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P:\HousingContractAdministration\HomeRepair\Emergency Repairs\"/>
    </mc:Choice>
  </mc:AlternateContent>
  <xr:revisionPtr revIDLastSave="0" documentId="13_ncr:1_{BA922A95-1132-43B1-A556-10923FF1EDEF}" xr6:coauthVersionLast="45" xr6:coauthVersionMax="45" xr10:uidLastSave="{00000000-0000-0000-0000-000000000000}"/>
  <bookViews>
    <workbookView xWindow="-110" yWindow="-110" windowWidth="19420" windowHeight="12420" tabRatio="891" activeTab="4" xr2:uid="{00000000-000D-0000-FFFF-FFFF00000000}"/>
  </bookViews>
  <sheets>
    <sheet name="Cover" sheetId="2" r:id="rId1"/>
    <sheet name="INSTRUCTIONS" sheetId="3" r:id="rId2"/>
    <sheet name="a)Compliance &amp; Underwriting" sheetId="4" r:id="rId3"/>
    <sheet name="b)Setup Checklist" sheetId="5" r:id="rId4"/>
    <sheet name="1)Project Summary " sheetId="6" r:id="rId5"/>
    <sheet name="2)Repair Scope" sheetId="13" r:id="rId6"/>
    <sheet name="3)Sources &amp; Uses" sheetId="1" r:id="rId7"/>
    <sheet name="4)Owner Income" sheetId="7" r:id="rId8"/>
    <sheet name="KHC Internal" sheetId="9" r:id="rId9"/>
    <sheet name="AHTF Limits 6-1-21" sheetId="19" r:id="rId10"/>
    <sheet name="AHTF Limits 7-1-20" sheetId="21" r:id="rId11"/>
    <sheet name="PCR Cover" sheetId="11" r:id="rId12"/>
    <sheet name="PCR a)Checklist" sheetId="18" r:id="rId13"/>
    <sheet name="PCR 1)Repair Scope" sheetId="15" r:id="rId14"/>
    <sheet name="PCR 2)Sources &amp; Uses " sheetId="16" r:id="rId15"/>
    <sheet name="PCR KHC Internal" sheetId="20" r:id="rId16"/>
  </sheets>
  <externalReferences>
    <externalReference r:id="rId17"/>
    <externalReference r:id="rId18"/>
    <externalReference r:id="rId19"/>
    <externalReference r:id="rId20"/>
  </externalReferences>
  <definedNames>
    <definedName name="buyer" localSheetId="9">'[1]1)Project Summary '!$G$9</definedName>
    <definedName name="buyer">'1)Project Summary '!$G$10</definedName>
    <definedName name="city" localSheetId="9">'[1]1)Project Summary '!$F$7</definedName>
    <definedName name="city">'1)Project Summary '!$F$8</definedName>
    <definedName name="closeout">'PCR Cover'!$B$3</definedName>
    <definedName name="Constr" localSheetId="9">'[1]1)Project Summary '!$J$16</definedName>
    <definedName name="Constr">'1)Project Summary '!$J$14</definedName>
    <definedName name="county" localSheetId="9">'[1]1)Project Summary '!$S$6</definedName>
    <definedName name="county">'1)Project Summary '!$S$7</definedName>
    <definedName name="developer" localSheetId="9">'[1]1)Project Summary '!$H$5</definedName>
    <definedName name="developer">'1)Project Summary '!$H$6</definedName>
    <definedName name="DevFee" localSheetId="9">'[1]2)TDC'!$E$90</definedName>
    <definedName name="DevFee">'[2]2)TDC'!$E$90</definedName>
    <definedName name="EFixed">[3]Rates!$D$25</definedName>
    <definedName name="EHeat.AP0">[3]Heat_AC_Apartment!$F$5</definedName>
    <definedName name="EHeat.AP1">[3]Heat_AC_Apartment!$F$25</definedName>
    <definedName name="EHeat.AP2">[3]Heat_AC_Apartment!$F$45</definedName>
    <definedName name="EHeat.AP3">[3]Heat_AC_Apartment!$F$65</definedName>
    <definedName name="EHeat.AP4">[3]Heat_AC_Apartment!$F$85</definedName>
    <definedName name="EHeat.AP5">[3]Heat_AC_Apartment!$F$105</definedName>
    <definedName name="EHeat.DP0">[3]Heat_AC_Duplex!$F$5</definedName>
    <definedName name="EHeat.DP1">[3]Heat_AC_Duplex!$F$25</definedName>
    <definedName name="EHeat.DP2">[3]Heat_AC_Duplex!$F$45</definedName>
    <definedName name="EHeat.DP3">[3]Heat_AC_Duplex!$F$65</definedName>
    <definedName name="EHeat.DP4">[3]Heat_AC_Duplex!$F$85</definedName>
    <definedName name="EHeat.DP5">[3]Heat_AC_Duplex!$F$105</definedName>
    <definedName name="EHeat.SF0">[3]Heat_AC_Single_Family!$F$5</definedName>
    <definedName name="EHeat.SF1">[3]Heat_AC_Single_Family!$F$25</definedName>
    <definedName name="EHeat.SF2">[3]Heat_AC_Single_Family!$F$45</definedName>
    <definedName name="EHeat.SF3">[3]Heat_AC_Single_Family!$F$65</definedName>
    <definedName name="EHeat.SF4">[3]Heat_AC_Single_Family!$F$85</definedName>
    <definedName name="EHeat.SF5">[3]Heat_AC_Single_Family!$F$105</definedName>
    <definedName name="EHeat.Tier1">[3]Rates!$D$20</definedName>
    <definedName name="ETax">[3]Rates!$D$27</definedName>
    <definedName name="file" localSheetId="4">'[4]0)Compliance Info'!$B$1</definedName>
    <definedName name="file" localSheetId="9">'[1]a)Compliance &amp; Underwriting'!$B$1</definedName>
    <definedName name="file">'a)Compliance &amp; Underwriting'!$B$1</definedName>
    <definedName name="GHeat.AP0">[3]Heat_AC_Apartment!$E$5</definedName>
    <definedName name="GHeat.AP1">[3]Heat_AC_Apartment!$E$25</definedName>
    <definedName name="GHeat.AP2">[3]Heat_AC_Apartment!$E$45</definedName>
    <definedName name="GHeat.AP3">[3]Heat_AC_Apartment!$E$65</definedName>
    <definedName name="GHeat.AP4">[3]Heat_AC_Apartment!$E$85</definedName>
    <definedName name="GHeat.AP5">[3]Heat_AC_Apartment!$E$105</definedName>
    <definedName name="GHeat.DP0">[3]Heat_AC_Duplex!$E$5</definedName>
    <definedName name="GHeat.DP1">[3]Heat_AC_Duplex!$E$25</definedName>
    <definedName name="GHeat.DP2">[3]Heat_AC_Duplex!$E$45</definedName>
    <definedName name="GHeat.DP3">[3]Heat_AC_Duplex!$E$65</definedName>
    <definedName name="GHeat.DP4">[3]Heat_AC_Duplex!$E$85</definedName>
    <definedName name="GHeat.DP5">[3]Heat_AC_Duplex!$E$105</definedName>
    <definedName name="GHeat.Purch">[3]Rates!$D$5</definedName>
    <definedName name="GHeat.SF0">[3]Heat_AC_Single_Family!$E$5</definedName>
    <definedName name="GHeat.SF1">[3]Heat_AC_Single_Family!$E$25</definedName>
    <definedName name="GHeat.SF2">[3]Heat_AC_Single_Family!$E$45</definedName>
    <definedName name="GHeat.SF3">[3]Heat_AC_Single_Family!$E$65</definedName>
    <definedName name="GHeat.SF4">[3]Heat_AC_Single_Family!$E$85</definedName>
    <definedName name="GHeat.SF5">[3]Heat_AC_Single_Family!$E$105</definedName>
    <definedName name="GHeat.Tier1">[3]Rates!$D$7</definedName>
    <definedName name="GHeat.Tier2">[3]Rates!$D$8</definedName>
    <definedName name="GTax">[3]Rates!$D$14</definedName>
    <definedName name="HHsize" localSheetId="9">'[1]1)Project Summary '!$G$10</definedName>
    <definedName name="HHsize">'1)Project Summary '!$V$10</definedName>
    <definedName name="HomePrice" localSheetId="9">'[1]2)TDC'!$F$16</definedName>
    <definedName name="HomePrice">'[2]2)TDC'!$F$16</definedName>
    <definedName name="IDISNum" localSheetId="9">'[1]KHC Internal'!$C$9</definedName>
    <definedName name="IDISNum" localSheetId="15">'PCR KHC Internal'!$C$10</definedName>
    <definedName name="IDISNum">'KHC Internal'!$C$10</definedName>
    <definedName name="OHeat.AP0">[3]Heat_AC_Apartment!$G$5</definedName>
    <definedName name="OHeat.AP1">[3]Heat_AC_Apartment!$G$25</definedName>
    <definedName name="OHeat.AP2">[3]Heat_AC_Apartment!$G$45</definedName>
    <definedName name="OHeat.AP3">[3]Heat_AC_Apartment!$G$65</definedName>
    <definedName name="OHeat.AP4">[3]Heat_AC_Apartment!$G$85</definedName>
    <definedName name="OHeat.AP5">[3]Heat_AC_Apartment!$G$105</definedName>
    <definedName name="OHeat.DP0">[3]Heat_AC_Duplex!$G$5</definedName>
    <definedName name="OHeat.DP1">[3]Heat_AC_Duplex!$G$25</definedName>
    <definedName name="OHeat.DP2">[3]Heat_AC_Duplex!$G$45</definedName>
    <definedName name="OHeat.DP3">[3]Heat_AC_Duplex!$G$65</definedName>
    <definedName name="OHeat.DP4">[3]Heat_AC_Duplex!$G$85</definedName>
    <definedName name="OHeat.DP5">[3]Heat_AC_Duplex!$G$105</definedName>
    <definedName name="OHeat.SF0">[3]Heat_AC_Single_Family!$G$5</definedName>
    <definedName name="OHeat.SF1">[3]Heat_AC_Single_Family!$G$25</definedName>
    <definedName name="OHeat.SF2">[3]Heat_AC_Single_Family!$G$45</definedName>
    <definedName name="OHeat.SF3">[3]Heat_AC_Single_Family!$G$65</definedName>
    <definedName name="OHeat.SF4">[3]Heat_AC_Single_Family!$G$85</definedName>
    <definedName name="OHeat.SF5">[3]Heat_AC_Single_Family!$G$105</definedName>
    <definedName name="OPurch">[3]Rates!$D$30</definedName>
    <definedName name="_xlnm.Print_Area" localSheetId="4">'1)Project Summary '!$A$1:$W$78</definedName>
    <definedName name="_xlnm.Print_Area" localSheetId="5">'2)Repair Scope'!$A$1:$H$36</definedName>
    <definedName name="_xlnm.Print_Area" localSheetId="6">'3)Sources &amp; Uses'!$B$1:$J$33</definedName>
    <definedName name="_xlnm.Print_Area" localSheetId="7">'4)Owner Income'!$B$1:$K$56</definedName>
    <definedName name="_xlnm.Print_Area" localSheetId="2">'a)Compliance &amp; Underwriting'!$B$1:$H$18</definedName>
    <definedName name="_xlnm.Print_Area" localSheetId="9">'AHTF Limits 6-1-21'!$A$1:$H$19</definedName>
    <definedName name="_xlnm.Print_Area" localSheetId="3">'b)Setup Checklist'!$A$1:$M$44</definedName>
    <definedName name="_xlnm.Print_Area" localSheetId="1">INSTRUCTIONS!$B$1:$D$18</definedName>
    <definedName name="_xlnm.Print_Area" localSheetId="8">'KHC Internal'!$A$1:$J$42</definedName>
    <definedName name="_xlnm.Print_Area" localSheetId="13">'PCR 1)Repair Scope'!$B$1:$I$30</definedName>
    <definedName name="_xlnm.Print_Area" localSheetId="14">'PCR 2)Sources &amp; Uses '!$B$1:$P$37</definedName>
    <definedName name="_xlnm.Print_Area" localSheetId="12">'PCR a)Checklist'!$A$1:$M$34</definedName>
    <definedName name="_xlnm.Print_Area" localSheetId="11">'PCR Cover'!$B$4:$E$16</definedName>
    <definedName name="_xlnm.Print_Area" localSheetId="15">'PCR KHC Internal'!$A$1:$J$27</definedName>
    <definedName name="_xlnm.Print_Titles" localSheetId="5">'2)Repair Scope'!$8:$8</definedName>
    <definedName name="_xlnm.Print_Titles" localSheetId="9">'AHTF Limits 6-1-21'!$4:$5</definedName>
    <definedName name="_xlnm.Print_Titles" localSheetId="13">'PCR 1)Repair Scope'!$11:$11</definedName>
    <definedName name="proj" localSheetId="9">'[1]1)Project Summary '!$G$6</definedName>
    <definedName name="proj">'1)Project Summary '!$G$7</definedName>
    <definedName name="ProjNum" localSheetId="9">'[1]1)Project Summary '!$H$13</definedName>
    <definedName name="ProjNum">'1)Project Summary '!$R$12</definedName>
    <definedName name="Range.0BR">[3]Other_Costs!$C$25</definedName>
    <definedName name="Range.1BR">[3]Other_Costs!$D$25</definedName>
    <definedName name="Range.2BR">[3]Other_Costs!$E$25</definedName>
    <definedName name="Range.3BR">[3]Other_Costs!$F$25</definedName>
    <definedName name="Range.4BR">[3]Other_Costs!$G$25</definedName>
    <definedName name="Range.5BR">[3]Other_Costs!$H$25</definedName>
    <definedName name="Refrig.0BR">[3]Other_Costs!$C$26</definedName>
    <definedName name="Refrig.1BR">[3]Other_Costs!$D$26</definedName>
    <definedName name="Refrig.2BR">[3]Other_Costs!$E$26</definedName>
    <definedName name="Refrig.3BR">[3]Other_Costs!$F$26</definedName>
    <definedName name="Refrig.4BR">[3]Other_Costs!$G$26</definedName>
    <definedName name="Refrig.5BR">[3]Other_Costs!$H$26</definedName>
    <definedName name="SCost.0BR">[3]Other_Costs!$C$21</definedName>
    <definedName name="SCost.1BR">[3]Other_Costs!$D$21</definedName>
    <definedName name="SCost.2BR">[3]Other_Costs!$E$21</definedName>
    <definedName name="SCost.3BR">[3]Other_Costs!$F$21</definedName>
    <definedName name="SCost.4BR">[3]Other_Costs!$G$21</definedName>
    <definedName name="SCost.5BR">[3]Other_Costs!$H$21</definedName>
    <definedName name="SCost.SF0">[3]Other_Costs!$C$12</definedName>
    <definedName name="SCost.SF1">[3]Other_Costs!$D$12</definedName>
    <definedName name="SCost.SF2">[3]Other_Costs!$E$12</definedName>
    <definedName name="SCost.SF3">[3]Other_Costs!$F$12</definedName>
    <definedName name="SCost.SF4">[3]Other_Costs!$G$12</definedName>
    <definedName name="SCost.SF5">[3]Other_Costs!$H$12</definedName>
    <definedName name="sqft" localSheetId="9">'[1]1)Project Summary '!$J$15</definedName>
    <definedName name="SqFt" localSheetId="13">'3)Sources &amp; Uses'!#REF!</definedName>
    <definedName name="SqFt" localSheetId="14">'PCR 2)Sources &amp; Uses '!#REF!</definedName>
    <definedName name="SqFt" localSheetId="12">'3)Sources &amp; Uses'!#REF!</definedName>
    <definedName name="SqFt" localSheetId="15">'3)Sources &amp; Uses'!#REF!</definedName>
    <definedName name="SqFt">'3)Sources &amp; Uses'!#REF!</definedName>
    <definedName name="TDC" localSheetId="9">'[1]2)TDC'!$F$92</definedName>
    <definedName name="tdc" localSheetId="14">'PCR 2)Sources &amp; Uses '!$F$21</definedName>
    <definedName name="tdc">'3)Sources &amp; Uses'!$F$20</definedName>
    <definedName name="UECook.0BR">[3]Usage!$F$12</definedName>
    <definedName name="UECook.1BR">[3]Usage!$G$12</definedName>
    <definedName name="UECook.2BR">[3]Usage!$H$12</definedName>
    <definedName name="UECook.3BR">[3]Usage!$I$12</definedName>
    <definedName name="UECook.4BR">[3]Usage!$J$12</definedName>
    <definedName name="UECook.5BR">[3]Usage!$K$12</definedName>
    <definedName name="UEHwat.0BR">[3]Usage!$F$13</definedName>
    <definedName name="UEHwat.1BR">[3]Usage!$G$13</definedName>
    <definedName name="UEHwat.2BR">[3]Usage!$H$13</definedName>
    <definedName name="UEHwat.3BR">[3]Usage!$I$13</definedName>
    <definedName name="UEHwat.4BR">[3]Usage!$J$13</definedName>
    <definedName name="UEHwat.5BR">[3]Usage!$K$13</definedName>
    <definedName name="UELight.0BR">[3]Usage!$F$11</definedName>
    <definedName name="UELight.1BR">[3]Usage!$G$11</definedName>
    <definedName name="UELight.2BR">[3]Usage!$H$11</definedName>
    <definedName name="UELight.3BR">[3]Usage!$I$11</definedName>
    <definedName name="UELight.4BR">[3]Usage!$J$11</definedName>
    <definedName name="UELight.5BR">[3]Usage!$K$11</definedName>
    <definedName name="UGCook.0BR">[3]Usage!$F$18</definedName>
    <definedName name="UGCook.1BR">[3]Usage!$G$18</definedName>
    <definedName name="UGCook.2BR">[3]Usage!$H$18</definedName>
    <definedName name="UGCook.3BR">[3]Usage!$I$18</definedName>
    <definedName name="UGCook.4BR">[3]Usage!$J$18</definedName>
    <definedName name="UGCook.5BR">[3]Usage!$K$18</definedName>
    <definedName name="UGHwat.0BR">[3]Usage!$F$19</definedName>
    <definedName name="UGHwat.1BR">[3]Usage!$G$19</definedName>
    <definedName name="UGHwat.2BR">[3]Usage!$H$19</definedName>
    <definedName name="UGHwat.3BR">[3]Usage!$I$19</definedName>
    <definedName name="UGHwat.4BR">[3]Usage!$J$19</definedName>
    <definedName name="UGHwat.5BR">[3]Usage!$K$19</definedName>
    <definedName name="UOHwat.0BR">[3]Usage!$F$23</definedName>
    <definedName name="UOHwat.1BR">[3]Usage!$G$23</definedName>
    <definedName name="UOHwat.2BR">[3]Usage!$H$23</definedName>
    <definedName name="UOHwat.3BR">[3]Usage!$I$23</definedName>
    <definedName name="UOHwat.4BR">[3]Usage!$J$23</definedName>
    <definedName name="UOHwat.5BR">[3]Usage!$K$23</definedName>
    <definedName name="WCostCity.0BR">[3]Other_Costs!$C$19</definedName>
    <definedName name="WCostCity.1BR">[3]Other_Costs!$D$19</definedName>
    <definedName name="WCostCity.2BR">[3]Other_Costs!$E$19</definedName>
    <definedName name="WCostCity.3BR">[3]Other_Costs!$F$19</definedName>
    <definedName name="WCostCity.4BR">[3]Other_Costs!$G$19</definedName>
    <definedName name="WCostCity.5BR">[3]Other_Costs!$H$19</definedName>
    <definedName name="WCostCity.SF0">[3]Other_Costs!$C$10</definedName>
    <definedName name="WCostCity.SF1">[3]Other_Costs!$D$10</definedName>
    <definedName name="WCostCity.SF2">[3]Other_Costs!$E$10</definedName>
    <definedName name="WCostCity.SF3">[3]Other_Costs!$F$10</definedName>
    <definedName name="WCostCity.SF4">[3]Other_Costs!$G$10</definedName>
    <definedName name="WCostCity.SF5">[3]Other_Costs!$H$10</definedName>
    <definedName name="zip" localSheetId="9">'[1]1)Project Summary '!$N$7</definedName>
    <definedName name="zip">'1)Project Summary '!$N$8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3" l="1"/>
  <c r="F23" i="15"/>
  <c r="D24" i="15"/>
  <c r="G24" i="15" s="1"/>
  <c r="D22" i="15"/>
  <c r="B22" i="15"/>
  <c r="D21" i="15"/>
  <c r="G21" i="15" s="1"/>
  <c r="H21" i="15" s="1"/>
  <c r="B21" i="15"/>
  <c r="D20" i="15"/>
  <c r="B20" i="15"/>
  <c r="D19" i="15"/>
  <c r="G19" i="15" s="1"/>
  <c r="H19" i="15" s="1"/>
  <c r="B19" i="15"/>
  <c r="D18" i="15"/>
  <c r="G18" i="15" s="1"/>
  <c r="H18" i="15" s="1"/>
  <c r="B18" i="15"/>
  <c r="B17" i="15"/>
  <c r="D16" i="15"/>
  <c r="G16" i="15" s="1"/>
  <c r="H16" i="15" s="1"/>
  <c r="B16" i="15"/>
  <c r="D15" i="15"/>
  <c r="B15" i="15"/>
  <c r="D14" i="15"/>
  <c r="B14" i="15"/>
  <c r="D13" i="15"/>
  <c r="B13" i="15"/>
  <c r="B12" i="15"/>
  <c r="D23" i="15" l="1"/>
  <c r="B15" i="11"/>
  <c r="B14" i="11"/>
  <c r="B13" i="11"/>
  <c r="B12" i="11"/>
  <c r="B11" i="11"/>
  <c r="F15" i="9" l="1"/>
  <c r="C10" i="9"/>
  <c r="C7" i="2" l="1"/>
  <c r="H21" i="20" l="1"/>
  <c r="C6" i="20"/>
  <c r="C5" i="20"/>
  <c r="A2" i="20"/>
  <c r="B2" i="20"/>
  <c r="C24" i="20"/>
  <c r="C23" i="20"/>
  <c r="H16" i="20"/>
  <c r="E16" i="20"/>
  <c r="C16" i="20"/>
  <c r="C15" i="20"/>
  <c r="F14" i="20"/>
  <c r="H13" i="20"/>
  <c r="F13" i="20"/>
  <c r="D13" i="20"/>
  <c r="C13" i="20"/>
  <c r="C12" i="20"/>
  <c r="C8" i="20"/>
  <c r="B1" i="1" l="1"/>
  <c r="C32" i="9" l="1"/>
  <c r="B32" i="9"/>
  <c r="C23" i="9"/>
  <c r="P11" i="16"/>
  <c r="F5" i="15"/>
  <c r="E5" i="13"/>
  <c r="C5" i="11" l="1"/>
  <c r="K19" i="16" l="1"/>
  <c r="E20" i="13"/>
  <c r="E19" i="13"/>
  <c r="E20" i="4"/>
  <c r="F22" i="13"/>
  <c r="F15" i="1" s="1"/>
  <c r="F18" i="1"/>
  <c r="H24" i="15"/>
  <c r="F23" i="1" l="1"/>
  <c r="F8" i="1" s="1"/>
  <c r="F16" i="1"/>
  <c r="N18" i="16"/>
  <c r="O18" i="16" s="1"/>
  <c r="C10" i="11"/>
  <c r="L8" i="18"/>
  <c r="I8" i="18"/>
  <c r="F8" i="18"/>
  <c r="F7" i="18"/>
  <c r="L6" i="18"/>
  <c r="F6" i="18"/>
  <c r="C27" i="16"/>
  <c r="C26" i="16"/>
  <c r="C20" i="16"/>
  <c r="F27" i="16"/>
  <c r="N27" i="16" s="1"/>
  <c r="O27" i="16" s="1"/>
  <c r="F26" i="16"/>
  <c r="N26" i="16" s="1"/>
  <c r="O26" i="16" s="1"/>
  <c r="F20" i="16"/>
  <c r="N20" i="16" s="1"/>
  <c r="O20" i="16" s="1"/>
  <c r="F19" i="16"/>
  <c r="N19" i="16" s="1"/>
  <c r="O19" i="16" s="1"/>
  <c r="H6" i="16"/>
  <c r="C6" i="16"/>
  <c r="C5" i="16"/>
  <c r="H4" i="16"/>
  <c r="C4" i="16"/>
  <c r="B4" i="15"/>
  <c r="F4" i="15"/>
  <c r="G22" i="15"/>
  <c r="H22" i="15" s="1"/>
  <c r="G20" i="15"/>
  <c r="H20" i="15" s="1"/>
  <c r="G15" i="15"/>
  <c r="H15" i="15" s="1"/>
  <c r="G14" i="15"/>
  <c r="H14" i="15" s="1"/>
  <c r="G13" i="15"/>
  <c r="H13" i="15" s="1"/>
  <c r="F6" i="15"/>
  <c r="B6" i="15"/>
  <c r="B5" i="15"/>
  <c r="B1" i="15"/>
  <c r="C1" i="16" s="1"/>
  <c r="G37" i="7"/>
  <c r="E13" i="4" l="1"/>
  <c r="C15" i="4"/>
  <c r="F24" i="1" s="1"/>
  <c r="G6" i="1"/>
  <c r="C6" i="1"/>
  <c r="C5" i="1"/>
  <c r="G4" i="1"/>
  <c r="C4" i="1"/>
  <c r="E4" i="13"/>
  <c r="E6" i="13"/>
  <c r="B6" i="13"/>
  <c r="B5" i="13"/>
  <c r="B4" i="13"/>
  <c r="F9" i="1" l="1"/>
  <c r="I24" i="1"/>
  <c r="D16" i="1"/>
  <c r="C17" i="4"/>
  <c r="B3" i="11"/>
  <c r="J37" i="7"/>
  <c r="C5" i="4"/>
  <c r="K8" i="5"/>
  <c r="B3" i="2"/>
  <c r="E9" i="11"/>
  <c r="C9" i="11"/>
  <c r="C8" i="11"/>
  <c r="C7" i="11"/>
  <c r="B6" i="11"/>
  <c r="C38" i="9"/>
  <c r="C37" i="9"/>
  <c r="C35" i="9"/>
  <c r="C34" i="9"/>
  <c r="C33" i="9"/>
  <c r="C31" i="9"/>
  <c r="C30" i="9"/>
  <c r="I29" i="9"/>
  <c r="C29" i="9"/>
  <c r="I28" i="9"/>
  <c r="C26" i="9"/>
  <c r="C25" i="9"/>
  <c r="H16" i="9"/>
  <c r="E16" i="9"/>
  <c r="C16" i="9"/>
  <c r="C15" i="9"/>
  <c r="F14" i="9"/>
  <c r="H13" i="9"/>
  <c r="F13" i="9"/>
  <c r="D13" i="9"/>
  <c r="C13" i="9"/>
  <c r="C12" i="9"/>
  <c r="C8" i="9"/>
  <c r="A2" i="9"/>
  <c r="J34" i="7"/>
  <c r="H34" i="7"/>
  <c r="F34" i="7"/>
  <c r="D34" i="7"/>
  <c r="K21" i="7"/>
  <c r="H20" i="7"/>
  <c r="I7" i="7"/>
  <c r="D7" i="7"/>
  <c r="F6" i="7"/>
  <c r="D6" i="7"/>
  <c r="D5" i="7"/>
  <c r="J4" i="7"/>
  <c r="D4" i="7"/>
  <c r="B1" i="7"/>
  <c r="F49" i="6"/>
  <c r="I8" i="5"/>
  <c r="F8" i="5"/>
  <c r="F7" i="5"/>
  <c r="K6" i="5"/>
  <c r="F6" i="5"/>
  <c r="B6" i="4"/>
  <c r="F10" i="2"/>
  <c r="C10" i="2"/>
  <c r="C9" i="2"/>
  <c r="C8" i="2"/>
  <c r="B6" i="2"/>
  <c r="C19" i="9" l="1"/>
  <c r="E15" i="4"/>
  <c r="M20" i="7"/>
  <c r="B23" i="7"/>
  <c r="K22" i="7"/>
  <c r="J35" i="7" s="1"/>
  <c r="J36" i="7" s="1"/>
  <c r="E9" i="4"/>
  <c r="H9" i="4" s="1"/>
  <c r="H23" i="20" l="1"/>
  <c r="H24" i="20" s="1"/>
  <c r="G12" i="6"/>
  <c r="J38" i="7"/>
  <c r="H25" i="9"/>
  <c r="H26" i="9" s="1"/>
  <c r="E5" i="4"/>
  <c r="H5" i="4" s="1"/>
  <c r="F24" i="13"/>
  <c r="O40" i="6" l="1"/>
  <c r="H20" i="4"/>
  <c r="F16" i="16"/>
  <c r="F17" i="16" l="1"/>
  <c r="F20" i="1"/>
  <c r="U40" i="6" s="1"/>
  <c r="F24" i="16"/>
  <c r="F27" i="1"/>
  <c r="F10" i="1" l="1"/>
  <c r="O42" i="6" s="1"/>
  <c r="C13" i="2" s="1"/>
  <c r="C18" i="9"/>
  <c r="C20" i="9" s="1"/>
  <c r="F9" i="16"/>
  <c r="F21" i="16"/>
  <c r="F30" i="1"/>
  <c r="I30" i="1" s="1"/>
  <c r="I27" i="1"/>
  <c r="O41" i="6"/>
  <c r="U41" i="6" s="1"/>
  <c r="I25" i="1"/>
  <c r="I26" i="1"/>
  <c r="J8" i="1"/>
  <c r="I23" i="1"/>
  <c r="H15" i="4"/>
  <c r="F25" i="16"/>
  <c r="J9" i="1"/>
  <c r="U42" i="6" l="1"/>
  <c r="F10" i="16"/>
  <c r="F28" i="16"/>
  <c r="E17" i="4"/>
  <c r="H17" i="4" s="1"/>
  <c r="H13" i="4"/>
  <c r="H27" i="16" l="1"/>
  <c r="H26" i="16"/>
  <c r="H24" i="16"/>
  <c r="H25" i="16"/>
  <c r="F31" i="16"/>
  <c r="I31" i="16" s="1"/>
  <c r="J10" i="16"/>
  <c r="F11" i="16"/>
  <c r="F25" i="15"/>
  <c r="C20" i="20" s="1"/>
  <c r="K16" i="16"/>
  <c r="C18" i="20" s="1"/>
  <c r="H28" i="16" l="1"/>
  <c r="K24" i="16"/>
  <c r="N16" i="16"/>
  <c r="O16" i="16" s="1"/>
  <c r="K9" i="16" l="1"/>
  <c r="L9" i="16" s="1"/>
  <c r="N24" i="16"/>
  <c r="O24" i="16" s="1"/>
  <c r="K21" i="16"/>
  <c r="N17" i="16"/>
  <c r="O17" i="16" s="1"/>
  <c r="K28" i="16"/>
  <c r="N28" i="16" l="1"/>
  <c r="O28" i="16" s="1"/>
  <c r="M26" i="16"/>
  <c r="M27" i="16"/>
  <c r="M25" i="16"/>
  <c r="M24" i="16"/>
  <c r="N21" i="16"/>
  <c r="O21" i="16" s="1"/>
  <c r="C21" i="20"/>
  <c r="H20" i="20" s="1"/>
  <c r="N25" i="16"/>
  <c r="O25" i="16" s="1"/>
  <c r="K31" i="16"/>
  <c r="K10" i="16"/>
  <c r="M28" i="16" l="1"/>
  <c r="L10" i="16"/>
  <c r="K11" i="16"/>
  <c r="L11" i="16" s="1"/>
  <c r="G23" i="15"/>
  <c r="G25" i="15" s="1"/>
  <c r="D25" i="15"/>
  <c r="I23" i="15"/>
  <c r="H25" i="15" l="1"/>
  <c r="H23" i="15"/>
</calcChain>
</file>

<file path=xl/sharedStrings.xml><?xml version="1.0" encoding="utf-8"?>
<sst xmlns="http://schemas.openxmlformats.org/spreadsheetml/2006/main" count="761" uniqueCount="495">
  <si>
    <t>Total Project Costs</t>
  </si>
  <si>
    <t>Total AHTF Requested:</t>
  </si>
  <si>
    <t>% Total</t>
  </si>
  <si>
    <t>Total Sources</t>
  </si>
  <si>
    <r>
      <t xml:space="preserve">Sources </t>
    </r>
    <r>
      <rPr>
        <i/>
        <sz val="11"/>
        <color theme="0"/>
        <rFont val="Calibri"/>
        <family val="2"/>
        <scheme val="minor"/>
      </rPr>
      <t>(Project Funding)</t>
    </r>
  </si>
  <si>
    <r>
      <t>Uses</t>
    </r>
    <r>
      <rPr>
        <sz val="12"/>
        <color theme="0"/>
        <rFont val="Calibri"/>
        <family val="2"/>
        <scheme val="minor"/>
      </rPr>
      <t xml:space="preserve"> </t>
    </r>
    <r>
      <rPr>
        <i/>
        <sz val="11"/>
        <color theme="0"/>
        <rFont val="Calibri"/>
        <family val="2"/>
        <scheme val="minor"/>
      </rPr>
      <t xml:space="preserve">(Project Costs) </t>
    </r>
  </si>
  <si>
    <t>Project Surplus/(Gap)</t>
  </si>
  <si>
    <r>
      <t xml:space="preserve">KHC AHTF Home Repair Admin Fee </t>
    </r>
    <r>
      <rPr>
        <i/>
        <sz val="11"/>
        <color theme="4" tint="-0.249977111117893"/>
        <rFont val="Calibri"/>
        <family val="2"/>
        <scheme val="minor"/>
      </rPr>
      <t>(7.5%)</t>
    </r>
  </si>
  <si>
    <t>Project Address:</t>
  </si>
  <si>
    <t>KY</t>
  </si>
  <si>
    <t>AHTF</t>
  </si>
  <si>
    <t>A.</t>
  </si>
  <si>
    <t>B.</t>
  </si>
  <si>
    <t>C.</t>
  </si>
  <si>
    <t>a) Compliance &amp; Underwriting</t>
  </si>
  <si>
    <t>b) Set-Up Checklist</t>
  </si>
  <si>
    <t>1) Project Summary</t>
  </si>
  <si>
    <t>3) Sources &amp; Uses</t>
  </si>
  <si>
    <t>D.</t>
  </si>
  <si>
    <t>E.</t>
  </si>
  <si>
    <t>www.hudexchange.info/incomecalculator/</t>
  </si>
  <si>
    <t>Household Size (persons)</t>
  </si>
  <si>
    <t>County:</t>
  </si>
  <si>
    <t>Developer:</t>
  </si>
  <si>
    <t>Funding Agreement Number:</t>
  </si>
  <si>
    <t>INITIAL Set Up Date:</t>
  </si>
  <si>
    <t>Complete By:</t>
  </si>
  <si>
    <t>Attached/Previously Submitted?</t>
  </si>
  <si>
    <t>KHC Notes/Guidance</t>
  </si>
  <si>
    <t>NOTES:</t>
  </si>
  <si>
    <t xml:space="preserve"> </t>
  </si>
  <si>
    <t>Signature of Authorized Representative:</t>
  </si>
  <si>
    <t>Printed Name</t>
  </si>
  <si>
    <t>Signature</t>
  </si>
  <si>
    <t>Title</t>
  </si>
  <si>
    <t>Date</t>
  </si>
  <si>
    <t>General Information</t>
  </si>
  <si>
    <t>Date Completed/Updated:</t>
  </si>
  <si>
    <t>Completed By:</t>
  </si>
  <si>
    <t>Project Information</t>
  </si>
  <si>
    <t>City:</t>
  </si>
  <si>
    <t>Zip:</t>
  </si>
  <si>
    <t>Federal Congressional District:</t>
  </si>
  <si>
    <t>Household size:</t>
  </si>
  <si>
    <t>Household income:</t>
  </si>
  <si>
    <t>Project Agreement #:</t>
  </si>
  <si>
    <t>Bedrooms</t>
  </si>
  <si>
    <t>Bathrooms</t>
  </si>
  <si>
    <t>Housing Type</t>
  </si>
  <si>
    <r>
      <t xml:space="preserve">KHC Assistance Breakdown 
</t>
    </r>
    <r>
      <rPr>
        <i/>
        <sz val="9"/>
        <rFont val="Calibri"/>
        <family val="2"/>
      </rPr>
      <t>(Info comes from other worksheets.)</t>
    </r>
  </si>
  <si>
    <t>Total</t>
  </si>
  <si>
    <t>Entity Name:</t>
  </si>
  <si>
    <t>Primary Contact:</t>
  </si>
  <si>
    <t>Title:</t>
  </si>
  <si>
    <t>Address:</t>
  </si>
  <si>
    <t>Email:</t>
  </si>
  <si>
    <t>State:</t>
  </si>
  <si>
    <t>Office Phone:</t>
  </si>
  <si>
    <t>Cell Phone:</t>
  </si>
  <si>
    <t>Is this project property in an area defined as rural by USDA Rural Development?</t>
  </si>
  <si>
    <t>Click this link to determine RD eligibility.</t>
  </si>
  <si>
    <t>If yes, provide details:</t>
  </si>
  <si>
    <t>Has any development team member been subject to a HUD or USDA Office of the Inspector General audit or investigation?</t>
  </si>
  <si>
    <t>If yes, please provide details &amp; current status of audit or investigation:</t>
  </si>
  <si>
    <r>
      <t>.</t>
    </r>
    <r>
      <rPr>
        <b/>
        <sz val="10"/>
        <rFont val="Calibri"/>
        <family val="2"/>
      </rPr>
      <t xml:space="preserve">                              </t>
    </r>
  </si>
  <si>
    <t>Number of wage earners:</t>
  </si>
  <si>
    <t>Number of dependents:</t>
  </si>
  <si>
    <t>Hispanic</t>
  </si>
  <si>
    <t>Race</t>
  </si>
  <si>
    <t>Household Type</t>
  </si>
  <si>
    <t>Disabled</t>
  </si>
  <si>
    <t>Family with Children</t>
  </si>
  <si>
    <t>Household that is Cost Burdened?</t>
  </si>
  <si>
    <t>Household in Subsidized Housing?</t>
  </si>
  <si>
    <t>Household in Substandard Housing?</t>
  </si>
  <si>
    <t>11- White</t>
  </si>
  <si>
    <t>12- Black/African American</t>
  </si>
  <si>
    <t>13- Asian</t>
  </si>
  <si>
    <t>14- American Indian/Alaska Native</t>
  </si>
  <si>
    <t>15- Native Hawaiian/Other Pacific Islander</t>
  </si>
  <si>
    <t>16- American Indian/Alaska Native &amp; White</t>
  </si>
  <si>
    <t>17- Asian &amp; White</t>
  </si>
  <si>
    <t>18- Black/African American &amp; White</t>
  </si>
  <si>
    <t>19- American Indian/Alaska Native &amp; Black African American</t>
  </si>
  <si>
    <t>20- Other Multi-Racial</t>
  </si>
  <si>
    <t>1 Single, Non Elderly</t>
  </si>
  <si>
    <t>2 Elderly</t>
  </si>
  <si>
    <t>3 Single Parent</t>
  </si>
  <si>
    <t>4 Two Parent</t>
  </si>
  <si>
    <t>5 Other</t>
  </si>
  <si>
    <r>
      <t>As an alternative to this sheet, you may use HUD's online income calculator:</t>
    </r>
    <r>
      <rPr>
        <i/>
        <u/>
        <sz val="10"/>
        <color indexed="60"/>
        <rFont val="Calibri"/>
        <family val="2"/>
      </rPr>
      <t xml:space="preserve"> </t>
    </r>
  </si>
  <si>
    <t>Household Size:</t>
  </si>
  <si>
    <t>Date completed/updated:</t>
  </si>
  <si>
    <t>Family Member Name</t>
  </si>
  <si>
    <t>Description of Asset</t>
  </si>
  <si>
    <t>Cash Value</t>
  </si>
  <si>
    <t>Actual or Disposed</t>
  </si>
  <si>
    <t>Actual Income</t>
  </si>
  <si>
    <t>2. Total actual income from assets</t>
  </si>
  <si>
    <t>Wages/Salary</t>
  </si>
  <si>
    <t>Social Security, Retirement, etc.</t>
  </si>
  <si>
    <t>Public Assistance 
(K-TAP, TANF, SSI)</t>
  </si>
  <si>
    <t>Child Support or Other</t>
  </si>
  <si>
    <t>4.  TOTALS</t>
  </si>
  <si>
    <t>5.  Asset income to be considered (greater of Item 2 or Item 3)</t>
  </si>
  <si>
    <t>6.  Total Annual Income (Total of Item 4 and Item 5)</t>
  </si>
  <si>
    <t>Homebuyer within applicable income limits?</t>
  </si>
  <si>
    <t>Date(s) of income verification(s):</t>
  </si>
  <si>
    <t>Date(s) of asset verification(s):</t>
  </si>
  <si>
    <t>Actual</t>
  </si>
  <si>
    <t>----For KHC Internal Use----</t>
  </si>
  <si>
    <r>
      <rPr>
        <b/>
        <i/>
        <sz val="11"/>
        <color indexed="16"/>
        <rFont val="Calibri"/>
        <family val="2"/>
      </rPr>
      <t xml:space="preserve">INITIAL </t>
    </r>
    <r>
      <rPr>
        <i/>
        <sz val="11"/>
        <color indexed="16"/>
        <rFont val="Calibri"/>
        <family val="2"/>
      </rPr>
      <t>Evaluation Date:</t>
    </r>
  </si>
  <si>
    <t>PROCESSED BY CORPORATE PLANNING &amp; ACCOUNTABILITY:</t>
  </si>
  <si>
    <t>APPROVED Date:</t>
  </si>
  <si>
    <t>Name:</t>
  </si>
  <si>
    <t>Date:</t>
  </si>
  <si>
    <t>Project #</t>
  </si>
  <si>
    <t>CP&amp;A 
Signature:</t>
  </si>
  <si>
    <t>Contact:</t>
  </si>
  <si>
    <t>Activity type</t>
  </si>
  <si>
    <t>AHTF Funds in the Activity:</t>
  </si>
  <si>
    <t>Total Annual Income</t>
  </si>
  <si>
    <t>Household Size</t>
  </si>
  <si>
    <t>HH Characteristics</t>
  </si>
  <si>
    <t>Number of Wage Earners</t>
  </si>
  <si>
    <t>Number of Dependents</t>
  </si>
  <si>
    <t>Household that is Cost Burdened</t>
  </si>
  <si>
    <t>Household in Subsidized Housing</t>
  </si>
  <si>
    <t>Household in Substandard Housing</t>
  </si>
  <si>
    <t>Homeless</t>
  </si>
  <si>
    <t>Objective (check one)</t>
  </si>
  <si>
    <t>Create suitable living environment</t>
  </si>
  <si>
    <t>Provide decent affordable housing</t>
  </si>
  <si>
    <t>Create economic opportunities</t>
  </si>
  <si>
    <t>Outcome (check one)</t>
  </si>
  <si>
    <t>Availability/Accessibility</t>
  </si>
  <si>
    <t>Affordability</t>
  </si>
  <si>
    <t>Sustainability</t>
  </si>
  <si>
    <t>Kentucky AHTF Income Limits by Household Size</t>
  </si>
  <si>
    <t>1 person</t>
  </si>
  <si>
    <t>2 persons</t>
  </si>
  <si>
    <t>3 persons</t>
  </si>
  <si>
    <t>4 persons</t>
  </si>
  <si>
    <t>5 persons</t>
  </si>
  <si>
    <t>6 persons</t>
  </si>
  <si>
    <t>Breathitt County, KY</t>
  </si>
  <si>
    <t>Floyd County, KY</t>
  </si>
  <si>
    <t>Knott County, KY</t>
  </si>
  <si>
    <t>Leslie County, KY</t>
  </si>
  <si>
    <t>Letcher County, KY</t>
  </si>
  <si>
    <t>Perry County, KY</t>
  </si>
  <si>
    <t>Pike County, KY</t>
  </si>
  <si>
    <t>HUD Data Sources:</t>
  </si>
  <si>
    <t>State Median Family Income</t>
  </si>
  <si>
    <t>HUD Area Median Income</t>
  </si>
  <si>
    <t>KHC AHTF Home Repair Program</t>
  </si>
  <si>
    <t>Grantee/Agency:</t>
  </si>
  <si>
    <t>Homeowner Address:</t>
  </si>
  <si>
    <t>Homeowner Name(s):</t>
  </si>
  <si>
    <t>AHTF Recipient Certification</t>
  </si>
  <si>
    <t>% of Total</t>
  </si>
  <si>
    <t>Homeowner:</t>
  </si>
  <si>
    <t>Home Repair</t>
  </si>
  <si>
    <t>Total Repair Costs</t>
  </si>
  <si>
    <t>Target Start Date</t>
  </si>
  <si>
    <t xml:space="preserve">KHC funds a % of Repair Costs: </t>
  </si>
  <si>
    <t>Total Activity Costs</t>
  </si>
  <si>
    <t>Homeowner Name:</t>
  </si>
  <si>
    <t>AHTF Requested for Repair Costs</t>
  </si>
  <si>
    <t>Year Home was Built</t>
  </si>
  <si>
    <t>Describe the homeowner(s) to be assisted</t>
  </si>
  <si>
    <t>Describe in general the condition of the home to be repaired</t>
  </si>
  <si>
    <t xml:space="preserve">Project Summary  </t>
  </si>
  <si>
    <t xml:space="preserve">Total Repair Costs </t>
  </si>
  <si>
    <t xml:space="preserve">I certify that submission of this AHTF Home Repair Project Set-Up has been duly authorized by the governing body of the applicant and that all information contained in this application, to the best of my knowledge, is true and accurate. </t>
  </si>
  <si>
    <t>Other costs</t>
  </si>
  <si>
    <t>AHTF Eligible Costs</t>
  </si>
  <si>
    <t>Costs Not Eligible for AHTF Funds</t>
  </si>
  <si>
    <r>
      <t xml:space="preserve">AHTF Requested for Admin Fee </t>
    </r>
    <r>
      <rPr>
        <i/>
        <sz val="10"/>
        <color theme="4" tint="-0.499984740745262"/>
        <rFont val="Calibri"/>
        <family val="2"/>
        <scheme val="minor"/>
      </rPr>
      <t>(7.5%)</t>
    </r>
  </si>
  <si>
    <t>Include labor, materials &amp; construction management</t>
  </si>
  <si>
    <t>Maximum AHTF for Admin Fees</t>
  </si>
  <si>
    <t>Notes</t>
  </si>
  <si>
    <t>Project Request</t>
  </si>
  <si>
    <t>(max: $15,000)</t>
  </si>
  <si>
    <t>(max: $1,125)</t>
  </si>
  <si>
    <t>(max: $16,125)</t>
  </si>
  <si>
    <t>7.5% of Repair Costs</t>
  </si>
  <si>
    <t>Homeowner's Actual Assets</t>
  </si>
  <si>
    <t>does not include primary residence.</t>
  </si>
  <si>
    <t>TOTAL AHTF REQUEST:</t>
  </si>
  <si>
    <t>Homeowner's Actual Income</t>
  </si>
  <si>
    <t xml:space="preserve">Homeowner Asset Limit </t>
  </si>
  <si>
    <t>AHTF 60% AMI Limit</t>
  </si>
  <si>
    <t>AHTF Homeowner Income Limit</t>
  </si>
  <si>
    <t>CLICK here to go to the "Income Limits" reference sheet, then input the applicable limit above.</t>
  </si>
  <si>
    <t xml:space="preserve">2) Repair Scope </t>
  </si>
  <si>
    <t>This Set Up Packet in Excel &amp; PDF formats:</t>
  </si>
  <si>
    <t>Email this workbook in Excel format AND 
Submit this and other required documents in PDF format.</t>
  </si>
  <si>
    <t xml:space="preserve">Homeowner Information </t>
  </si>
  <si>
    <t>Describe how you identified the homeowner to be assisted.</t>
  </si>
  <si>
    <r>
      <t xml:space="preserve">Voluntary Homeowner Information </t>
    </r>
    <r>
      <rPr>
        <i/>
        <sz val="9"/>
        <rFont val="Calibri"/>
        <family val="2"/>
      </rPr>
      <t>(NOT Required. For statistical use only.)</t>
    </r>
  </si>
  <si>
    <r>
      <t xml:space="preserve">3. </t>
    </r>
    <r>
      <rPr>
        <b/>
        <sz val="11"/>
        <rFont val="Calibri"/>
        <family val="2"/>
      </rPr>
      <t>(Complete only if item 1 is &gt; $5,000.)</t>
    </r>
    <r>
      <rPr>
        <sz val="11"/>
        <rFont val="Calibri"/>
        <family val="2"/>
      </rPr>
      <t xml:space="preserve"> Imputed income from assets (Item 1 x passbook rate of 2%)</t>
    </r>
  </si>
  <si>
    <r>
      <rPr>
        <b/>
        <sz val="12"/>
        <rFont val="Calibri"/>
        <family val="2"/>
        <scheme val="minor"/>
      </rPr>
      <t>ASSETS</t>
    </r>
    <r>
      <rPr>
        <b/>
        <sz val="11"/>
        <rFont val="Calibri"/>
        <family val="2"/>
      </rPr>
      <t xml:space="preserve"> </t>
    </r>
    <r>
      <rPr>
        <i/>
        <sz val="10"/>
        <rFont val="Calibri"/>
        <family val="2"/>
      </rPr>
      <t>(Do not include value of primary residence.)</t>
    </r>
    <r>
      <rPr>
        <b/>
        <i/>
        <sz val="10"/>
        <rFont val="Calibri"/>
        <family val="2"/>
      </rPr>
      <t xml:space="preserve"> - </t>
    </r>
    <r>
      <rPr>
        <b/>
        <i/>
        <sz val="10"/>
        <color indexed="60"/>
        <rFont val="Calibri"/>
        <family val="2"/>
      </rPr>
      <t>IF NO ASSETS, ENTER "NONE."</t>
    </r>
  </si>
  <si>
    <r>
      <rPr>
        <b/>
        <sz val="12"/>
        <rFont val="Calibri"/>
        <family val="2"/>
        <scheme val="minor"/>
      </rPr>
      <t>ANTICIPATED GROSS ANNUAL INCOME</t>
    </r>
    <r>
      <rPr>
        <b/>
        <sz val="11"/>
        <rFont val="Calibri"/>
        <family val="2"/>
      </rPr>
      <t xml:space="preserve"> </t>
    </r>
    <r>
      <rPr>
        <i/>
        <sz val="10"/>
        <rFont val="Calibri"/>
        <family val="2"/>
      </rPr>
      <t>(If client receives public assistance, please include type and dollar amount.)</t>
    </r>
  </si>
  <si>
    <t>Photos depicting existing conditions + areas to be repaired.</t>
  </si>
  <si>
    <t>This form and attachments listed below must be submitted for each home.</t>
  </si>
  <si>
    <t>I certify that, to the best of my knowledge, there are no undisclosed, real or perceived conflicts of interest in regard to: 1) any employee or board member of my organization; 2) the homeowner and/or other household members; 3) contractors; and/or 4) any other person or business directly or indirectly involved in the improvement of this home.</t>
  </si>
  <si>
    <t>I understand that, based on the funding sources allocated by Kentucky Housing Corporation (KHC) this project is required to comply with the grant agreement(s) executed with KHC and with all applicable components of the Kentucky Affordable Housing Trust Fund policies and KHC policies and procedures.  I further understand that my organization's failure to comply may result in funding being recaptured and/or repaid to KHC.</t>
  </si>
  <si>
    <t>Agency Information</t>
  </si>
  <si>
    <t>Agency:</t>
  </si>
  <si>
    <t>Maximum</t>
  </si>
  <si>
    <t>Max Constr. Mgt. Paid by AHTF</t>
  </si>
  <si>
    <t>of AHTF-Eligible Repair Costs</t>
  </si>
  <si>
    <t>Funding Agreement #:</t>
  </si>
  <si>
    <t>Project Completion Certification</t>
  </si>
  <si>
    <t>Project Agreement Number:</t>
  </si>
  <si>
    <t>Variance</t>
  </si>
  <si>
    <t>Elderly</t>
  </si>
  <si>
    <t>Other source</t>
  </si>
  <si>
    <t>Describe any non-KHC sources in the project (grants, loans, in-kind donations of time/materials).</t>
  </si>
  <si>
    <t>NA</t>
  </si>
  <si>
    <t>Notes:</t>
  </si>
  <si>
    <r>
      <t xml:space="preserve">TOTAL Repair Costs </t>
    </r>
    <r>
      <rPr>
        <i/>
        <sz val="11"/>
        <color theme="0"/>
        <rFont val="Calibri"/>
        <family val="2"/>
        <scheme val="minor"/>
      </rPr>
      <t>(materials + labor)</t>
    </r>
    <r>
      <rPr>
        <b/>
        <sz val="11"/>
        <color theme="0"/>
        <rFont val="Calibri"/>
        <family val="2"/>
        <scheme val="minor"/>
      </rPr>
      <t>:</t>
    </r>
  </si>
  <si>
    <t>KHC AHTF Home Repair Forgivable Loan</t>
  </si>
  <si>
    <t>Project Completion Report (Excel + PDF)</t>
  </si>
  <si>
    <r>
      <rPr>
        <b/>
        <i/>
        <sz val="10"/>
        <color theme="0"/>
        <rFont val="Calibri"/>
        <family val="2"/>
        <scheme val="minor"/>
      </rPr>
      <t>Estimated Costs</t>
    </r>
    <r>
      <rPr>
        <b/>
        <i/>
        <sz val="11"/>
        <color theme="0"/>
        <rFont val="Calibri"/>
        <family val="2"/>
        <scheme val="minor"/>
      </rPr>
      <t xml:space="preserve">
</t>
    </r>
    <r>
      <rPr>
        <i/>
        <sz val="9"/>
        <color theme="0"/>
        <rFont val="Calibri"/>
        <family val="2"/>
        <scheme val="minor"/>
      </rPr>
      <t>Submitted in Setup</t>
    </r>
  </si>
  <si>
    <r>
      <t xml:space="preserve">AHTF-Eligible Repair Costs </t>
    </r>
    <r>
      <rPr>
        <i/>
        <sz val="11"/>
        <color theme="0"/>
        <rFont val="Calibri"/>
        <family val="2"/>
        <scheme val="minor"/>
      </rPr>
      <t>(Max: $15K)</t>
    </r>
    <r>
      <rPr>
        <b/>
        <sz val="11"/>
        <color theme="0"/>
        <rFont val="Calibri"/>
        <family val="2"/>
        <scheme val="minor"/>
      </rPr>
      <t>:</t>
    </r>
  </si>
  <si>
    <t>Max Const. Mgt Fee Allowed (15%):</t>
  </si>
  <si>
    <t>Requested Constr. Mgt Fee as % of AHTF Repairs:</t>
  </si>
  <si>
    <r>
      <t xml:space="preserve">Est. Cost 
</t>
    </r>
    <r>
      <rPr>
        <i/>
        <sz val="9"/>
        <color theme="0"/>
        <rFont val="Calibri"/>
        <family val="2"/>
        <scheme val="minor"/>
      </rPr>
      <t>labor + materials</t>
    </r>
  </si>
  <si>
    <t>Proposed at Setup</t>
  </si>
  <si>
    <t>Actual Repair Costs Entered by:</t>
  </si>
  <si>
    <t>Sources &amp; Uses Actuals entered by:</t>
  </si>
  <si>
    <t>Non-MHS Home Repair Costs</t>
  </si>
  <si>
    <t xml:space="preserve">C. </t>
  </si>
  <si>
    <r>
      <t>1. Total family assets</t>
    </r>
    <r>
      <rPr>
        <i/>
        <sz val="11"/>
        <rFont val="Calibri"/>
        <family val="2"/>
      </rPr>
      <t xml:space="preserve"> </t>
    </r>
    <r>
      <rPr>
        <i/>
        <sz val="11"/>
        <color theme="5" tint="-0.499984740745262"/>
        <rFont val="Calibri"/>
        <family val="2"/>
      </rPr>
      <t>(Must not exceed $50,000)</t>
    </r>
  </si>
  <si>
    <t>Affordable Housing Trust Fund Request</t>
  </si>
  <si>
    <t>Funding Agmt Number:</t>
  </si>
  <si>
    <t xml:space="preserve">KHC AHTF Home Repair Program </t>
  </si>
  <si>
    <t>Total KHC Funds Requested:</t>
  </si>
  <si>
    <t>Proof of Ownership: Land and Home</t>
  </si>
  <si>
    <t>62+ years of age</t>
  </si>
  <si>
    <t>Deed Restriction signed by Homeowner</t>
  </si>
  <si>
    <t>a) PCR Checklist</t>
  </si>
  <si>
    <t xml:space="preserve">1) PCR Repair Scope </t>
  </si>
  <si>
    <t>2) PCR Sources &amp; Uses</t>
  </si>
  <si>
    <t>Email this entire workbook in Excel format AND 
Submit PCR and other required documents in PDF format.</t>
  </si>
  <si>
    <t>Project Number:</t>
  </si>
  <si>
    <t>This form and attachments must be submitted to complete the project &amp; make final funds draw.</t>
  </si>
  <si>
    <t xml:space="preserve">I certify that submission of this Project Completion Report (PCR) has been duly authorized by the governing body of my organization, and that all information contained in this PCR, to the best of my knowledge, is true and accurate. </t>
  </si>
  <si>
    <t>I understand that my organization bears a significant share of project risks, including issues arising due to the homeowner refusing to sign the AHTF Deed Restriction, and/or clouded or disputed title.</t>
  </si>
  <si>
    <t>Home Type:</t>
  </si>
  <si>
    <r>
      <t xml:space="preserve">AHTF Admin Fee -   </t>
    </r>
    <r>
      <rPr>
        <i/>
        <sz val="9"/>
        <rFont val="Calibri"/>
        <family val="2"/>
        <scheme val="minor"/>
      </rPr>
      <t xml:space="preserve">7.5% of Repairs or </t>
    </r>
  </si>
  <si>
    <t xml:space="preserve">KHC AHTF Home Repair Admin Fee </t>
  </si>
  <si>
    <t xml:space="preserve">Repair Costs to Meet MHS </t>
  </si>
  <si>
    <t xml:space="preserve">AHTF Admin Fee </t>
  </si>
  <si>
    <r>
      <t>Actual AHTF Draws</t>
    </r>
    <r>
      <rPr>
        <i/>
        <sz val="10"/>
        <color theme="5" tint="-0.499984740745262"/>
        <rFont val="Calibri"/>
        <family val="2"/>
        <scheme val="minor"/>
      </rPr>
      <t xml:space="preserve"> (Must Match PDMS)</t>
    </r>
  </si>
  <si>
    <t>1st</t>
  </si>
  <si>
    <t>2nd/Final</t>
  </si>
  <si>
    <t>Approx. % AMI for Household Size</t>
  </si>
  <si>
    <t>Homeowner:(s)</t>
  </si>
  <si>
    <t>See explanations on previous sheet.</t>
  </si>
  <si>
    <t>Date PCR Completed:</t>
  </si>
  <si>
    <t>Maximum AHTF</t>
  </si>
  <si>
    <t>Is the agency/sponsor or any project team member, including any contractors, partners, or board members CURRENTLY DEBARRED from Federal contracting opportunities by any agency of the Federal Government? (www.sam.gov )</t>
  </si>
  <si>
    <t>Required Before KHC will Pay Final Draw MOVE TO PCR</t>
  </si>
  <si>
    <t>Signed AHTF Deed Restriction with Homeowner</t>
  </si>
  <si>
    <t>Deed Restriction must be signed at Set-Up but recorded after repairs are complete.</t>
  </si>
  <si>
    <t>If proof of ownership of a mobile home cannot be established, explain why sponor organization is confident the home is BOTH owned by AND the primary residence of the family to be assisted.</t>
  </si>
  <si>
    <t>Applicable AHTF Income Limit</t>
  </si>
  <si>
    <t>ACTUAL 
Repair Costs</t>
  </si>
  <si>
    <t>Explain Any Variance &gt; 5%</t>
  </si>
  <si>
    <t>ACTUAL Uses</t>
  </si>
  <si>
    <t>Photo(s) Ready to Submit to KHC?</t>
  </si>
  <si>
    <t>KHC/HCA will send a photo upload link.</t>
  </si>
  <si>
    <r>
      <rPr>
        <b/>
        <i/>
        <sz val="11"/>
        <color theme="5" tint="-0.499984740745262"/>
        <rFont val="Calibri"/>
        <family val="2"/>
      </rPr>
      <t xml:space="preserve">INITIAL </t>
    </r>
    <r>
      <rPr>
        <i/>
        <sz val="11"/>
        <color theme="5" tint="-0.499984740745262"/>
        <rFont val="Calibri"/>
        <family val="2"/>
      </rPr>
      <t>Evaluation Date:</t>
    </r>
  </si>
  <si>
    <t>Date Repairs Inspected &amp; Approved by KHC Design &amp; Construction Review:</t>
  </si>
  <si>
    <t>Name of Approving KHC Inspector:</t>
  </si>
  <si>
    <t>Inspection date verifying home meets Min. Habitability Standards:</t>
  </si>
  <si>
    <t>Homeowner's signed approval of Repair Scope of Work</t>
  </si>
  <si>
    <t>Letter, agency form, signature on scope, etc.</t>
  </si>
  <si>
    <t>Homeowner's signed approval of completed repairs</t>
  </si>
  <si>
    <t>Developer Signature</t>
  </si>
  <si>
    <t>Homeowner(s) Signature</t>
  </si>
  <si>
    <t xml:space="preserve">I have read and reviewed with staff the Repair Scope.  </t>
  </si>
  <si>
    <t>AHTF Admin:</t>
  </si>
  <si>
    <t xml:space="preserve"> Congr. District:</t>
  </si>
  <si>
    <t>Bedrooms:</t>
  </si>
  <si>
    <t>AHTF Total</t>
  </si>
  <si>
    <r>
      <t>16.   NON-MHS Repair Costs</t>
    </r>
    <r>
      <rPr>
        <sz val="10"/>
        <color theme="1"/>
        <rFont val="Calibri"/>
        <family val="2"/>
        <scheme val="minor"/>
      </rPr>
      <t xml:space="preserve">: </t>
    </r>
    <r>
      <rPr>
        <sz val="9"/>
        <color theme="1"/>
        <rFont val="Calibri"/>
        <family val="2"/>
        <scheme val="minor"/>
      </rPr>
      <t>Describe repairs to be made to the home that are NOT eligible for AHTF funds.  These costs will be covered by non-AHTF sources.</t>
    </r>
  </si>
  <si>
    <r>
      <rPr>
        <b/>
        <sz val="14"/>
        <color rgb="FFC00000"/>
        <rFont val="Calibri"/>
        <family val="2"/>
        <scheme val="minor"/>
      </rPr>
      <t>INTERIM EMERGENCY</t>
    </r>
    <r>
      <rPr>
        <b/>
        <sz val="14"/>
        <color theme="3"/>
        <rFont val="Calibri"/>
        <family val="2"/>
        <scheme val="minor"/>
      </rPr>
      <t xml:space="preserve"> Compliance Guidelines</t>
    </r>
  </si>
  <si>
    <r>
      <t>KHC AHTF Home Repair</t>
    </r>
    <r>
      <rPr>
        <b/>
        <sz val="14"/>
        <color rgb="FFC00000"/>
        <rFont val="Calibri"/>
        <family val="2"/>
        <scheme val="minor"/>
      </rPr>
      <t xml:space="preserve"> INTERIM EMERGENCY</t>
    </r>
    <r>
      <rPr>
        <b/>
        <sz val="14"/>
        <color theme="3"/>
        <rFont val="Calibri"/>
        <family val="2"/>
        <scheme val="minor"/>
      </rPr>
      <t xml:space="preserve"> Project Summary</t>
    </r>
  </si>
  <si>
    <r>
      <rPr>
        <b/>
        <sz val="14"/>
        <color rgb="FFC00000"/>
        <rFont val="Calibri"/>
        <family val="2"/>
        <scheme val="minor"/>
      </rPr>
      <t xml:space="preserve">INTERIM EMERGENCY </t>
    </r>
    <r>
      <rPr>
        <b/>
        <sz val="14"/>
        <color theme="3"/>
        <rFont val="Calibri"/>
        <family val="2"/>
        <scheme val="minor"/>
      </rPr>
      <t>Summary of Sources &amp; Uses:  AHTF Home Repair</t>
    </r>
  </si>
  <si>
    <r>
      <rPr>
        <b/>
        <sz val="14"/>
        <color rgb="FFC00000"/>
        <rFont val="Calibri"/>
        <family val="2"/>
        <scheme val="minor"/>
      </rPr>
      <t>INTERIM EMERGENCY</t>
    </r>
    <r>
      <rPr>
        <b/>
        <sz val="14"/>
        <color theme="4" tint="-0.249977111117893"/>
        <rFont val="Calibri"/>
        <family val="2"/>
        <scheme val="minor"/>
      </rPr>
      <t xml:space="preserve"> HOME/AHTF Homeowner Income Worksheet</t>
    </r>
  </si>
  <si>
    <r>
      <rPr>
        <b/>
        <sz val="16"/>
        <color rgb="FFC00000"/>
        <rFont val="Calibri"/>
        <family val="2"/>
        <scheme val="minor"/>
      </rPr>
      <t>INTERIM EMERGENCY</t>
    </r>
    <r>
      <rPr>
        <b/>
        <sz val="16"/>
        <color theme="4" tint="-0.249977111117893"/>
        <rFont val="Calibri"/>
        <family val="2"/>
        <scheme val="minor"/>
      </rPr>
      <t xml:space="preserve"> Set-Up Packet </t>
    </r>
  </si>
  <si>
    <r>
      <t>Instructions for Completing KHC's 
AHTF Home Repair Program</t>
    </r>
    <r>
      <rPr>
        <b/>
        <sz val="14"/>
        <color rgb="FFC00000"/>
        <rFont val="Calibri"/>
        <family val="2"/>
        <scheme val="minor"/>
      </rPr>
      <t xml:space="preserve"> Interim Emergency</t>
    </r>
    <r>
      <rPr>
        <b/>
        <sz val="14"/>
        <color theme="4" tint="-0.249977111117893"/>
        <rFont val="Calibri"/>
        <family val="2"/>
        <scheme val="minor"/>
      </rPr>
      <t xml:space="preserve"> Project Set-Up Packet</t>
    </r>
  </si>
  <si>
    <r>
      <rPr>
        <b/>
        <sz val="14"/>
        <color rgb="FFC00000"/>
        <rFont val="Calibri"/>
        <family val="2"/>
        <scheme val="minor"/>
      </rPr>
      <t xml:space="preserve"> Interim Emergency</t>
    </r>
    <r>
      <rPr>
        <b/>
        <sz val="14"/>
        <color theme="0"/>
        <rFont val="Calibri"/>
        <family val="2"/>
        <scheme val="minor"/>
      </rPr>
      <t xml:space="preserve"> Home Repair Activity Set Up </t>
    </r>
  </si>
  <si>
    <r>
      <rPr>
        <b/>
        <sz val="14"/>
        <color rgb="FFC00000"/>
        <rFont val="Calibri"/>
        <family val="2"/>
        <scheme val="minor"/>
      </rPr>
      <t xml:space="preserve"> Interim Emergency</t>
    </r>
    <r>
      <rPr>
        <b/>
        <sz val="14"/>
        <color theme="5" tint="-0.499984740745262"/>
        <rFont val="Calibri"/>
        <family val="2"/>
        <scheme val="minor"/>
      </rPr>
      <t xml:space="preserve"> Project Completion Report Checklist</t>
    </r>
  </si>
  <si>
    <r>
      <rPr>
        <b/>
        <sz val="16"/>
        <color rgb="FFC00000"/>
        <rFont val="Calibri"/>
        <family val="2"/>
        <scheme val="minor"/>
      </rPr>
      <t xml:space="preserve"> Interim Emergency</t>
    </r>
    <r>
      <rPr>
        <b/>
        <sz val="16"/>
        <color theme="5" tint="-0.499984740745262"/>
        <rFont val="Calibri"/>
        <family val="2"/>
        <scheme val="minor"/>
      </rPr>
      <t xml:space="preserve"> Project Completion:  Repair Scope</t>
    </r>
  </si>
  <si>
    <r>
      <rPr>
        <b/>
        <sz val="14"/>
        <color rgb="FFC00000"/>
        <rFont val="Calibri"/>
        <family val="2"/>
        <scheme val="minor"/>
      </rPr>
      <t xml:space="preserve"> Interim Emergency</t>
    </r>
    <r>
      <rPr>
        <b/>
        <sz val="14"/>
        <color theme="5" tint="-0.499984740745262"/>
        <rFont val="Calibri"/>
        <family val="2"/>
        <scheme val="minor"/>
      </rPr>
      <t xml:space="preserve"> Project Completion:  Summary of Sources &amp; Uses</t>
    </r>
  </si>
  <si>
    <r>
      <rPr>
        <b/>
        <sz val="14"/>
        <color rgb="FFC00000"/>
        <rFont val="Calibri"/>
        <family val="2"/>
        <scheme val="minor"/>
      </rPr>
      <t xml:space="preserve"> Interim Emergency</t>
    </r>
    <r>
      <rPr>
        <b/>
        <sz val="14"/>
        <color theme="0"/>
        <rFont val="Calibri"/>
        <family val="2"/>
        <scheme val="minor"/>
      </rPr>
      <t xml:space="preserve"> Project Completion Information</t>
    </r>
  </si>
  <si>
    <t>See "INSTRUCTIONS" Worksheet for information on this Interim Emergency approach to AHTF Home Repair.</t>
  </si>
  <si>
    <t>Overview of Interim Emergency Approach to AHTF Home Repair</t>
  </si>
  <si>
    <r>
      <t>To be income-eligible,</t>
    </r>
    <r>
      <rPr>
        <b/>
        <i/>
        <sz val="11"/>
        <color theme="5" tint="-0.499984740745262"/>
        <rFont val="Calibri"/>
        <family val="2"/>
      </rPr>
      <t xml:space="preserve"> the household's annual </t>
    </r>
    <r>
      <rPr>
        <b/>
        <i/>
        <u/>
        <sz val="11"/>
        <color theme="5" tint="-0.499984740745262"/>
        <rFont val="Calibri"/>
        <family val="2"/>
      </rPr>
      <t>GROSS</t>
    </r>
    <r>
      <rPr>
        <b/>
        <i/>
        <sz val="11"/>
        <color theme="5" tint="-0.499984740745262"/>
        <rFont val="Calibri"/>
        <family val="2"/>
      </rPr>
      <t xml:space="preserve"> income must not exceed the AHTF income limits </t>
    </r>
    <r>
      <rPr>
        <i/>
        <sz val="11"/>
        <color theme="5" tint="-0.499984740745262"/>
        <rFont val="Calibri"/>
        <family val="2"/>
      </rPr>
      <t>for the county and household size as listed on the "AHTF Limits" worksheet in this workbook.  All household income and assets must be third-party verified</t>
    </r>
    <r>
      <rPr>
        <i/>
        <u/>
        <sz val="11"/>
        <color rgb="FFC00000"/>
        <rFont val="Calibri"/>
        <family val="2"/>
      </rPr>
      <t xml:space="preserve"> OR self-certified by the homeowner</t>
    </r>
    <r>
      <rPr>
        <i/>
        <sz val="11"/>
        <color theme="5" tint="-0.499984740745262"/>
        <rFont val="Calibri"/>
        <family val="2"/>
      </rPr>
      <t>.</t>
    </r>
  </si>
  <si>
    <t>Homeowner Self-Certification of Income and Assets:</t>
  </si>
  <si>
    <t>Printed Name(s)</t>
  </si>
  <si>
    <t>Signature(s)</t>
  </si>
  <si>
    <t xml:space="preserve">I/we, the undersigned, certify that the information above regarding housheold assets and income is, to the best of my knowledge, is true and accurate. </t>
  </si>
  <si>
    <t>Witnessed by:</t>
  </si>
  <si>
    <t>Organization/Title</t>
  </si>
  <si>
    <t>I understand that AHTF Home Repair funds may ONLY be used to address emergency repairs identified on the "Repair Scope" tab of this workbook and failure to remain within the Interim Emergency Repair Scope may result in repayment to KHC by my agency.</t>
  </si>
  <si>
    <t>Available on the HCA Help Desk. Deed Restriction should be signed at Set-Up and recorded AFTER repairs are complete.</t>
  </si>
  <si>
    <r>
      <t>4) Buyer Income</t>
    </r>
    <r>
      <rPr>
        <sz val="9"/>
        <rFont val="Calibri"/>
        <family val="2"/>
        <scheme val="minor"/>
      </rPr>
      <t xml:space="preserve"> </t>
    </r>
  </si>
  <si>
    <t>Agency/Developer:</t>
  </si>
  <si>
    <t>Projected Completion Date:</t>
  </si>
  <si>
    <r>
      <t xml:space="preserve">Projected Start Date for </t>
    </r>
    <r>
      <rPr>
        <sz val="10"/>
        <color rgb="FFC00000"/>
        <rFont val="Calibri"/>
        <family val="2"/>
        <scheme val="minor"/>
      </rPr>
      <t>Emergency Interim</t>
    </r>
    <r>
      <rPr>
        <sz val="10"/>
        <rFont val="Calibri"/>
        <family val="2"/>
        <scheme val="minor"/>
      </rPr>
      <t xml:space="preserve"> Repairs:</t>
    </r>
  </si>
  <si>
    <r>
      <rPr>
        <b/>
        <sz val="18"/>
        <color rgb="FFC00000"/>
        <rFont val="Calibri"/>
        <family val="2"/>
        <scheme val="minor"/>
      </rPr>
      <t xml:space="preserve"> Interim Emergency</t>
    </r>
    <r>
      <rPr>
        <b/>
        <sz val="18"/>
        <color theme="5" tint="-0.499984740745262"/>
        <rFont val="Calibri"/>
        <family val="2"/>
        <scheme val="minor"/>
      </rPr>
      <t xml:space="preserve"> 
PROJECT COMPLETION REPORT (PCR)
AHTF Home Repair Program</t>
    </r>
  </si>
  <si>
    <t>AHTF Home Repair Program Interim Emergency Process</t>
  </si>
  <si>
    <t>REQUIRED TO RECEIVE A PROJECT # &amp; RELEASE OF FUNDS:</t>
  </si>
  <si>
    <r>
      <t xml:space="preserve">KHC AHTF Home Repair Program </t>
    </r>
    <r>
      <rPr>
        <b/>
        <sz val="14"/>
        <color rgb="FFC00000"/>
        <rFont val="Calibri"/>
        <family val="2"/>
        <scheme val="minor"/>
      </rPr>
      <t xml:space="preserve">INTERIM EMERGENCY 
</t>
    </r>
    <r>
      <rPr>
        <b/>
        <sz val="14"/>
        <color theme="4" tint="-0.499984740745262"/>
        <rFont val="Calibri"/>
        <family val="2"/>
        <scheme val="minor"/>
      </rPr>
      <t>Project Set-Up Checklist</t>
    </r>
  </si>
  <si>
    <r>
      <t xml:space="preserve">3. </t>
    </r>
    <r>
      <rPr>
        <u/>
        <sz val="11"/>
        <rFont val="Calibri"/>
        <family val="2"/>
        <scheme val="minor"/>
      </rPr>
      <t>Activity Number &amp; Release of Funds</t>
    </r>
    <r>
      <rPr>
        <sz val="11"/>
        <rFont val="Calibri"/>
        <family val="2"/>
        <scheme val="minor"/>
      </rPr>
      <t>.  Once KHC has received the set-up packet and deed restriction, KHC will issue an activity number and release of funds for the eligible household.</t>
    </r>
  </si>
  <si>
    <t>1. I understand and approve the repairs to be completed.                                    2. I understand that only what is on this list shall be completed.                                                                                            3. I authorize work to begin.</t>
  </si>
  <si>
    <t>Homeowner's Approval:</t>
  </si>
  <si>
    <r>
      <rPr>
        <b/>
        <sz val="16"/>
        <color rgb="FFC00000"/>
        <rFont val="Calibri"/>
        <family val="2"/>
        <scheme val="minor"/>
      </rPr>
      <t>INTERIM EMERGENCY</t>
    </r>
    <r>
      <rPr>
        <b/>
        <sz val="16"/>
        <color theme="3"/>
        <rFont val="Calibri"/>
        <family val="2"/>
        <scheme val="minor"/>
      </rPr>
      <t xml:space="preserve"> Repair Scope</t>
    </r>
  </si>
  <si>
    <t>KHC Allowable Interim Emergency Repairs</t>
  </si>
  <si>
    <t>Description of Repairs Needed</t>
  </si>
  <si>
    <t>AHTF Interim Emergency Eligible Costs</t>
  </si>
  <si>
    <r>
      <t>Repair Costs</t>
    </r>
    <r>
      <rPr>
        <sz val="10"/>
        <rFont val="Calibri"/>
        <family val="2"/>
        <scheme val="minor"/>
      </rPr>
      <t xml:space="preserve"> </t>
    </r>
    <r>
      <rPr>
        <i/>
        <sz val="10"/>
        <rFont val="Calibri"/>
        <family val="2"/>
        <scheme val="minor"/>
      </rPr>
      <t>(materials + labor)</t>
    </r>
  </si>
  <si>
    <r>
      <t>Non-Eligible Home Repair Costs</t>
    </r>
    <r>
      <rPr>
        <sz val="10"/>
        <rFont val="Calibri"/>
        <family val="2"/>
        <scheme val="minor"/>
      </rPr>
      <t xml:space="preserve"> </t>
    </r>
    <r>
      <rPr>
        <i/>
        <sz val="10"/>
        <rFont val="Calibri"/>
        <family val="2"/>
        <scheme val="minor"/>
      </rPr>
      <t>(materials + labor)</t>
    </r>
  </si>
  <si>
    <r>
      <t xml:space="preserve">2. </t>
    </r>
    <r>
      <rPr>
        <u/>
        <sz val="11"/>
        <rFont val="Calibri"/>
        <family val="2"/>
        <scheme val="minor"/>
      </rPr>
      <t>Approval of Repair Scope of Work</t>
    </r>
    <r>
      <rPr>
        <sz val="11"/>
        <rFont val="Calibri"/>
        <family val="2"/>
        <scheme val="minor"/>
      </rPr>
      <t>.  KHC waives the requirement for the scope of work to be approved by KHC's Design and Construction Review staff, provided 90% of the cost estimate addresses interim emergency items listed on the "2)Repair Scope" worksheet.  Photos comprehensively documenting the needed work must be  kept in the agency's project file.</t>
    </r>
  </si>
  <si>
    <t>a.    Repairs to make the roof structurally sound and weathertight.</t>
  </si>
  <si>
    <t>d.   Repairs to exterior wall structure and surfaces to address serious defects such as serious leaning, buckling, sagging, large holes, or defects that may result in air infiltration or vermin infiltration.</t>
  </si>
  <si>
    <t xml:space="preserve">2.  Utilities: </t>
  </si>
  <si>
    <r>
      <t>1.</t>
    </r>
    <r>
      <rPr>
        <b/>
        <sz val="11"/>
        <color theme="1"/>
        <rFont val="Times New Roman"/>
        <family val="1"/>
      </rPr>
      <t xml:space="preserve">   </t>
    </r>
    <r>
      <rPr>
        <b/>
        <sz val="11"/>
        <color theme="1"/>
        <rFont val="Calibri"/>
        <family val="2"/>
        <scheme val="minor"/>
      </rPr>
      <t xml:space="preserve">Structure: </t>
    </r>
  </si>
  <si>
    <t>a. Water Supply: Repairs to reestablish adequate hot and cold-water supply.</t>
  </si>
  <si>
    <t>b. Sanitary Facilities: Repairs to ensure the home has at least one bathroom/sanitary facility in proper operating condition.</t>
  </si>
  <si>
    <t>c. Heating: Repairs to ensure the home has heating facilities in proper operating condition.</t>
  </si>
  <si>
    <t xml:space="preserve">d. Electricity:  Repairs to ensure proper access and funcitonality of electrical supply. </t>
  </si>
  <si>
    <t>c.   Repairs to ensure exterior stairs, porches, walkways, wheelchair ramp, etc., do not present a danger of tripping and falling. (Repairs to broken or missing steps or loose boards or repairs to handrails and guardrails)</t>
  </si>
  <si>
    <t>4. Inspection Fee</t>
  </si>
  <si>
    <r>
      <t>5.   NON-Allowable Repair Costs</t>
    </r>
    <r>
      <rPr>
        <sz val="11"/>
        <color theme="1"/>
        <rFont val="Calibri"/>
        <family val="2"/>
        <scheme val="minor"/>
      </rPr>
      <t xml:space="preserve">: Describe repairs to be made to the home that are NOT eligible for Interim Emergency repairs.  These costs must be covered by non-AHTF sources and identified on Sheet </t>
    </r>
    <r>
      <rPr>
        <i/>
        <sz val="11"/>
        <color theme="1"/>
        <rFont val="Calibri"/>
        <family val="2"/>
        <scheme val="minor"/>
      </rPr>
      <t>3)Sources &amp; Uses</t>
    </r>
    <r>
      <rPr>
        <sz val="11"/>
        <color theme="1"/>
        <rFont val="Calibri"/>
        <family val="2"/>
        <scheme val="minor"/>
      </rPr>
      <t>.</t>
    </r>
  </si>
  <si>
    <r>
      <t xml:space="preserve">1. </t>
    </r>
    <r>
      <rPr>
        <u/>
        <sz val="11"/>
        <rFont val="Calibri"/>
        <family val="2"/>
        <scheme val="minor"/>
      </rPr>
      <t>Interim Emergency Project Set-Up</t>
    </r>
    <r>
      <rPr>
        <sz val="11"/>
        <rFont val="Calibri"/>
        <family val="2"/>
        <scheme val="minor"/>
      </rPr>
      <t xml:space="preserve">. An agency can request funds for a qualified homeowner/home by submitting a complete AHTF Home Repair Interim Emergency Set-Up Packet.  Required documents/attachments are listed on the worksheet, "b)Setup Checklist".  </t>
    </r>
  </si>
  <si>
    <t>b.    Repairs to ensure the home is structurally sound to protect residents from the elements and not pose any threat to the health and safety of the residents. This may include repairs to windows, siding, facia, etc.</t>
  </si>
  <si>
    <t>Printout of county records, deed, 99 year lease, etc.  Can be provided with PCR if not available initially.</t>
  </si>
  <si>
    <t>F.</t>
  </si>
  <si>
    <t>Proof of Owner Identity</t>
  </si>
  <si>
    <t>Copy if ID, utilty bill to home address.</t>
  </si>
  <si>
    <t>Maximum Interim Emergency AHTF:</t>
  </si>
  <si>
    <r>
      <t>Eligibility for TRADITIONAL AHTF HOME Repair</t>
    </r>
    <r>
      <rPr>
        <sz val="11"/>
        <color rgb="FFC00000"/>
        <rFont val="Calibri"/>
        <family val="2"/>
        <scheme val="minor"/>
      </rPr>
      <t>:   Homeowners ARE eligible for future MHS repairs under standard program guidelines.</t>
    </r>
  </si>
  <si>
    <r>
      <t xml:space="preserve">Maximum AHTF for </t>
    </r>
    <r>
      <rPr>
        <b/>
        <sz val="11"/>
        <color rgb="FFC00000"/>
        <rFont val="Calibri"/>
        <family val="2"/>
        <scheme val="minor"/>
      </rPr>
      <t>Interim Emergency</t>
    </r>
    <r>
      <rPr>
        <b/>
        <sz val="11"/>
        <color theme="4" tint="-0.249977111117893"/>
        <rFont val="Calibri"/>
        <family val="2"/>
        <scheme val="minor"/>
      </rPr>
      <t xml:space="preserve"> Repair Costs</t>
    </r>
  </si>
  <si>
    <t>(max: $29,999)</t>
  </si>
  <si>
    <t>(max: $2,250)</t>
  </si>
  <si>
    <t>(max: $32,249)</t>
  </si>
  <si>
    <t>H.</t>
  </si>
  <si>
    <t>Copies of State/Local Flood Permits (if applicable)</t>
  </si>
  <si>
    <t>Must be after 3/1/2021</t>
  </si>
  <si>
    <t>Must be before 11/30/2021</t>
  </si>
  <si>
    <t>when applicable</t>
  </si>
  <si>
    <r>
      <t>3.  Construction Management</t>
    </r>
    <r>
      <rPr>
        <sz val="11"/>
        <color theme="1"/>
        <rFont val="Calibri"/>
        <family val="2"/>
        <scheme val="minor"/>
      </rPr>
      <t>: AHTF funds may be used to pay for construction management costs up to 15% of AHTF Repair Costs</t>
    </r>
    <r>
      <rPr>
        <b/>
        <sz val="11"/>
        <color theme="1"/>
        <rFont val="Calibri"/>
        <family val="2"/>
        <scheme val="minor"/>
      </rPr>
      <t xml:space="preserve"> </t>
    </r>
    <r>
      <rPr>
        <sz val="11"/>
        <color theme="1"/>
        <rFont val="Calibri"/>
        <family val="2"/>
        <scheme val="minor"/>
      </rPr>
      <t>(include advertising for permit public notices, if applicable)</t>
    </r>
  </si>
  <si>
    <r>
      <t xml:space="preserve">KHC 2021 AHTF Income Limits </t>
    </r>
    <r>
      <rPr>
        <i/>
        <sz val="10"/>
        <color rgb="FFFF0000"/>
        <rFont val="Calibri"/>
        <family val="2"/>
        <scheme val="minor"/>
      </rPr>
      <t>(Effective June 1, 2021)</t>
    </r>
  </si>
  <si>
    <r>
      <t xml:space="preserve">Applicable income limit is the greater of 60% of State Median Family Income </t>
    </r>
    <r>
      <rPr>
        <b/>
        <i/>
        <u/>
        <sz val="10"/>
        <color theme="3"/>
        <rFont val="Calibri"/>
        <family val="2"/>
      </rPr>
      <t>OR</t>
    </r>
    <r>
      <rPr>
        <b/>
        <i/>
        <sz val="10"/>
        <color theme="3"/>
        <rFont val="Calibri"/>
        <family val="2"/>
      </rPr>
      <t xml:space="preserve"> </t>
    </r>
    <r>
      <rPr>
        <i/>
        <sz val="10"/>
        <color theme="3"/>
        <rFont val="Calibri"/>
        <family val="2"/>
      </rPr>
      <t>60% of Area Median Income. 
(Both sets of limits are published annually by HUD. See data links below.)</t>
    </r>
  </si>
  <si>
    <t>County</t>
  </si>
  <si>
    <t>7 persons</t>
  </si>
  <si>
    <t>8 persons</t>
  </si>
  <si>
    <t>Adair County, KY</t>
  </si>
  <si>
    <t xml:space="preserve">Allen County, KY </t>
  </si>
  <si>
    <t>Anderson County, KY</t>
  </si>
  <si>
    <t>Ballard County, KY</t>
  </si>
  <si>
    <t>Barren County, KY</t>
  </si>
  <si>
    <t>Bath County, KY</t>
  </si>
  <si>
    <t>Bell County, KY</t>
  </si>
  <si>
    <t>Boone County, KY</t>
  </si>
  <si>
    <t>Bourbon County, KY</t>
  </si>
  <si>
    <t>Boyd County, KY</t>
  </si>
  <si>
    <t>Boyle County, KY</t>
  </si>
  <si>
    <t>Bracken County, KY</t>
  </si>
  <si>
    <t>Breckinridge County, KY</t>
  </si>
  <si>
    <t>Bullitt County, KY</t>
  </si>
  <si>
    <t xml:space="preserve">Butler County, KY </t>
  </si>
  <si>
    <t>Caldwell County, KY</t>
  </si>
  <si>
    <t>Calloway County, KY</t>
  </si>
  <si>
    <t>Campbell County, KY</t>
  </si>
  <si>
    <t>Carlisle County, KY</t>
  </si>
  <si>
    <t>Carroll County, KY</t>
  </si>
  <si>
    <t>Carter County, KY</t>
  </si>
  <si>
    <t>Casey County, KY</t>
  </si>
  <si>
    <t>Christian County, KY</t>
  </si>
  <si>
    <t>Clark County, KY</t>
  </si>
  <si>
    <t>Clay County, KY</t>
  </si>
  <si>
    <t>Clinton County, KY</t>
  </si>
  <si>
    <t>Crittenden County, KY</t>
  </si>
  <si>
    <t>Cumberland County, KY</t>
  </si>
  <si>
    <t>Daviess County, KY</t>
  </si>
  <si>
    <t>Edmonson County, KY</t>
  </si>
  <si>
    <t>Elliott County, KY</t>
  </si>
  <si>
    <t>Estill County, KY</t>
  </si>
  <si>
    <t>Fayette County, KY</t>
  </si>
  <si>
    <t>Fleming County, KY</t>
  </si>
  <si>
    <t>Franklin County, KY</t>
  </si>
  <si>
    <t>Fulton County, KY</t>
  </si>
  <si>
    <t>Gallatin County, KY</t>
  </si>
  <si>
    <t>Garrard County, KY</t>
  </si>
  <si>
    <t>Grant County, KY</t>
  </si>
  <si>
    <t>Graves County, KY</t>
  </si>
  <si>
    <t>Grayson County, KY</t>
  </si>
  <si>
    <t>Green County, KY</t>
  </si>
  <si>
    <t>Greenup County, KY</t>
  </si>
  <si>
    <t>Hancock County, KY</t>
  </si>
  <si>
    <t>Hardin County, KY</t>
  </si>
  <si>
    <t>Harlan County, KY</t>
  </si>
  <si>
    <t>Harrison County, KY</t>
  </si>
  <si>
    <t>Hart County, KY</t>
  </si>
  <si>
    <t>Henderson County, KY</t>
  </si>
  <si>
    <t>Henry County, KY</t>
  </si>
  <si>
    <t>Hickman County, KY</t>
  </si>
  <si>
    <t>Hopkins County, KY</t>
  </si>
  <si>
    <t>Jackson County, KY</t>
  </si>
  <si>
    <t>Jefferson County, KY</t>
  </si>
  <si>
    <t>Jessamine County, KY</t>
  </si>
  <si>
    <t>Johnson County, KY</t>
  </si>
  <si>
    <t>Kenton County, KY</t>
  </si>
  <si>
    <t>Knox County, KY</t>
  </si>
  <si>
    <t>Larue County, KY</t>
  </si>
  <si>
    <t>Laurel County, KY</t>
  </si>
  <si>
    <t>Lawrence County, KY</t>
  </si>
  <si>
    <t>Lee County, KY</t>
  </si>
  <si>
    <t>Lewis County, KY</t>
  </si>
  <si>
    <t>Lincoln County, KY</t>
  </si>
  <si>
    <t>Livingston County, KY</t>
  </si>
  <si>
    <t>Logan County, KY</t>
  </si>
  <si>
    <t>Lyon County, KY</t>
  </si>
  <si>
    <t>Madison County, KY</t>
  </si>
  <si>
    <t>Magoffin County, KY</t>
  </si>
  <si>
    <t>Marion County, KY</t>
  </si>
  <si>
    <t>Marshall County, KY</t>
  </si>
  <si>
    <t>Martin County, KY</t>
  </si>
  <si>
    <t>Mason County, KY</t>
  </si>
  <si>
    <t>McClean County, KY</t>
  </si>
  <si>
    <t>McCracken County, KY</t>
  </si>
  <si>
    <t>McCreary County, KY</t>
  </si>
  <si>
    <t xml:space="preserve">Meade County, KY </t>
  </si>
  <si>
    <t>Menifee County, KY</t>
  </si>
  <si>
    <t>Mercer County, KY</t>
  </si>
  <si>
    <t>Metcalfe County, KY</t>
  </si>
  <si>
    <t>Monroe County, KY</t>
  </si>
  <si>
    <t>Montgomery County, KY</t>
  </si>
  <si>
    <t>Morgan County, KY</t>
  </si>
  <si>
    <t>Muhlenberg County, KY</t>
  </si>
  <si>
    <t>Nelson County, KY</t>
  </si>
  <si>
    <t>Nicholas County, KY</t>
  </si>
  <si>
    <t>Ohio County, KY</t>
  </si>
  <si>
    <t>Oldham County, KY</t>
  </si>
  <si>
    <t>Owen County, KY</t>
  </si>
  <si>
    <t>Owsley County, KY</t>
  </si>
  <si>
    <t>Pendleton County, KY</t>
  </si>
  <si>
    <t>Powell County, KY</t>
  </si>
  <si>
    <t>Pulaski County, KY</t>
  </si>
  <si>
    <t>Robertson County, KY</t>
  </si>
  <si>
    <t>Rockcastle County, KY</t>
  </si>
  <si>
    <t>Rowan County, KY</t>
  </si>
  <si>
    <t>Russell County, KY</t>
  </si>
  <si>
    <t>Scott County, KY</t>
  </si>
  <si>
    <t xml:space="preserve">Shelby County, KY </t>
  </si>
  <si>
    <t>Simpson County, KY</t>
  </si>
  <si>
    <t>Spencer County, KY</t>
  </si>
  <si>
    <t>Taylor County, KY</t>
  </si>
  <si>
    <t>Todd County, KY</t>
  </si>
  <si>
    <t>Trigg County, KY</t>
  </si>
  <si>
    <t>Trimble County, KY</t>
  </si>
  <si>
    <t>Union County, KY</t>
  </si>
  <si>
    <t>Warren County, KY</t>
  </si>
  <si>
    <t>Washington County, KY</t>
  </si>
  <si>
    <t>Wayne County, KY</t>
  </si>
  <si>
    <t>Webster County, KY</t>
  </si>
  <si>
    <t>Whitley County, KY</t>
  </si>
  <si>
    <t>Wolfe County, KY</t>
  </si>
  <si>
    <t>Woodford County, KY</t>
  </si>
  <si>
    <t>(For households larger than 8 persons, use the links below to determine applicable income limits.)</t>
  </si>
  <si>
    <t>https://www.huduser.gov/portal/datasets/il/il21/State-Incomelimits-Report-FY21.pdf</t>
  </si>
  <si>
    <t>https://www.huduser.gov/portal/datasets/home-datasets/files/HOME_IncomeLmts_State_KY_2021.pdf</t>
  </si>
  <si>
    <r>
      <t xml:space="preserve">KHC 2020 AHTF Income Limits </t>
    </r>
    <r>
      <rPr>
        <i/>
        <sz val="10"/>
        <color rgb="FFFF0000"/>
        <rFont val="Calibri"/>
        <family val="2"/>
        <scheme val="minor"/>
      </rPr>
      <t>(Effective July 1, 2020)</t>
    </r>
  </si>
  <si>
    <t>https://www.huduser.gov/portal/datasets/il/il20/State-Incomelimits-Report-FY20r.pdf</t>
  </si>
  <si>
    <t>https://www.huduser.gov/portal/datasets/home-datasets/files/HOME_IncomeLmts_State_KY_2020.pdf</t>
  </si>
  <si>
    <r>
      <t>Applicable Counties</t>
    </r>
    <r>
      <rPr>
        <sz val="11"/>
        <color rgb="FFC00000"/>
        <rFont val="Calibri"/>
        <family val="2"/>
        <scheme val="minor"/>
      </rPr>
      <t xml:space="preserve">:  Anderson, Bath, Boyd, </t>
    </r>
    <r>
      <rPr>
        <u/>
        <sz val="11"/>
        <color rgb="FFC00000"/>
        <rFont val="Calibri"/>
        <family val="2"/>
        <scheme val="minor"/>
      </rPr>
      <t>Boyle, Breathitt, Carter, Casey, Clark, Clay, Clinton, Elliott, Estill, Fayette, Fleming, Floyd, Franklin, Garrard, Greenup, Harlan, Jackson, Jessamine, Johnson, Knott, Laurel, Lawrence, Lee, Leslie, Letcher, Lewis, Lincoln, Madison, Magoffin, Marion, Martin, McCreary, Menifee, Mercer, Montgomery, Morgan, Nelson, Nicholas, Owsley, Perry, Pike, Powell, Pulaski, Rockcastle, Rowan, Warren, Wayne, Whitely, Wolfe, and Woodford</t>
    </r>
  </si>
  <si>
    <r>
      <t>Applicable Dates</t>
    </r>
    <r>
      <rPr>
        <b/>
        <sz val="11"/>
        <color rgb="FFC00000"/>
        <rFont val="Calibri"/>
        <family val="2"/>
        <scheme val="minor"/>
      </rPr>
      <t>:   March 4, 2021 through December 31, 2021</t>
    </r>
    <r>
      <rPr>
        <i/>
        <sz val="11"/>
        <color rgb="FFC00000"/>
        <rFont val="Calibri"/>
        <family val="2"/>
        <scheme val="minor"/>
      </rPr>
      <t xml:space="preserve"> (ALL work must be complete by 11/30/2021).</t>
    </r>
  </si>
  <si>
    <r>
      <t xml:space="preserve">4. </t>
    </r>
    <r>
      <rPr>
        <u/>
        <sz val="11"/>
        <rFont val="Calibri"/>
        <family val="2"/>
        <scheme val="minor"/>
      </rPr>
      <t>Flood Mitigation</t>
    </r>
    <r>
      <rPr>
        <sz val="11"/>
        <rFont val="Calibri"/>
        <family val="2"/>
        <scheme val="minor"/>
      </rPr>
      <t>. Any development in the 1% chance floodplain (formally called the 100-year floodplain) requires a state &amp; local permit for repairs/retrofitting/improvements/expansion.  This includes temporary work as well.  Applications can be submitted electronically using the eForm (the application package includes instructions for this). It can be filled out digitally and emailed to DOWFloodplain@ky.gov, or it can be mailed to 300 Sower Blvd., Frankfort, KY 40601.  Physical mail added 3-5 days to the review timeline if they choose that option. Once state sends permits, local permits can be secured.</t>
    </r>
  </si>
  <si>
    <r>
      <t xml:space="preserve">5. </t>
    </r>
    <r>
      <rPr>
        <u/>
        <sz val="11"/>
        <rFont val="Calibri"/>
        <family val="2"/>
        <scheme val="minor"/>
      </rPr>
      <t>Lead-Based Pain</t>
    </r>
    <r>
      <rPr>
        <sz val="11"/>
        <rFont val="Calibri"/>
        <family val="2"/>
        <scheme val="minor"/>
      </rPr>
      <t xml:space="preserve">t. This should not apply to Interim Emergency repair work, but it must be noted that the US EPA Lead Renovation, Repair and Painting Rule (RRP Rule, found at 40 CFR Part 745 Subpart E) requires that firms performing renovation, repair, and painting projects that disturb lead-based paint in homes, child care facilities and pre-schools built before 1978 have their firm certified by EPA (or an EPA authorized state), use certified renovators who are trained by EPA-approved training providers, and follow lead-safe work practices. </t>
    </r>
  </si>
  <si>
    <r>
      <t xml:space="preserve">6. </t>
    </r>
    <r>
      <rPr>
        <u/>
        <sz val="11"/>
        <rFont val="Calibri"/>
        <family val="2"/>
        <scheme val="minor"/>
      </rPr>
      <t>Draw Request</t>
    </r>
    <r>
      <rPr>
        <sz val="11"/>
        <rFont val="Calibri"/>
        <family val="2"/>
        <scheme val="minor"/>
      </rPr>
      <t>. Disbursement will be made to the agency. Participating agencies are limited to two (2) draws per unit during repair work and a final draw request at project completion. All draw requests must be submitted through the Program Funding Draw Management System (PFDMS) and should be backed up by documentation and photographs of completed work in the agency's project file.</t>
    </r>
  </si>
  <si>
    <r>
      <t xml:space="preserve">7. </t>
    </r>
    <r>
      <rPr>
        <u/>
        <sz val="11"/>
        <rFont val="Calibri"/>
        <family val="2"/>
        <scheme val="minor"/>
      </rPr>
      <t>Inspections</t>
    </r>
    <r>
      <rPr>
        <sz val="11"/>
        <rFont val="Calibri"/>
        <family val="2"/>
        <scheme val="minor"/>
      </rPr>
      <t>. KHC waives the requirement for inspections of completed work.  However, photos comprehensively documenting completed work must be submitted with the final draw request.</t>
    </r>
  </si>
  <si>
    <r>
      <t xml:space="preserve">8. </t>
    </r>
    <r>
      <rPr>
        <u/>
        <sz val="11"/>
        <rFont val="Calibri"/>
        <family val="2"/>
        <scheme val="minor"/>
      </rPr>
      <t>Project Completion Report (PCR)</t>
    </r>
    <r>
      <rPr>
        <sz val="11"/>
        <rFont val="Calibri"/>
        <family val="2"/>
        <scheme val="minor"/>
      </rPr>
      <t>. A PCR and other project documentation are to be sent to KHC with the Final Draw, when interim emergency repairs have been completed. This documentation shall include the homeowner’s signed approval of completed repairs. A copy of these documents should be maintained in agency files.  The agency is responsible for recording the deed restriction, using KHC’s AHTF Deed Restriction Template on the HCA Help Desk.</t>
    </r>
  </si>
  <si>
    <r>
      <t xml:space="preserve">9. </t>
    </r>
    <r>
      <rPr>
        <u/>
        <sz val="11"/>
        <rFont val="Calibri"/>
        <family val="2"/>
        <scheme val="minor"/>
      </rPr>
      <t>Record Keeping</t>
    </r>
    <r>
      <rPr>
        <sz val="11"/>
        <rFont val="Calibri"/>
        <family val="2"/>
        <scheme val="minor"/>
      </rPr>
      <t>. Applicants are responsible for ensuring that above documentation is maintained for all AHTF assisted projects for a period of five (5) years after the project completion date.</t>
    </r>
  </si>
  <si>
    <t xml:space="preserve">In March 2021, many eastern Kentucky counties and some western Kentucky counties were devastated with flooding from a weekend of heavy rain. Not only were some businesses in the areas destroyed but many homeowners and renters lost their homes to the rising flood waters. Governor Andy Beshear quickly designated the many counties as disaster areas and, recently, President Biden designated some of those counties as national disaster areas so that they may receive help from FEMA. </t>
  </si>
  <si>
    <t>This flooding hit during the COVID-19 pandemic, when Kentuckians have been asked to social distance and remain at home as much as possible. To minimize the need for low-income homeowners to move out of their homes, KHC is temporarily waiving some elements of its AHTF Home Repair Program to more quickly assist impacted homeowners.  This revised AHTF Home Repair Interim Emergency Set-Up lays out requirements of the temporarily approach.</t>
  </si>
  <si>
    <t>G. FIRMette Map for Project Site (download from https://msc.fema.gov/portal/home)</t>
  </si>
  <si>
    <t>Emergency Event: Flooding in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</si>
</sst>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General_)"/>
    <numFmt numFmtId="165" formatCode="0.0%"/>
    <numFmt numFmtId="166" formatCode="&quot;$&quot;#,##0"/>
    <numFmt numFmtId="167" formatCode="0&quot;.&quot;"/>
    <numFmt numFmtId="168" formatCode="&quot;$&quot;#,##0.00"/>
    <numFmt numFmtId="169" formatCode="[$-409]mmmm\ d\,\ yyyy;@"/>
  </numFmts>
  <fonts count="223" x14ac:knownFonts="1">
    <font>
      <sz val="11"/>
      <color theme="1"/>
      <name val="Calibri"/>
      <family val="2"/>
      <scheme val="minor"/>
    </font>
    <font>
      <b/>
      <sz val="11"/>
      <color theme="1"/>
      <name val="Calibri"/>
      <family val="2"/>
      <scheme val="minor"/>
    </font>
    <font>
      <sz val="8"/>
      <name val="Times New Roman"/>
      <family val="1"/>
    </font>
    <font>
      <sz val="10"/>
      <name val="Arial"/>
      <family val="2"/>
    </font>
    <font>
      <i/>
      <sz val="10"/>
      <color theme="1" tint="0.34998626667073579"/>
      <name val="Calibri"/>
      <family val="2"/>
      <scheme val="minor"/>
    </font>
    <font>
      <b/>
      <i/>
      <sz val="10"/>
      <color theme="1" tint="0.34998626667073579"/>
      <name val="Calibri"/>
      <family val="2"/>
      <scheme val="minor"/>
    </font>
    <font>
      <b/>
      <sz val="16"/>
      <color theme="4" tint="-0.249977111117893"/>
      <name val="Calibri"/>
      <family val="2"/>
      <scheme val="minor"/>
    </font>
    <font>
      <i/>
      <sz val="10"/>
      <color rgb="FFC00000"/>
      <name val="Calibri"/>
      <family val="2"/>
      <scheme val="minor"/>
    </font>
    <font>
      <i/>
      <sz val="11"/>
      <color theme="4" tint="-0.499984740745262"/>
      <name val="Calibri"/>
      <family val="2"/>
      <scheme val="minor"/>
    </font>
    <font>
      <b/>
      <i/>
      <sz val="11"/>
      <color theme="4" tint="-0.499984740745262"/>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b/>
      <i/>
      <sz val="11"/>
      <color theme="0"/>
      <name val="Calibri"/>
      <family val="2"/>
      <scheme val="minor"/>
    </font>
    <font>
      <b/>
      <sz val="11"/>
      <color theme="4" tint="-0.249977111117893"/>
      <name val="Calibri"/>
      <family val="2"/>
      <scheme val="minor"/>
    </font>
    <font>
      <sz val="11"/>
      <name val="Calibri"/>
      <family val="2"/>
      <scheme val="minor"/>
    </font>
    <font>
      <b/>
      <sz val="11"/>
      <name val="Calibri"/>
      <family val="2"/>
      <scheme val="minor"/>
    </font>
    <font>
      <i/>
      <sz val="11"/>
      <color theme="0"/>
      <name val="Calibri"/>
      <family val="2"/>
      <scheme val="minor"/>
    </font>
    <font>
      <b/>
      <i/>
      <sz val="11"/>
      <color theme="1" tint="0.34998626667073579"/>
      <name val="Calibri"/>
      <family val="2"/>
      <scheme val="minor"/>
    </font>
    <font>
      <i/>
      <sz val="11"/>
      <color theme="1" tint="0.34998626667073579"/>
      <name val="Calibri"/>
      <family val="2"/>
      <scheme val="minor"/>
    </font>
    <font>
      <b/>
      <sz val="11"/>
      <color theme="7" tint="-0.499984740745262"/>
      <name val="Calibri"/>
      <family val="2"/>
      <scheme val="minor"/>
    </font>
    <font>
      <b/>
      <sz val="11"/>
      <color theme="4" tint="-0.499984740745262"/>
      <name val="Calibri"/>
      <family val="2"/>
      <scheme val="minor"/>
    </font>
    <font>
      <b/>
      <sz val="12"/>
      <color theme="0"/>
      <name val="Calibri"/>
      <family val="2"/>
      <scheme val="minor"/>
    </font>
    <font>
      <i/>
      <sz val="11"/>
      <color theme="4" tint="-0.249977111117893"/>
      <name val="Calibri"/>
      <family val="2"/>
      <scheme val="minor"/>
    </font>
    <font>
      <sz val="12"/>
      <color theme="0"/>
      <name val="Calibri"/>
      <family val="2"/>
      <scheme val="minor"/>
    </font>
    <font>
      <sz val="11"/>
      <color rgb="FFFF0000"/>
      <name val="Calibri"/>
      <family val="2"/>
      <scheme val="minor"/>
    </font>
    <font>
      <sz val="10"/>
      <name val="Arial"/>
      <family val="2"/>
    </font>
    <font>
      <sz val="12"/>
      <name val="Calibri"/>
      <family val="2"/>
      <scheme val="minor"/>
    </font>
    <font>
      <i/>
      <sz val="10"/>
      <color theme="5" tint="-0.249977111117893"/>
      <name val="Calibri"/>
      <family val="2"/>
    </font>
    <font>
      <i/>
      <sz val="10"/>
      <color theme="5" tint="-0.249977111117893"/>
      <name val="Calibri"/>
      <family val="2"/>
      <scheme val="minor"/>
    </font>
    <font>
      <b/>
      <sz val="12"/>
      <name val="Calibri"/>
      <family val="2"/>
      <scheme val="minor"/>
    </font>
    <font>
      <u/>
      <sz val="12"/>
      <name val="Calibri"/>
      <family val="2"/>
      <scheme val="minor"/>
    </font>
    <font>
      <b/>
      <sz val="14"/>
      <color theme="4" tint="-0.249977111117893"/>
      <name val="Calibri"/>
      <family val="2"/>
      <scheme val="minor"/>
    </font>
    <font>
      <b/>
      <sz val="11"/>
      <color rgb="FFFF0000"/>
      <name val="Calibri"/>
      <family val="2"/>
      <scheme val="minor"/>
    </font>
    <font>
      <b/>
      <sz val="12"/>
      <color rgb="FFFF0000"/>
      <name val="Calibri"/>
      <family val="2"/>
      <scheme val="minor"/>
    </font>
    <font>
      <sz val="8"/>
      <color rgb="FFFF0000"/>
      <name val="Calibri"/>
      <family val="2"/>
      <scheme val="minor"/>
    </font>
    <font>
      <sz val="12"/>
      <color rgb="FFFF0000"/>
      <name val="Calibri"/>
      <family val="2"/>
      <scheme val="minor"/>
    </font>
    <font>
      <b/>
      <sz val="12"/>
      <color theme="4" tint="-0.249977111117893"/>
      <name val="Calibri"/>
      <family val="2"/>
      <scheme val="minor"/>
    </font>
    <font>
      <i/>
      <sz val="11"/>
      <name val="Calibri"/>
      <family val="2"/>
    </font>
    <font>
      <sz val="11"/>
      <name val="Calibri"/>
      <family val="2"/>
    </font>
    <font>
      <sz val="8"/>
      <name val="Calibri"/>
      <family val="2"/>
      <scheme val="minor"/>
    </font>
    <font>
      <u/>
      <sz val="10"/>
      <color indexed="12"/>
      <name val="Arial"/>
      <family val="2"/>
    </font>
    <font>
      <i/>
      <u/>
      <sz val="10"/>
      <color theme="4" tint="-0.249977111117893"/>
      <name val="Calibri"/>
      <family val="2"/>
      <scheme val="minor"/>
    </font>
    <font>
      <i/>
      <sz val="9"/>
      <color theme="4" tint="-0.249977111117893"/>
      <name val="Calibri"/>
      <family val="2"/>
      <scheme val="minor"/>
    </font>
    <font>
      <sz val="10"/>
      <color indexed="8"/>
      <name val="Calibri"/>
      <family val="2"/>
      <scheme val="minor"/>
    </font>
    <font>
      <b/>
      <sz val="12"/>
      <color theme="3"/>
      <name val="Calibri"/>
      <family val="2"/>
      <scheme val="minor"/>
    </font>
    <font>
      <b/>
      <sz val="14"/>
      <color theme="3"/>
      <name val="Calibri"/>
      <family val="2"/>
      <scheme val="minor"/>
    </font>
    <font>
      <sz val="9"/>
      <color indexed="8"/>
      <name val="Calibri"/>
      <family val="2"/>
      <scheme val="minor"/>
    </font>
    <font>
      <sz val="10"/>
      <name val="Calibri"/>
      <family val="2"/>
      <scheme val="minor"/>
    </font>
    <font>
      <b/>
      <sz val="10"/>
      <color rgb="FF0070C0"/>
      <name val="Calibri"/>
      <family val="2"/>
      <scheme val="minor"/>
    </font>
    <font>
      <i/>
      <sz val="9"/>
      <color indexed="8"/>
      <name val="Calibri"/>
      <family val="2"/>
      <scheme val="minor"/>
    </font>
    <font>
      <b/>
      <sz val="9"/>
      <color theme="1" tint="0.34998626667073579"/>
      <name val="Calibri"/>
      <family val="2"/>
      <scheme val="minor"/>
    </font>
    <font>
      <sz val="9"/>
      <name val="Calibri"/>
      <family val="2"/>
      <scheme val="minor"/>
    </font>
    <font>
      <i/>
      <sz val="9"/>
      <name val="Calibri"/>
      <family val="2"/>
      <scheme val="minor"/>
    </font>
    <font>
      <sz val="10"/>
      <color theme="0"/>
      <name val="Calibri"/>
      <family val="2"/>
      <scheme val="minor"/>
    </font>
    <font>
      <sz val="10"/>
      <color theme="1"/>
      <name val="Calibri"/>
      <family val="2"/>
      <scheme val="minor"/>
    </font>
    <font>
      <i/>
      <sz val="10"/>
      <color indexed="8"/>
      <name val="Calibri"/>
      <family val="2"/>
      <scheme val="minor"/>
    </font>
    <font>
      <sz val="9"/>
      <color rgb="FFFF0000"/>
      <name val="Calibri"/>
      <family val="2"/>
      <scheme val="minor"/>
    </font>
    <font>
      <i/>
      <sz val="9"/>
      <name val="Calibri"/>
      <family val="2"/>
    </font>
    <font>
      <sz val="10"/>
      <color theme="1" tint="0.34998626667073579"/>
      <name val="Calibri"/>
      <family val="2"/>
      <scheme val="minor"/>
    </font>
    <font>
      <sz val="10"/>
      <color rgb="FFFF0000"/>
      <name val="Calibri"/>
      <family val="2"/>
      <scheme val="minor"/>
    </font>
    <font>
      <b/>
      <sz val="10"/>
      <name val="Calibri"/>
      <family val="2"/>
      <scheme val="minor"/>
    </font>
    <font>
      <i/>
      <sz val="10"/>
      <name val="Calibri"/>
      <family val="2"/>
      <scheme val="minor"/>
    </font>
    <font>
      <sz val="10"/>
      <color rgb="FF000000"/>
      <name val="Calibri"/>
      <family val="2"/>
      <scheme val="minor"/>
    </font>
    <font>
      <sz val="8"/>
      <color theme="1"/>
      <name val="Calibri"/>
      <family val="2"/>
      <scheme val="minor"/>
    </font>
    <font>
      <b/>
      <sz val="14"/>
      <color theme="4" tint="-0.499984740745262"/>
      <name val="Calibri"/>
      <family val="2"/>
      <scheme val="minor"/>
    </font>
    <font>
      <sz val="10"/>
      <color theme="4" tint="0.79998168889431442"/>
      <name val="Calibri"/>
      <family val="2"/>
      <scheme val="minor"/>
    </font>
    <font>
      <i/>
      <sz val="11"/>
      <color theme="5" tint="-0.499984740745262"/>
      <name val="Calibri"/>
      <family val="2"/>
      <scheme val="minor"/>
    </font>
    <font>
      <sz val="11"/>
      <color theme="4" tint="-0.249977111117893"/>
      <name val="Calibri"/>
      <family val="2"/>
      <scheme val="minor"/>
    </font>
    <font>
      <b/>
      <sz val="9"/>
      <color theme="4" tint="-0.499984740745262"/>
      <name val="Calibri"/>
      <family val="2"/>
      <scheme val="minor"/>
    </font>
    <font>
      <sz val="9"/>
      <color theme="4" tint="-0.499984740745262"/>
      <name val="Calibri"/>
      <family val="2"/>
      <scheme val="minor"/>
    </font>
    <font>
      <sz val="9"/>
      <color theme="4" tint="0.79998168889431442"/>
      <name val="Calibri"/>
      <family val="2"/>
      <scheme val="minor"/>
    </font>
    <font>
      <sz val="8"/>
      <color indexed="8"/>
      <name val="Calibri"/>
      <family val="2"/>
      <scheme val="minor"/>
    </font>
    <font>
      <b/>
      <sz val="8"/>
      <color theme="4" tint="-0.499984740745262"/>
      <name val="Calibri"/>
      <family val="2"/>
      <scheme val="minor"/>
    </font>
    <font>
      <sz val="8"/>
      <color theme="4" tint="-0.499984740745262"/>
      <name val="Calibri"/>
      <family val="2"/>
      <scheme val="minor"/>
    </font>
    <font>
      <sz val="8"/>
      <color theme="4" tint="0.79998168889431442"/>
      <name val="Calibri"/>
      <family val="2"/>
      <scheme val="minor"/>
    </font>
    <font>
      <i/>
      <sz val="10"/>
      <color theme="4" tint="-0.499984740745262"/>
      <name val="Calibri"/>
      <family val="2"/>
      <scheme val="minor"/>
    </font>
    <font>
      <b/>
      <sz val="10"/>
      <color theme="4" tint="-0.499984740745262"/>
      <name val="Calibri"/>
      <family val="2"/>
      <scheme val="minor"/>
    </font>
    <font>
      <i/>
      <sz val="10"/>
      <color rgb="FF990000"/>
      <name val="Calibri"/>
      <family val="2"/>
      <scheme val="minor"/>
    </font>
    <font>
      <b/>
      <sz val="10"/>
      <name val="Calibri"/>
      <family val="2"/>
    </font>
    <font>
      <sz val="10"/>
      <color rgb="FFC00000"/>
      <name val="Calibri"/>
      <family val="2"/>
      <scheme val="minor"/>
    </font>
    <font>
      <sz val="11"/>
      <color theme="4" tint="0.79998168889431442"/>
      <name val="Calibri"/>
      <family val="2"/>
      <scheme val="minor"/>
    </font>
    <font>
      <b/>
      <i/>
      <sz val="11"/>
      <name val="Calibri"/>
      <family val="2"/>
      <scheme val="minor"/>
    </font>
    <font>
      <sz val="10"/>
      <color theme="3"/>
      <name val="Calibri"/>
      <family val="2"/>
      <scheme val="minor"/>
    </font>
    <font>
      <b/>
      <sz val="11"/>
      <color theme="4" tint="0.79998168889431442"/>
      <name val="Calibri"/>
      <family val="2"/>
      <scheme val="minor"/>
    </font>
    <font>
      <b/>
      <i/>
      <sz val="11"/>
      <color theme="3"/>
      <name val="Calibri"/>
      <family val="2"/>
      <scheme val="minor"/>
    </font>
    <font>
      <sz val="11"/>
      <color theme="3"/>
      <name val="Calibri"/>
      <family val="2"/>
      <scheme val="minor"/>
    </font>
    <font>
      <sz val="18"/>
      <color rgb="FFFF0000"/>
      <name val="Calibri"/>
      <family val="2"/>
      <scheme val="minor"/>
    </font>
    <font>
      <sz val="18"/>
      <color theme="3"/>
      <name val="Calibri"/>
      <family val="2"/>
      <scheme val="minor"/>
    </font>
    <font>
      <sz val="18"/>
      <name val="Calibri"/>
      <family val="2"/>
      <scheme val="minor"/>
    </font>
    <font>
      <sz val="9"/>
      <color rgb="FF000000"/>
      <name val="Calibri"/>
      <family val="2"/>
      <scheme val="minor"/>
    </font>
    <font>
      <b/>
      <sz val="14"/>
      <name val="Calibri"/>
      <family val="2"/>
      <scheme val="minor"/>
    </font>
    <font>
      <i/>
      <sz val="10"/>
      <color rgb="FFFF0000"/>
      <name val="Calibri"/>
      <family val="2"/>
      <scheme val="minor"/>
    </font>
    <font>
      <i/>
      <u/>
      <sz val="8"/>
      <color theme="4" tint="-0.249977111117893"/>
      <name val="Calibri"/>
      <family val="2"/>
      <scheme val="minor"/>
    </font>
    <font>
      <sz val="10"/>
      <color theme="5" tint="-0.249977111117893"/>
      <name val="Calibri"/>
      <family val="2"/>
      <scheme val="minor"/>
    </font>
    <font>
      <b/>
      <i/>
      <sz val="10"/>
      <color theme="5" tint="-0.249977111117893"/>
      <name val="Calibri"/>
      <family val="2"/>
      <scheme val="minor"/>
    </font>
    <font>
      <b/>
      <sz val="14"/>
      <color theme="1" tint="0.499984740745262"/>
      <name val="Calibri"/>
      <family val="2"/>
      <scheme val="minor"/>
    </font>
    <font>
      <sz val="10"/>
      <color theme="1" tint="0.499984740745262"/>
      <name val="Calibri"/>
      <family val="2"/>
      <scheme val="minor"/>
    </font>
    <font>
      <sz val="11"/>
      <color theme="6" tint="-0.499984740745262"/>
      <name val="Calibri"/>
      <family val="2"/>
      <scheme val="minor"/>
    </font>
    <font>
      <sz val="8"/>
      <name val="Arial"/>
      <family val="2"/>
    </font>
    <font>
      <sz val="8"/>
      <color theme="0"/>
      <name val="Arial"/>
      <family val="2"/>
    </font>
    <font>
      <i/>
      <u/>
      <sz val="10"/>
      <color indexed="60"/>
      <name val="Calibri"/>
      <family val="2"/>
    </font>
    <font>
      <i/>
      <sz val="12"/>
      <color theme="9" tint="-0.499984740745262"/>
      <name val="Calibri"/>
      <family val="2"/>
      <scheme val="minor"/>
    </font>
    <font>
      <i/>
      <sz val="10"/>
      <color theme="9" tint="-0.499984740745262"/>
      <name val="Calibri"/>
      <family val="2"/>
      <scheme val="minor"/>
    </font>
    <font>
      <b/>
      <sz val="11"/>
      <color rgb="FFC00000"/>
      <name val="Calibri"/>
      <family val="2"/>
      <scheme val="minor"/>
    </font>
    <font>
      <b/>
      <sz val="11"/>
      <name val="Calibri"/>
      <family val="2"/>
    </font>
    <font>
      <b/>
      <i/>
      <sz val="10"/>
      <color indexed="60"/>
      <name val="Calibri"/>
      <family val="2"/>
    </font>
    <font>
      <b/>
      <i/>
      <sz val="14"/>
      <color theme="5" tint="-0.249977111117893"/>
      <name val="Calibri"/>
      <family val="2"/>
      <scheme val="minor"/>
    </font>
    <font>
      <i/>
      <sz val="12"/>
      <color theme="5" tint="-0.499984740745262"/>
      <name val="Calibri"/>
      <family val="2"/>
      <scheme val="minor"/>
    </font>
    <font>
      <b/>
      <sz val="14"/>
      <color theme="0"/>
      <name val="Calibri"/>
      <family val="2"/>
      <scheme val="minor"/>
    </font>
    <font>
      <b/>
      <i/>
      <sz val="11"/>
      <color theme="5" tint="-0.499984740745262"/>
      <name val="Calibri"/>
      <family val="2"/>
      <scheme val="minor"/>
    </font>
    <font>
      <b/>
      <i/>
      <sz val="11"/>
      <color indexed="16"/>
      <name val="Calibri"/>
      <family val="2"/>
    </font>
    <font>
      <i/>
      <sz val="11"/>
      <color indexed="16"/>
      <name val="Calibri"/>
      <family val="2"/>
    </font>
    <font>
      <i/>
      <sz val="10"/>
      <color theme="5" tint="-0.499984740745262"/>
      <name val="Calibri"/>
      <family val="2"/>
      <scheme val="minor"/>
    </font>
    <font>
      <b/>
      <sz val="11"/>
      <color theme="6" tint="-0.499984740745262"/>
      <name val="Calibri"/>
      <family val="2"/>
      <scheme val="minor"/>
    </font>
    <font>
      <sz val="11"/>
      <color theme="5" tint="-0.499984740745262"/>
      <name val="Calibri"/>
      <family val="2"/>
      <scheme val="minor"/>
    </font>
    <font>
      <i/>
      <sz val="9"/>
      <color theme="6" tint="-0.499984740745262"/>
      <name val="Calibri"/>
      <family val="2"/>
      <scheme val="minor"/>
    </font>
    <font>
      <sz val="9"/>
      <color theme="6" tint="-0.499984740745262"/>
      <name val="Calibri"/>
      <family val="2"/>
      <scheme val="minor"/>
    </font>
    <font>
      <sz val="9"/>
      <color theme="6" tint="-0.249977111117893"/>
      <name val="Calibri"/>
      <family val="2"/>
      <scheme val="minor"/>
    </font>
    <font>
      <sz val="10"/>
      <color theme="6" tint="-0.499984740745262"/>
      <name val="Calibri"/>
      <family val="2"/>
      <scheme val="minor"/>
    </font>
    <font>
      <sz val="10"/>
      <color theme="4" tint="-0.249977111117893"/>
      <name val="Calibri"/>
      <family val="2"/>
      <scheme val="minor"/>
    </font>
    <font>
      <b/>
      <sz val="14"/>
      <color theme="1"/>
      <name val="Calibri"/>
      <family val="2"/>
      <scheme val="minor"/>
    </font>
    <font>
      <b/>
      <sz val="10"/>
      <color theme="0"/>
      <name val="Calibri"/>
      <family val="2"/>
      <scheme val="minor"/>
    </font>
    <font>
      <b/>
      <i/>
      <sz val="10"/>
      <color theme="1" tint="4.9989318521683403E-2"/>
      <name val="Calibri"/>
      <family val="2"/>
      <scheme val="minor"/>
    </font>
    <font>
      <i/>
      <sz val="9"/>
      <color theme="1"/>
      <name val="Calibri"/>
      <family val="2"/>
      <scheme val="minor"/>
    </font>
    <font>
      <i/>
      <sz val="9"/>
      <color theme="1" tint="4.9989318521683403E-2"/>
      <name val="Calibri"/>
      <family val="2"/>
      <scheme val="minor"/>
    </font>
    <font>
      <i/>
      <u/>
      <sz val="10"/>
      <color theme="10"/>
      <name val="Calibri"/>
      <family val="2"/>
      <scheme val="minor"/>
    </font>
    <font>
      <i/>
      <sz val="10"/>
      <color theme="1"/>
      <name val="Calibri"/>
      <family val="2"/>
      <scheme val="minor"/>
    </font>
    <font>
      <u/>
      <sz val="11"/>
      <color theme="10"/>
      <name val="Calibri"/>
      <family val="2"/>
      <scheme val="minor"/>
    </font>
    <font>
      <sz val="11"/>
      <color theme="1"/>
      <name val="Calibri"/>
      <family val="2"/>
      <scheme val="minor"/>
    </font>
    <font>
      <b/>
      <sz val="12"/>
      <color theme="4" tint="-0.499984740745262"/>
      <name val="Calibri"/>
      <family val="2"/>
      <scheme val="minor"/>
    </font>
    <font>
      <i/>
      <sz val="11"/>
      <color theme="1"/>
      <name val="Calibri"/>
      <family val="2"/>
      <scheme val="minor"/>
    </font>
    <font>
      <b/>
      <sz val="10"/>
      <color theme="1"/>
      <name val="Calibri"/>
      <family val="2"/>
      <scheme val="minor"/>
    </font>
    <font>
      <b/>
      <i/>
      <sz val="10"/>
      <color theme="1"/>
      <name val="Calibri"/>
      <family val="2"/>
      <scheme val="minor"/>
    </font>
    <font>
      <i/>
      <sz val="11"/>
      <color theme="2" tint="-0.749992370372631"/>
      <name val="Calibri"/>
      <family val="2"/>
      <scheme val="minor"/>
    </font>
    <font>
      <sz val="11"/>
      <color theme="4" tint="-0.499984740745262"/>
      <name val="Calibri"/>
      <family val="2"/>
      <scheme val="minor"/>
    </font>
    <font>
      <sz val="10"/>
      <color rgb="FF0070C0"/>
      <name val="Calibri"/>
      <family val="2"/>
      <scheme val="minor"/>
    </font>
    <font>
      <sz val="9"/>
      <color theme="1"/>
      <name val="Calibri"/>
      <family val="2"/>
      <scheme val="minor"/>
    </font>
    <font>
      <sz val="9"/>
      <color rgb="FF0070C0"/>
      <name val="Calibri"/>
      <family val="2"/>
      <scheme val="minor"/>
    </font>
    <font>
      <i/>
      <sz val="9"/>
      <color theme="4" tint="-0.499984740745262"/>
      <name val="Calibri"/>
      <family val="2"/>
      <scheme val="minor"/>
    </font>
    <font>
      <i/>
      <sz val="9"/>
      <color theme="4" tint="0.79998168889431442"/>
      <name val="Calibri"/>
      <family val="2"/>
      <scheme val="minor"/>
    </font>
    <font>
      <i/>
      <sz val="9"/>
      <color rgb="FF990000"/>
      <name val="Calibri"/>
      <family val="2"/>
      <scheme val="minor"/>
    </font>
    <font>
      <i/>
      <sz val="11"/>
      <color theme="5" tint="-0.249977111117893"/>
      <name val="Calibri"/>
      <family val="2"/>
      <scheme val="minor"/>
    </font>
    <font>
      <sz val="11"/>
      <color indexed="8"/>
      <name val="Calibri"/>
      <family val="2"/>
      <scheme val="minor"/>
    </font>
    <font>
      <sz val="11"/>
      <color indexed="10"/>
      <name val="Calibri"/>
      <family val="2"/>
      <scheme val="minor"/>
    </font>
    <font>
      <i/>
      <sz val="10"/>
      <name val="Calibri"/>
      <family val="2"/>
    </font>
    <font>
      <b/>
      <i/>
      <sz val="10"/>
      <name val="Calibri"/>
      <family val="2"/>
    </font>
    <font>
      <b/>
      <i/>
      <sz val="11"/>
      <color theme="4" tint="-0.249977111117893"/>
      <name val="Calibri"/>
      <family val="2"/>
      <scheme val="minor"/>
    </font>
    <font>
      <b/>
      <i/>
      <sz val="10"/>
      <color theme="4" tint="-0.249977111117893"/>
      <name val="Calibri"/>
      <family val="2"/>
      <scheme val="minor"/>
    </font>
    <font>
      <b/>
      <i/>
      <sz val="10"/>
      <color rgb="FF990000"/>
      <name val="Calibri"/>
      <family val="2"/>
      <scheme val="minor"/>
    </font>
    <font>
      <b/>
      <i/>
      <sz val="10"/>
      <color theme="0"/>
      <name val="Calibri"/>
      <family val="2"/>
      <scheme val="minor"/>
    </font>
    <font>
      <b/>
      <sz val="14"/>
      <color theme="5" tint="-0.499984740745262"/>
      <name val="Calibri"/>
      <family val="2"/>
      <scheme val="minor"/>
    </font>
    <font>
      <sz val="14"/>
      <color theme="5" tint="-0.499984740745262"/>
      <name val="Calibri"/>
      <family val="2"/>
      <scheme val="minor"/>
    </font>
    <font>
      <sz val="10"/>
      <color theme="5" tint="-0.499984740745262"/>
      <name val="Calibri"/>
      <family val="2"/>
      <scheme val="minor"/>
    </font>
    <font>
      <i/>
      <sz val="9"/>
      <color theme="5" tint="-0.499984740745262"/>
      <name val="Calibri"/>
      <family val="2"/>
      <scheme val="minor"/>
    </font>
    <font>
      <b/>
      <sz val="10"/>
      <color theme="5" tint="-0.499984740745262"/>
      <name val="Calibri"/>
      <family val="2"/>
      <scheme val="minor"/>
    </font>
    <font>
      <b/>
      <i/>
      <sz val="10"/>
      <color theme="5" tint="-0.499984740745262"/>
      <name val="Calibri"/>
      <family val="2"/>
      <scheme val="minor"/>
    </font>
    <font>
      <b/>
      <sz val="11"/>
      <color theme="5" tint="-0.499984740745262"/>
      <name val="Calibri"/>
      <family val="2"/>
      <scheme val="minor"/>
    </font>
    <font>
      <sz val="9"/>
      <color theme="5" tint="-0.499984740745262"/>
      <name val="Calibri"/>
      <family val="2"/>
      <scheme val="minor"/>
    </font>
    <font>
      <sz val="12"/>
      <color theme="5" tint="-0.499984740745262"/>
      <name val="Calibri"/>
      <family val="2"/>
      <scheme val="minor"/>
    </font>
    <font>
      <b/>
      <sz val="18"/>
      <color theme="5" tint="-0.499984740745262"/>
      <name val="Calibri"/>
      <family val="2"/>
      <scheme val="minor"/>
    </font>
    <font>
      <b/>
      <sz val="12"/>
      <color theme="5" tint="-0.499984740745262"/>
      <name val="Calibri"/>
      <family val="2"/>
      <scheme val="minor"/>
    </font>
    <font>
      <b/>
      <sz val="16"/>
      <color theme="5" tint="-0.499984740745262"/>
      <name val="Calibri"/>
      <family val="2"/>
      <scheme val="minor"/>
    </font>
    <font>
      <i/>
      <sz val="10"/>
      <color theme="1" tint="0.14999847407452621"/>
      <name val="Calibri"/>
      <family val="2"/>
      <scheme val="minor"/>
    </font>
    <font>
      <i/>
      <sz val="11"/>
      <color theme="1" tint="0.14999847407452621"/>
      <name val="Calibri"/>
      <family val="2"/>
      <scheme val="minor"/>
    </font>
    <font>
      <sz val="11"/>
      <color theme="1" tint="0.14999847407452621"/>
      <name val="Calibri"/>
      <family val="2"/>
      <scheme val="minor"/>
    </font>
    <font>
      <sz val="14"/>
      <color theme="3"/>
      <name val="Calibri"/>
      <family val="2"/>
      <scheme val="minor"/>
    </font>
    <font>
      <sz val="14"/>
      <name val="Calibri"/>
      <family val="2"/>
      <scheme val="minor"/>
    </font>
    <font>
      <i/>
      <sz val="9"/>
      <color theme="0"/>
      <name val="Calibri"/>
      <family val="2"/>
      <scheme val="minor"/>
    </font>
    <font>
      <b/>
      <i/>
      <sz val="11"/>
      <color theme="5" tint="-0.499984740745262"/>
      <name val="Calibri"/>
      <family val="2"/>
    </font>
    <font>
      <b/>
      <i/>
      <u/>
      <sz val="11"/>
      <color theme="5" tint="-0.499984740745262"/>
      <name val="Calibri"/>
      <family val="2"/>
    </font>
    <font>
      <i/>
      <sz val="11"/>
      <color theme="5" tint="-0.499984740745262"/>
      <name val="Calibri"/>
      <family val="2"/>
    </font>
    <font>
      <b/>
      <sz val="9"/>
      <color theme="1"/>
      <name val="Calibri"/>
      <family val="2"/>
      <scheme val="minor"/>
    </font>
    <font>
      <i/>
      <sz val="9"/>
      <color theme="1" tint="0.34998626667073579"/>
      <name val="Calibri"/>
      <family val="2"/>
      <scheme val="minor"/>
    </font>
    <font>
      <b/>
      <u/>
      <sz val="10"/>
      <color theme="4" tint="-0.499984740745262"/>
      <name val="Calibri"/>
      <family val="2"/>
      <scheme val="minor"/>
    </font>
    <font>
      <b/>
      <u/>
      <sz val="10"/>
      <color theme="5" tint="-0.499984740745262"/>
      <name val="Calibri"/>
      <family val="2"/>
      <scheme val="minor"/>
    </font>
    <font>
      <sz val="10"/>
      <color theme="4" tint="-0.499984740745262"/>
      <name val="Calibri"/>
      <family val="2"/>
      <scheme val="minor"/>
    </font>
    <font>
      <b/>
      <i/>
      <sz val="10"/>
      <color theme="4" tint="-0.499984740745262"/>
      <name val="Calibri"/>
      <family val="2"/>
      <scheme val="minor"/>
    </font>
    <font>
      <b/>
      <i/>
      <sz val="9"/>
      <color theme="5" tint="-0.499984740745262"/>
      <name val="Calibri"/>
      <family val="2"/>
      <scheme val="minor"/>
    </font>
    <font>
      <b/>
      <i/>
      <sz val="9"/>
      <color theme="0"/>
      <name val="Calibri"/>
      <family val="2"/>
      <scheme val="minor"/>
    </font>
    <font>
      <b/>
      <i/>
      <sz val="9"/>
      <color theme="1" tint="0.34998626667073579"/>
      <name val="Calibri"/>
      <family val="2"/>
      <scheme val="minor"/>
    </font>
    <font>
      <i/>
      <sz val="8"/>
      <color theme="1"/>
      <name val="Calibri"/>
      <family val="2"/>
      <scheme val="minor"/>
    </font>
    <font>
      <sz val="11"/>
      <color theme="2" tint="-0.249977111117893"/>
      <name val="Calibri"/>
      <family val="2"/>
      <scheme val="minor"/>
    </font>
    <font>
      <i/>
      <sz val="11"/>
      <color theme="2" tint="-0.249977111117893"/>
      <name val="Calibri"/>
      <family val="2"/>
      <scheme val="minor"/>
    </font>
    <font>
      <b/>
      <sz val="11"/>
      <color theme="1" tint="0.499984740745262"/>
      <name val="Calibri"/>
      <family val="2"/>
      <scheme val="minor"/>
    </font>
    <font>
      <sz val="11"/>
      <color theme="1" tint="0.499984740745262"/>
      <name val="Calibri"/>
      <family val="2"/>
      <scheme val="minor"/>
    </font>
    <font>
      <i/>
      <sz val="10"/>
      <color theme="1" tint="0.499984740745262"/>
      <name val="Calibri"/>
      <family val="2"/>
      <scheme val="minor"/>
    </font>
    <font>
      <sz val="10"/>
      <color theme="1" tint="0.499984740745262"/>
      <name val="Arial"/>
      <family val="2"/>
    </font>
    <font>
      <i/>
      <sz val="10"/>
      <color theme="0"/>
      <name val="Calibri"/>
      <family val="2"/>
      <scheme val="minor"/>
    </font>
    <font>
      <b/>
      <sz val="16"/>
      <color theme="3"/>
      <name val="Calibri"/>
      <family val="2"/>
      <scheme val="minor"/>
    </font>
    <font>
      <sz val="10"/>
      <name val="Arial"/>
      <family val="2"/>
    </font>
    <font>
      <u/>
      <sz val="10"/>
      <color theme="10"/>
      <name val="Arial"/>
      <family val="2"/>
    </font>
    <font>
      <b/>
      <sz val="14"/>
      <color rgb="FFC00000"/>
      <name val="Calibri"/>
      <family val="2"/>
      <scheme val="minor"/>
    </font>
    <font>
      <b/>
      <sz val="16"/>
      <color rgb="FFC00000"/>
      <name val="Calibri"/>
      <family val="2"/>
      <scheme val="minor"/>
    </font>
    <font>
      <b/>
      <sz val="12"/>
      <color rgb="FFC00000"/>
      <name val="Calibri"/>
      <family val="2"/>
      <scheme val="minor"/>
    </font>
    <font>
      <b/>
      <sz val="18"/>
      <color rgb="FFC00000"/>
      <name val="Calibri"/>
      <family val="2"/>
      <scheme val="minor"/>
    </font>
    <font>
      <b/>
      <i/>
      <sz val="11"/>
      <color rgb="FFC00000"/>
      <name val="Calibri"/>
      <family val="2"/>
      <scheme val="minor"/>
    </font>
    <font>
      <i/>
      <sz val="11"/>
      <color rgb="FFC00000"/>
      <name val="Calibri"/>
      <family val="2"/>
      <scheme val="minor"/>
    </font>
    <font>
      <i/>
      <sz val="9"/>
      <color rgb="FFC00000"/>
      <name val="Calibri"/>
      <family val="2"/>
      <scheme val="minor"/>
    </font>
    <font>
      <b/>
      <sz val="9"/>
      <color theme="3"/>
      <name val="Calibri"/>
      <family val="2"/>
      <scheme val="minor"/>
    </font>
    <font>
      <b/>
      <sz val="9"/>
      <name val="Calibri"/>
      <family val="2"/>
      <scheme val="minor"/>
    </font>
    <font>
      <sz val="11"/>
      <color rgb="FFC00000"/>
      <name val="Calibri"/>
      <family val="2"/>
      <scheme val="minor"/>
    </font>
    <font>
      <u/>
      <sz val="11"/>
      <color rgb="FFC00000"/>
      <name val="Calibri"/>
      <family val="2"/>
      <scheme val="minor"/>
    </font>
    <font>
      <i/>
      <u/>
      <sz val="11"/>
      <color rgb="FFC00000"/>
      <name val="Calibri"/>
      <family val="2"/>
    </font>
    <font>
      <u/>
      <sz val="11"/>
      <color theme="5" tint="-0.499984740745262"/>
      <name val="Calibri"/>
      <family val="2"/>
      <scheme val="minor"/>
    </font>
    <font>
      <u/>
      <sz val="11"/>
      <name val="Calibri"/>
      <family val="2"/>
      <scheme val="minor"/>
    </font>
    <font>
      <b/>
      <sz val="11"/>
      <color theme="1"/>
      <name val="Times New Roman"/>
      <family val="1"/>
    </font>
    <font>
      <i/>
      <sz val="11"/>
      <color theme="1" tint="0.249977111117893"/>
      <name val="Calibri"/>
      <family val="2"/>
      <scheme val="minor"/>
    </font>
    <font>
      <strike/>
      <sz val="10"/>
      <color theme="1"/>
      <name val="Calibri"/>
      <family val="2"/>
      <scheme val="minor"/>
    </font>
    <font>
      <strike/>
      <sz val="11"/>
      <color theme="1"/>
      <name val="Calibri"/>
      <family val="2"/>
      <scheme val="minor"/>
    </font>
    <font>
      <b/>
      <u/>
      <sz val="11"/>
      <color rgb="FFC00000"/>
      <name val="Calibri"/>
      <family val="2"/>
      <scheme val="minor"/>
    </font>
    <font>
      <b/>
      <sz val="18"/>
      <color theme="4" tint="-0.249977111117893"/>
      <name val="Calibri"/>
      <family val="2"/>
      <scheme val="minor"/>
    </font>
    <font>
      <i/>
      <sz val="10"/>
      <color theme="3"/>
      <name val="Calibri"/>
      <family val="2"/>
      <scheme val="minor"/>
    </font>
    <font>
      <b/>
      <i/>
      <u/>
      <sz val="10"/>
      <color theme="3"/>
      <name val="Calibri"/>
      <family val="2"/>
    </font>
    <font>
      <b/>
      <i/>
      <sz val="10"/>
      <color theme="3"/>
      <name val="Calibri"/>
      <family val="2"/>
    </font>
    <font>
      <i/>
      <sz val="10"/>
      <color theme="3"/>
      <name val="Calibri"/>
      <family val="2"/>
    </font>
    <font>
      <i/>
      <u/>
      <sz val="9"/>
      <color indexed="12"/>
      <name val="Calibri"/>
      <family val="2"/>
      <scheme val="minor"/>
    </font>
    <font>
      <i/>
      <sz val="9"/>
      <color theme="10"/>
      <name val="Calibri"/>
      <family val="2"/>
      <scheme val="minor"/>
    </font>
    <font>
      <i/>
      <u/>
      <sz val="8"/>
      <color indexed="12"/>
      <name val="Calibri"/>
      <family val="2"/>
      <scheme val="minor"/>
    </font>
    <font>
      <i/>
      <u/>
      <sz val="8"/>
      <color theme="10"/>
      <name val="Calibri"/>
      <family val="2"/>
      <scheme val="minor"/>
    </font>
    <font>
      <sz val="18"/>
      <color theme="1"/>
      <name val="Calibri"/>
      <family val="2"/>
      <scheme val="minor"/>
    </font>
    <font>
      <i/>
      <u/>
      <sz val="11"/>
      <color indexed="12"/>
      <name val="Calibri"/>
      <family val="2"/>
      <scheme val="minor"/>
    </font>
    <font>
      <i/>
      <sz val="11"/>
      <color theme="10"/>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8"/>
        <bgColor indexed="64"/>
      </patternFill>
    </fill>
    <fill>
      <patternFill patternType="solid">
        <fgColor indexed="58"/>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499984740745262"/>
        <bgColor indexed="64"/>
      </patternFill>
    </fill>
  </fills>
  <borders count="65">
    <border>
      <left/>
      <right/>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indexed="64"/>
      </top>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right/>
      <top/>
      <bottom style="thin">
        <color indexed="64"/>
      </bottom>
      <diagonal/>
    </border>
    <border>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style="thin">
        <color theme="6" tint="-0.249977111117893"/>
      </top>
      <bottom/>
      <diagonal/>
    </border>
    <border>
      <left/>
      <right/>
      <top/>
      <bottom style="thin">
        <color theme="6" tint="-0.499984740745262"/>
      </bottom>
      <diagonal/>
    </border>
    <border>
      <left/>
      <right/>
      <top style="thin">
        <color theme="6" tint="-0.499984740745262"/>
      </top>
      <bottom/>
      <diagonal/>
    </border>
    <border>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right/>
      <top style="thin">
        <color theme="0"/>
      </top>
      <bottom/>
      <diagonal/>
    </border>
    <border>
      <left style="thin">
        <color theme="0"/>
      </left>
      <right style="thin">
        <color theme="0"/>
      </right>
      <top style="thin">
        <color theme="0"/>
      </top>
      <bottom style="thin">
        <color theme="0"/>
      </bottom>
      <diagonal/>
    </border>
    <border>
      <left/>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style="medium">
        <color indexed="64"/>
      </top>
      <bottom/>
      <diagonal/>
    </border>
    <border>
      <left/>
      <right/>
      <top style="thin">
        <color theme="0" tint="-0.14999847407452621"/>
      </top>
      <bottom style="thin">
        <color theme="0" tint="-0.34998626667073579"/>
      </bottom>
      <diagonal/>
    </border>
    <border>
      <left/>
      <right style="thin">
        <color theme="0" tint="-0.34998626667073579"/>
      </right>
      <top style="thin">
        <color theme="0" tint="-0.14999847407452621"/>
      </top>
      <bottom style="thin">
        <color theme="0" tint="-0.34998626667073579"/>
      </bottom>
      <diagonal/>
    </border>
    <border>
      <left/>
      <right/>
      <top style="thin">
        <color theme="0" tint="-0.34998626667073579"/>
      </top>
      <bottom style="thin">
        <color theme="0" tint="-0.1499984740745262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right>
      <top style="medium">
        <color indexed="64"/>
      </top>
      <bottom style="thin">
        <color theme="0" tint="-0.24994659260841701"/>
      </bottom>
      <diagonal/>
    </border>
    <border>
      <left style="thin">
        <color theme="0"/>
      </left>
      <right style="thin">
        <color theme="0"/>
      </right>
      <top style="medium">
        <color indexed="64"/>
      </top>
      <bottom style="thin">
        <color theme="0" tint="-0.24994659260841701"/>
      </bottom>
      <diagonal/>
    </border>
    <border>
      <left style="thin">
        <color theme="0"/>
      </left>
      <right/>
      <top style="thin">
        <color theme="0" tint="-0.24994659260841701"/>
      </top>
      <bottom style="thin">
        <color theme="0" tint="-0.24994659260841701"/>
      </bottom>
      <diagonal/>
    </border>
    <border>
      <left style="thin">
        <color theme="0"/>
      </left>
      <right/>
      <top style="thin">
        <color theme="0" tint="-0.34998626667073579"/>
      </top>
      <bottom style="thin">
        <color theme="0" tint="-0.34998626667073579"/>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right/>
      <top style="thin">
        <color theme="0" tint="-0.34998626667073579"/>
      </top>
      <bottom style="thin">
        <color theme="0"/>
      </bottom>
      <diagonal/>
    </border>
    <border>
      <left style="thin">
        <color theme="0"/>
      </left>
      <right/>
      <top style="thin">
        <color theme="0" tint="-0.34998626667073579"/>
      </top>
      <bottom style="thin">
        <color theme="0"/>
      </bottom>
      <diagonal/>
    </border>
    <border>
      <left/>
      <right/>
      <top style="thin">
        <color theme="0"/>
      </top>
      <bottom style="thin">
        <color theme="0" tint="-0.34998626667073579"/>
      </bottom>
      <diagonal/>
    </border>
    <border>
      <left/>
      <right/>
      <top style="thin">
        <color theme="0"/>
      </top>
      <bottom style="thin">
        <color theme="0"/>
      </bottom>
      <diagonal/>
    </border>
    <border>
      <left style="thin">
        <color theme="0"/>
      </left>
      <right style="thin">
        <color theme="0"/>
      </right>
      <top/>
      <bottom style="thin">
        <color theme="0"/>
      </bottom>
      <diagonal/>
    </border>
  </borders>
  <cellStyleXfs count="19">
    <xf numFmtId="0" fontId="0" fillId="0" borderId="0"/>
    <xf numFmtId="164" fontId="2" fillId="0" borderId="0"/>
    <xf numFmtId="9" fontId="3" fillId="0" borderId="0" applyFont="0" applyFill="0" applyBorder="0" applyAlignment="0" applyProtection="0"/>
    <xf numFmtId="0" fontId="26" fillId="0" borderId="0"/>
    <xf numFmtId="164" fontId="2" fillId="0" borderId="0"/>
    <xf numFmtId="0" fontId="41" fillId="0" borderId="0" applyNumberFormat="0" applyFill="0" applyBorder="0" applyAlignment="0" applyProtection="0">
      <alignment vertical="top"/>
      <protection locked="0"/>
    </xf>
    <xf numFmtId="44" fontId="3" fillId="0" borderId="0" applyFont="0" applyFill="0" applyBorder="0" applyAlignment="0" applyProtection="0"/>
    <xf numFmtId="9" fontId="26" fillId="0" borderId="0" applyFont="0" applyFill="0" applyBorder="0" applyAlignment="0" applyProtection="0"/>
    <xf numFmtId="43" fontId="3" fillId="0" borderId="0" applyFont="0" applyFill="0" applyBorder="0" applyAlignment="0" applyProtection="0"/>
    <xf numFmtId="0" fontId="3" fillId="0" borderId="0"/>
    <xf numFmtId="0" fontId="99" fillId="0" borderId="0"/>
    <xf numFmtId="44" fontId="26" fillId="0" borderId="0" applyFont="0" applyFill="0" applyBorder="0" applyAlignment="0" applyProtection="0"/>
    <xf numFmtId="0" fontId="128" fillId="0" borderId="0" applyNumberFormat="0" applyFill="0" applyBorder="0" applyAlignment="0" applyProtection="0"/>
    <xf numFmtId="44" fontId="129" fillId="0" borderId="0" applyFont="0" applyFill="0" applyBorder="0" applyAlignment="0" applyProtection="0"/>
    <xf numFmtId="9" fontId="129" fillId="0" borderId="0" applyFont="0" applyFill="0" applyBorder="0" applyAlignment="0" applyProtection="0"/>
    <xf numFmtId="0" fontId="190" fillId="0" borderId="0"/>
    <xf numFmtId="0" fontId="129" fillId="0" borderId="0"/>
    <xf numFmtId="0" fontId="3" fillId="0" borderId="0"/>
    <xf numFmtId="0" fontId="191" fillId="0" borderId="0" applyNumberFormat="0" applyFill="0" applyBorder="0" applyAlignment="0" applyProtection="0"/>
  </cellStyleXfs>
  <cellXfs count="1276">
    <xf numFmtId="0" fontId="0" fillId="0" borderId="0" xfId="0"/>
    <xf numFmtId="0" fontId="4" fillId="2" borderId="0" xfId="0" applyFont="1" applyFill="1" applyBorder="1" applyAlignment="1" applyProtection="1">
      <alignment vertical="top"/>
    </xf>
    <xf numFmtId="0" fontId="12" fillId="5" borderId="0" xfId="0" applyFont="1" applyFill="1" applyBorder="1" applyProtection="1"/>
    <xf numFmtId="0" fontId="12" fillId="2" borderId="0" xfId="0" applyFont="1" applyFill="1" applyBorder="1" applyProtection="1"/>
    <xf numFmtId="0" fontId="0" fillId="2" borderId="0" xfId="0" applyFill="1" applyBorder="1" applyProtection="1"/>
    <xf numFmtId="0" fontId="0" fillId="2" borderId="0" xfId="0" applyFill="1" applyBorder="1" applyAlignment="1" applyProtection="1"/>
    <xf numFmtId="0" fontId="0" fillId="2" borderId="0" xfId="0" applyFill="1" applyBorder="1" applyAlignment="1" applyProtection="1">
      <alignment horizontal="center"/>
    </xf>
    <xf numFmtId="0" fontId="4" fillId="2" borderId="0" xfId="0" applyFont="1" applyFill="1" applyBorder="1" applyAlignment="1" applyProtection="1">
      <alignment horizontal="center" vertical="top"/>
    </xf>
    <xf numFmtId="0" fontId="13" fillId="5" borderId="0" xfId="0" applyFont="1" applyFill="1" applyBorder="1" applyAlignment="1" applyProtection="1">
      <alignment horizontal="center"/>
    </xf>
    <xf numFmtId="0" fontId="4" fillId="2" borderId="0" xfId="0" applyFont="1" applyFill="1" applyBorder="1" applyAlignment="1" applyProtection="1">
      <alignment horizontal="center"/>
    </xf>
    <xf numFmtId="0" fontId="0" fillId="2" borderId="0" xfId="0" applyFont="1" applyFill="1" applyBorder="1" applyProtection="1"/>
    <xf numFmtId="0" fontId="11" fillId="5" borderId="0" xfId="1" applyNumberFormat="1" applyFont="1" applyFill="1" applyBorder="1" applyAlignment="1" applyProtection="1">
      <alignment horizontal="right"/>
    </xf>
    <xf numFmtId="0" fontId="10" fillId="2" borderId="0" xfId="1" applyNumberFormat="1" applyFont="1" applyFill="1" applyBorder="1" applyAlignment="1" applyProtection="1">
      <alignment shrinkToFit="1"/>
    </xf>
    <xf numFmtId="6" fontId="16" fillId="3" borderId="0" xfId="1" applyNumberFormat="1" applyFont="1" applyFill="1" applyBorder="1" applyAlignment="1" applyProtection="1">
      <alignment shrinkToFit="1"/>
    </xf>
    <xf numFmtId="0" fontId="1" fillId="2" borderId="0" xfId="0" applyFont="1" applyFill="1" applyBorder="1" applyProtection="1"/>
    <xf numFmtId="166" fontId="1" fillId="2" borderId="0" xfId="0" applyNumberFormat="1" applyFont="1" applyFill="1" applyBorder="1" applyAlignment="1" applyProtection="1">
      <alignment horizontal="right"/>
    </xf>
    <xf numFmtId="0" fontId="0" fillId="2" borderId="0" xfId="0" applyFont="1" applyFill="1" applyBorder="1" applyAlignment="1" applyProtection="1">
      <alignment horizontal="center"/>
    </xf>
    <xf numFmtId="0" fontId="17" fillId="5" borderId="0" xfId="0" applyFont="1" applyFill="1" applyBorder="1" applyAlignment="1" applyProtection="1">
      <alignment horizontal="left" vertical="center" indent="4"/>
    </xf>
    <xf numFmtId="6" fontId="20" fillId="3" borderId="0" xfId="1" applyNumberFormat="1" applyFont="1" applyFill="1" applyBorder="1" applyAlignment="1" applyProtection="1">
      <alignment vertical="center" shrinkToFit="1"/>
    </xf>
    <xf numFmtId="0" fontId="20" fillId="2" borderId="0" xfId="0" applyFont="1" applyFill="1" applyBorder="1" applyProtection="1"/>
    <xf numFmtId="0" fontId="0" fillId="2" borderId="0" xfId="0" applyFont="1" applyFill="1" applyBorder="1" applyAlignment="1" applyProtection="1">
      <alignment shrinkToFit="1"/>
    </xf>
    <xf numFmtId="0" fontId="22" fillId="5" borderId="0" xfId="1" applyNumberFormat="1" applyFont="1" applyFill="1" applyBorder="1" applyAlignment="1" applyProtection="1">
      <alignment shrinkToFit="1"/>
    </xf>
    <xf numFmtId="0" fontId="22" fillId="2" borderId="0" xfId="1" applyNumberFormat="1" applyFont="1" applyFill="1" applyBorder="1" applyAlignment="1" applyProtection="1">
      <alignment shrinkToFit="1"/>
    </xf>
    <xf numFmtId="0" fontId="11" fillId="2" borderId="0" xfId="1" applyNumberFormat="1" applyFont="1" applyFill="1" applyBorder="1" applyAlignment="1" applyProtection="1">
      <alignment horizontal="right"/>
    </xf>
    <xf numFmtId="0" fontId="13" fillId="2" borderId="0" xfId="0" applyFont="1" applyFill="1" applyBorder="1" applyAlignment="1" applyProtection="1">
      <alignment horizontal="center"/>
    </xf>
    <xf numFmtId="6" fontId="20" fillId="2" borderId="0" xfId="1" applyNumberFormat="1" applyFont="1" applyFill="1" applyBorder="1" applyAlignment="1" applyProtection="1">
      <alignment vertical="center"/>
    </xf>
    <xf numFmtId="0" fontId="16" fillId="2" borderId="0" xfId="0" applyFont="1" applyFill="1" applyBorder="1" applyAlignment="1" applyProtection="1">
      <alignment horizontal="left" indent="3"/>
    </xf>
    <xf numFmtId="0" fontId="5" fillId="2" borderId="0" xfId="0" applyFont="1" applyFill="1" applyBorder="1" applyAlignment="1" applyProtection="1">
      <alignment vertical="top"/>
    </xf>
    <xf numFmtId="0" fontId="4" fillId="2" borderId="0" xfId="0" applyFont="1" applyFill="1" applyBorder="1" applyAlignment="1" applyProtection="1">
      <alignment horizontal="left" indent="1"/>
    </xf>
    <xf numFmtId="166" fontId="15" fillId="2" borderId="0" xfId="0" applyNumberFormat="1" applyFont="1" applyFill="1" applyBorder="1" applyAlignment="1" applyProtection="1">
      <alignment horizontal="left" indent="1" shrinkToFit="1"/>
    </xf>
    <xf numFmtId="166" fontId="16" fillId="2" borderId="0" xfId="0" applyNumberFormat="1" applyFont="1" applyFill="1" applyBorder="1" applyAlignment="1" applyProtection="1">
      <alignment shrinkToFit="1"/>
    </xf>
    <xf numFmtId="166" fontId="0" fillId="2" borderId="0" xfId="0" applyNumberFormat="1" applyFont="1" applyFill="1" applyBorder="1" applyAlignment="1" applyProtection="1">
      <alignment horizontal="right" shrinkToFit="1"/>
    </xf>
    <xf numFmtId="166" fontId="14" fillId="2" borderId="0" xfId="0" applyNumberFormat="1" applyFont="1" applyFill="1" applyBorder="1" applyAlignment="1" applyProtection="1">
      <alignment horizontal="right" shrinkToFit="1"/>
    </xf>
    <xf numFmtId="0" fontId="19" fillId="2" borderId="0" xfId="0" applyFont="1" applyFill="1" applyBorder="1" applyAlignment="1" applyProtection="1">
      <alignment vertical="top"/>
    </xf>
    <xf numFmtId="0" fontId="9" fillId="2" borderId="0" xfId="0" applyFont="1" applyFill="1" applyBorder="1" applyAlignment="1" applyProtection="1">
      <alignment vertical="center"/>
    </xf>
    <xf numFmtId="166" fontId="21" fillId="2" borderId="0" xfId="0" applyNumberFormat="1" applyFont="1" applyFill="1" applyBorder="1" applyAlignment="1" applyProtection="1">
      <alignment vertical="center" shrinkToFit="1"/>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indent="3"/>
    </xf>
    <xf numFmtId="0" fontId="27" fillId="2" borderId="0" xfId="3" applyFont="1" applyFill="1" applyProtection="1"/>
    <xf numFmtId="0" fontId="27" fillId="2" borderId="0" xfId="3" applyFont="1" applyFill="1" applyAlignment="1" applyProtection="1">
      <alignment horizontal="right" indent="3"/>
    </xf>
    <xf numFmtId="0" fontId="27" fillId="2" borderId="0" xfId="3" applyFont="1" applyFill="1" applyAlignment="1" applyProtection="1">
      <alignment horizontal="left" indent="1"/>
    </xf>
    <xf numFmtId="0" fontId="27" fillId="2" borderId="0" xfId="3" applyFont="1" applyFill="1" applyAlignment="1" applyProtection="1">
      <alignment horizontal="right" indent="2"/>
    </xf>
    <xf numFmtId="164" fontId="33" fillId="2" borderId="0" xfId="1" applyFont="1" applyFill="1" applyBorder="1" applyAlignment="1" applyProtection="1"/>
    <xf numFmtId="164" fontId="34" fillId="2" borderId="0" xfId="1" applyFont="1" applyFill="1" applyAlignment="1" applyProtection="1">
      <alignment horizontal="center" vertical="center"/>
    </xf>
    <xf numFmtId="164" fontId="35" fillId="2" borderId="0" xfId="1" applyFont="1" applyFill="1" applyProtection="1"/>
    <xf numFmtId="164" fontId="25" fillId="2" borderId="0" xfId="1" applyFont="1" applyFill="1" applyAlignment="1" applyProtection="1"/>
    <xf numFmtId="164" fontId="35" fillId="2" borderId="0" xfId="1" applyFont="1" applyFill="1" applyAlignment="1" applyProtection="1"/>
    <xf numFmtId="164" fontId="36" fillId="2" borderId="0" xfId="1" applyFont="1" applyFill="1" applyAlignment="1" applyProtection="1"/>
    <xf numFmtId="164" fontId="25" fillId="2" borderId="0" xfId="1" applyFont="1" applyFill="1" applyAlignment="1" applyProtection="1">
      <alignment wrapText="1"/>
    </xf>
    <xf numFmtId="167" fontId="25" fillId="2" borderId="0" xfId="1" applyNumberFormat="1" applyFont="1" applyFill="1" applyAlignment="1" applyProtection="1">
      <alignment horizontal="right" wrapText="1"/>
    </xf>
    <xf numFmtId="164" fontId="16" fillId="2" borderId="0" xfId="1" applyFont="1" applyFill="1" applyAlignment="1" applyProtection="1">
      <alignment vertical="top" wrapText="1"/>
    </xf>
    <xf numFmtId="164" fontId="30" fillId="2" borderId="0" xfId="1" applyFont="1" applyFill="1" applyAlignment="1" applyProtection="1">
      <alignment vertical="top"/>
    </xf>
    <xf numFmtId="164" fontId="34" fillId="2" borderId="0" xfId="1" applyFont="1" applyFill="1" applyAlignment="1" applyProtection="1">
      <alignment vertical="top"/>
    </xf>
    <xf numFmtId="164" fontId="25" fillId="2" borderId="0" xfId="1" applyFont="1" applyFill="1" applyAlignment="1" applyProtection="1">
      <alignment vertical="top" wrapText="1"/>
    </xf>
    <xf numFmtId="167" fontId="25" fillId="2" borderId="0" xfId="1" applyNumberFormat="1" applyFont="1" applyFill="1" applyAlignment="1" applyProtection="1">
      <alignment wrapText="1"/>
    </xf>
    <xf numFmtId="164" fontId="25" fillId="2" borderId="4" xfId="1" applyFont="1" applyFill="1" applyBorder="1" applyAlignment="1" applyProtection="1">
      <alignment horizontal="right" wrapText="1"/>
    </xf>
    <xf numFmtId="164" fontId="25" fillId="2" borderId="4" xfId="1" applyFont="1" applyFill="1" applyBorder="1" applyAlignment="1" applyProtection="1">
      <alignment wrapText="1"/>
    </xf>
    <xf numFmtId="167" fontId="35" fillId="2" borderId="0" xfId="1" applyNumberFormat="1" applyFont="1" applyFill="1" applyAlignment="1" applyProtection="1">
      <alignment horizontal="right" wrapText="1"/>
    </xf>
    <xf numFmtId="164" fontId="35" fillId="2" borderId="0" xfId="1" applyFont="1" applyFill="1" applyAlignment="1" applyProtection="1">
      <alignment vertical="top" wrapText="1"/>
    </xf>
    <xf numFmtId="164" fontId="35" fillId="2" borderId="0" xfId="1" applyFont="1" applyFill="1" applyAlignment="1" applyProtection="1">
      <alignment wrapText="1"/>
    </xf>
    <xf numFmtId="167" fontId="35" fillId="2" borderId="0" xfId="1" applyNumberFormat="1" applyFont="1" applyFill="1" applyAlignment="1" applyProtection="1">
      <alignment horizontal="right"/>
    </xf>
    <xf numFmtId="164" fontId="36" fillId="2" borderId="0" xfId="1" applyFont="1" applyFill="1" applyAlignment="1" applyProtection="1">
      <alignment vertical="top"/>
    </xf>
    <xf numFmtId="164" fontId="35" fillId="2" borderId="0" xfId="1" applyFont="1" applyFill="1" applyAlignment="1" applyProtection="1">
      <alignment vertical="top"/>
    </xf>
    <xf numFmtId="167" fontId="36" fillId="2" borderId="0" xfId="1" applyNumberFormat="1" applyFont="1" applyFill="1" applyAlignment="1" applyProtection="1">
      <alignment horizontal="right"/>
    </xf>
    <xf numFmtId="164" fontId="36" fillId="2" borderId="0" xfId="1" applyFont="1" applyFill="1" applyProtection="1"/>
    <xf numFmtId="164" fontId="35" fillId="2" borderId="0" xfId="1" applyFont="1" applyFill="1" applyAlignment="1" applyProtection="1">
      <alignment horizontal="right"/>
    </xf>
    <xf numFmtId="0" fontId="44" fillId="3" borderId="0" xfId="1" applyNumberFormat="1" applyFont="1" applyFill="1" applyBorder="1" applyProtection="1"/>
    <xf numFmtId="164" fontId="40" fillId="2" borderId="0" xfId="1" applyFont="1" applyFill="1" applyBorder="1" applyProtection="1"/>
    <xf numFmtId="164" fontId="16" fillId="2" borderId="0" xfId="4" applyNumberFormat="1" applyFont="1" applyFill="1" applyBorder="1" applyAlignment="1" applyProtection="1"/>
    <xf numFmtId="0" fontId="44" fillId="2" borderId="0" xfId="1" applyNumberFormat="1" applyFont="1" applyFill="1" applyBorder="1" applyProtection="1"/>
    <xf numFmtId="0" fontId="44" fillId="0" borderId="0" xfId="1" applyNumberFormat="1" applyFont="1" applyBorder="1" applyProtection="1"/>
    <xf numFmtId="164" fontId="30" fillId="2" borderId="0" xfId="4" applyNumberFormat="1" applyFont="1" applyFill="1" applyBorder="1" applyAlignment="1" applyProtection="1"/>
    <xf numFmtId="164" fontId="40" fillId="3" borderId="0" xfId="1" applyFont="1" applyFill="1" applyProtection="1"/>
    <xf numFmtId="164" fontId="40" fillId="2" borderId="0" xfId="1" applyFont="1" applyFill="1" applyProtection="1"/>
    <xf numFmtId="164" fontId="40" fillId="0" borderId="0" xfId="1" applyFont="1" applyProtection="1"/>
    <xf numFmtId="6" fontId="44" fillId="3" borderId="0" xfId="6" applyNumberFormat="1" applyFont="1" applyFill="1" applyBorder="1" applyAlignment="1" applyProtection="1">
      <alignment horizontal="center" wrapText="1"/>
    </xf>
    <xf numFmtId="164" fontId="40" fillId="0" borderId="0" xfId="1" applyFont="1" applyBorder="1" applyProtection="1"/>
    <xf numFmtId="164" fontId="40" fillId="2" borderId="0" xfId="1" applyFont="1" applyFill="1" applyBorder="1" applyAlignment="1" applyProtection="1">
      <alignment vertical="center"/>
    </xf>
    <xf numFmtId="164" fontId="40" fillId="0" borderId="0" xfId="1" applyFont="1" applyBorder="1" applyAlignment="1" applyProtection="1">
      <alignment vertical="center"/>
    </xf>
    <xf numFmtId="164" fontId="48" fillId="2" borderId="0" xfId="1" applyFont="1" applyFill="1" applyBorder="1" applyProtection="1"/>
    <xf numFmtId="164" fontId="48" fillId="3" borderId="0" xfId="1" applyFont="1" applyFill="1" applyBorder="1" applyAlignment="1" applyProtection="1">
      <alignment vertical="center"/>
    </xf>
    <xf numFmtId="164" fontId="48" fillId="2" borderId="0" xfId="1" applyFont="1" applyFill="1" applyBorder="1" applyAlignment="1" applyProtection="1">
      <alignment vertical="center"/>
    </xf>
    <xf numFmtId="164" fontId="48" fillId="2" borderId="0" xfId="1" applyFont="1" applyFill="1" applyAlignment="1" applyProtection="1">
      <alignment vertical="center" wrapText="1"/>
    </xf>
    <xf numFmtId="164" fontId="48" fillId="3" borderId="0" xfId="1" applyFont="1" applyFill="1" applyProtection="1"/>
    <xf numFmtId="164" fontId="48" fillId="2" borderId="0" xfId="1" applyFont="1" applyFill="1" applyProtection="1"/>
    <xf numFmtId="164" fontId="48" fillId="3" borderId="0" xfId="1" applyFont="1" applyFill="1" applyAlignment="1" applyProtection="1">
      <alignment vertical="center"/>
    </xf>
    <xf numFmtId="164" fontId="48" fillId="2" borderId="0" xfId="1" applyFont="1" applyFill="1" applyAlignment="1" applyProtection="1">
      <alignment vertical="center"/>
    </xf>
    <xf numFmtId="0" fontId="60" fillId="2" borderId="0" xfId="1" applyNumberFormat="1" applyFont="1" applyFill="1" applyBorder="1" applyProtection="1"/>
    <xf numFmtId="0" fontId="48" fillId="2" borderId="0" xfId="1" applyNumberFormat="1" applyFont="1" applyFill="1" applyBorder="1" applyProtection="1"/>
    <xf numFmtId="166" fontId="48" fillId="3" borderId="0" xfId="1" applyNumberFormat="1" applyFont="1" applyFill="1" applyBorder="1" applyAlignment="1" applyProtection="1"/>
    <xf numFmtId="164" fontId="54" fillId="2" borderId="0" xfId="1" applyFont="1" applyFill="1" applyAlignment="1" applyProtection="1"/>
    <xf numFmtId="164" fontId="64" fillId="2" borderId="0" xfId="1" applyFont="1" applyFill="1" applyProtection="1"/>
    <xf numFmtId="0" fontId="48" fillId="2" borderId="0" xfId="3" applyFont="1" applyFill="1" applyProtection="1"/>
    <xf numFmtId="0" fontId="66" fillId="2" borderId="0" xfId="3" applyFont="1" applyFill="1" applyBorder="1" applyProtection="1"/>
    <xf numFmtId="0" fontId="48" fillId="2" borderId="0" xfId="3" applyFont="1" applyFill="1" applyBorder="1" applyProtection="1"/>
    <xf numFmtId="0" fontId="47" fillId="2" borderId="0" xfId="1" applyNumberFormat="1" applyFont="1" applyFill="1" applyBorder="1" applyAlignment="1" applyProtection="1"/>
    <xf numFmtId="0" fontId="47" fillId="7" borderId="0" xfId="1" applyNumberFormat="1" applyFont="1" applyFill="1" applyAlignment="1" applyProtection="1"/>
    <xf numFmtId="0" fontId="70" fillId="7" borderId="0" xfId="1" applyNumberFormat="1" applyFont="1" applyFill="1" applyBorder="1" applyAlignment="1" applyProtection="1">
      <alignment horizontal="center"/>
    </xf>
    <xf numFmtId="0" fontId="70" fillId="7" borderId="0" xfId="4" applyNumberFormat="1" applyFont="1" applyFill="1" applyBorder="1" applyAlignment="1" applyProtection="1">
      <alignment horizontal="left"/>
    </xf>
    <xf numFmtId="0" fontId="47" fillId="7" borderId="0" xfId="1" applyNumberFormat="1" applyFont="1" applyFill="1" applyBorder="1" applyAlignment="1" applyProtection="1"/>
    <xf numFmtId="0" fontId="71" fillId="2" borderId="0" xfId="1" applyNumberFormat="1" applyFont="1" applyFill="1" applyBorder="1" applyAlignment="1" applyProtection="1"/>
    <xf numFmtId="0" fontId="47" fillId="3" borderId="0" xfId="1" applyNumberFormat="1" applyFont="1" applyFill="1" applyBorder="1" applyAlignment="1" applyProtection="1"/>
    <xf numFmtId="0" fontId="47" fillId="3" borderId="0" xfId="1" applyNumberFormat="1" applyFont="1" applyFill="1" applyAlignment="1" applyProtection="1"/>
    <xf numFmtId="0" fontId="69" fillId="7" borderId="0" xfId="1" applyNumberFormat="1" applyFont="1" applyFill="1" applyBorder="1" applyAlignment="1" applyProtection="1">
      <alignment horizontal="right"/>
    </xf>
    <xf numFmtId="0" fontId="70" fillId="7" borderId="0" xfId="1" applyNumberFormat="1" applyFont="1" applyFill="1" applyBorder="1" applyAlignment="1" applyProtection="1">
      <alignment horizontal="left"/>
    </xf>
    <xf numFmtId="0" fontId="69" fillId="7" borderId="0" xfId="4" applyNumberFormat="1" applyFont="1" applyFill="1" applyBorder="1" applyAlignment="1" applyProtection="1">
      <alignment horizontal="left"/>
    </xf>
    <xf numFmtId="0" fontId="72" fillId="2" borderId="0" xfId="1" applyNumberFormat="1" applyFont="1" applyFill="1" applyBorder="1" applyAlignment="1" applyProtection="1"/>
    <xf numFmtId="0" fontId="72" fillId="2" borderId="0" xfId="1" applyNumberFormat="1" applyFont="1" applyFill="1" applyAlignment="1" applyProtection="1"/>
    <xf numFmtId="0" fontId="73" fillId="2" borderId="0" xfId="4" applyNumberFormat="1" applyFont="1" applyFill="1" applyBorder="1" applyAlignment="1" applyProtection="1">
      <alignment horizontal="left"/>
    </xf>
    <xf numFmtId="0" fontId="74" fillId="2" borderId="0" xfId="4" applyNumberFormat="1" applyFont="1" applyFill="1" applyBorder="1" applyAlignment="1" applyProtection="1">
      <alignment horizontal="left"/>
    </xf>
    <xf numFmtId="0" fontId="74" fillId="2" borderId="0" xfId="1" applyNumberFormat="1" applyFont="1" applyFill="1" applyBorder="1" applyAlignment="1" applyProtection="1">
      <alignment horizontal="left"/>
    </xf>
    <xf numFmtId="0" fontId="73" fillId="2" borderId="0" xfId="1" applyNumberFormat="1" applyFont="1" applyFill="1" applyBorder="1" applyAlignment="1" applyProtection="1">
      <alignment horizontal="left"/>
    </xf>
    <xf numFmtId="0" fontId="74" fillId="2" borderId="0" xfId="1" applyNumberFormat="1" applyFont="1" applyFill="1" applyBorder="1" applyAlignment="1" applyProtection="1">
      <alignment horizontal="center"/>
    </xf>
    <xf numFmtId="0" fontId="75" fillId="2" borderId="0" xfId="1" applyNumberFormat="1" applyFont="1" applyFill="1" applyBorder="1" applyAlignment="1" applyProtection="1"/>
    <xf numFmtId="0" fontId="78" fillId="2" borderId="0" xfId="3" applyFont="1" applyFill="1" applyProtection="1"/>
    <xf numFmtId="0" fontId="62" fillId="2" borderId="0" xfId="3" applyFont="1" applyFill="1" applyProtection="1"/>
    <xf numFmtId="0" fontId="48" fillId="2" borderId="6" xfId="3" applyFont="1" applyFill="1" applyBorder="1" applyProtection="1"/>
    <xf numFmtId="0" fontId="78" fillId="2" borderId="0" xfId="3" applyFont="1" applyFill="1" applyBorder="1" applyAlignment="1" applyProtection="1">
      <alignment horizontal="left" vertical="center" wrapText="1"/>
    </xf>
    <xf numFmtId="0" fontId="48" fillId="2" borderId="5" xfId="3" applyFont="1" applyFill="1" applyBorder="1" applyProtection="1"/>
    <xf numFmtId="0" fontId="48" fillId="2" borderId="10" xfId="3" applyFont="1" applyFill="1" applyBorder="1" applyProtection="1"/>
    <xf numFmtId="0" fontId="81" fillId="2" borderId="0" xfId="3" applyFont="1" applyFill="1" applyBorder="1" applyProtection="1"/>
    <xf numFmtId="0" fontId="82" fillId="2" borderId="0" xfId="3" applyFont="1" applyFill="1" applyBorder="1" applyAlignment="1" applyProtection="1">
      <alignment horizontal="left" wrapText="1"/>
    </xf>
    <xf numFmtId="0" fontId="60" fillId="2" borderId="0" xfId="9" applyFont="1" applyFill="1" applyAlignment="1" applyProtection="1"/>
    <xf numFmtId="0" fontId="83" fillId="2" borderId="0" xfId="9" applyFont="1" applyFill="1" applyAlignment="1" applyProtection="1"/>
    <xf numFmtId="0" fontId="46" fillId="2" borderId="0" xfId="9" applyFont="1" applyFill="1" applyAlignment="1" applyProtection="1">
      <alignment horizontal="left"/>
    </xf>
    <xf numFmtId="0" fontId="4" fillId="2" borderId="0" xfId="9" applyFont="1" applyFill="1" applyAlignment="1" applyProtection="1">
      <alignment vertical="top"/>
    </xf>
    <xf numFmtId="0" fontId="10" fillId="2" borderId="0" xfId="9" applyFont="1" applyFill="1" applyBorder="1" applyAlignment="1" applyProtection="1">
      <alignment shrinkToFit="1"/>
    </xf>
    <xf numFmtId="0" fontId="84" fillId="2" borderId="0" xfId="9" applyFont="1" applyFill="1" applyBorder="1" applyAlignment="1" applyProtection="1">
      <alignment shrinkToFit="1"/>
    </xf>
    <xf numFmtId="0" fontId="83" fillId="2" borderId="0" xfId="9" applyFont="1" applyFill="1" applyBorder="1" applyAlignment="1" applyProtection="1"/>
    <xf numFmtId="0" fontId="83" fillId="2" borderId="0" xfId="9" applyFont="1" applyFill="1" applyBorder="1" applyProtection="1"/>
    <xf numFmtId="164" fontId="66" fillId="2" borderId="0" xfId="1" applyFont="1" applyFill="1" applyBorder="1" applyAlignment="1" applyProtection="1">
      <alignment vertical="center" wrapText="1"/>
    </xf>
    <xf numFmtId="0" fontId="48" fillId="2" borderId="0" xfId="9" applyFont="1" applyFill="1" applyBorder="1" applyAlignment="1" applyProtection="1"/>
    <xf numFmtId="0" fontId="48" fillId="2" borderId="0" xfId="9" applyFont="1" applyFill="1" applyAlignment="1" applyProtection="1"/>
    <xf numFmtId="0" fontId="25" fillId="2" borderId="0" xfId="9" applyFont="1" applyFill="1" applyAlignment="1" applyProtection="1"/>
    <xf numFmtId="0" fontId="85" fillId="3" borderId="0" xfId="9" applyFont="1" applyFill="1" applyAlignment="1" applyProtection="1"/>
    <xf numFmtId="0" fontId="86" fillId="3" borderId="0" xfId="9" applyFont="1" applyFill="1" applyAlignment="1" applyProtection="1"/>
    <xf numFmtId="0" fontId="86" fillId="3" borderId="0" xfId="9" applyFont="1" applyFill="1" applyBorder="1" applyAlignment="1" applyProtection="1"/>
    <xf numFmtId="0" fontId="86" fillId="2" borderId="0" xfId="9" applyFont="1" applyFill="1" applyBorder="1" applyAlignment="1" applyProtection="1"/>
    <xf numFmtId="0" fontId="86" fillId="2" borderId="0" xfId="9" applyFont="1" applyFill="1" applyAlignment="1" applyProtection="1"/>
    <xf numFmtId="0" fontId="48" fillId="2" borderId="0" xfId="9" applyFont="1" applyFill="1" applyBorder="1" applyProtection="1"/>
    <xf numFmtId="0" fontId="48" fillId="3" borderId="0" xfId="9" applyFont="1" applyFill="1" applyBorder="1" applyAlignment="1" applyProtection="1">
      <alignment horizontal="right"/>
    </xf>
    <xf numFmtId="0" fontId="15" fillId="3" borderId="0" xfId="9" applyFont="1" applyFill="1" applyBorder="1" applyAlignment="1" applyProtection="1">
      <alignment horizontal="centerContinuous"/>
    </xf>
    <xf numFmtId="0" fontId="57" fillId="2" borderId="0" xfId="9" applyFont="1" applyFill="1" applyAlignment="1" applyProtection="1"/>
    <xf numFmtId="0" fontId="53" fillId="3" borderId="0" xfId="9" applyFont="1" applyFill="1" applyBorder="1" applyAlignment="1" applyProtection="1">
      <alignment vertical="top"/>
    </xf>
    <xf numFmtId="0" fontId="52" fillId="2" borderId="0" xfId="9" applyFont="1" applyFill="1" applyBorder="1" applyAlignment="1" applyProtection="1"/>
    <xf numFmtId="0" fontId="52" fillId="2" borderId="0" xfId="9" applyFont="1" applyFill="1" applyBorder="1" applyAlignment="1" applyProtection="1">
      <alignment horizontal="right"/>
    </xf>
    <xf numFmtId="0" fontId="52" fillId="2" borderId="0" xfId="9" applyFont="1" applyFill="1" applyAlignment="1" applyProtection="1"/>
    <xf numFmtId="0" fontId="52" fillId="3" borderId="0" xfId="9" applyFont="1" applyFill="1" applyAlignment="1" applyProtection="1"/>
    <xf numFmtId="0" fontId="52" fillId="3" borderId="0" xfId="9" applyFont="1" applyFill="1" applyBorder="1" applyAlignment="1" applyProtection="1">
      <alignment horizontal="centerContinuous"/>
    </xf>
    <xf numFmtId="164" fontId="87" fillId="2" borderId="0" xfId="1" applyFont="1" applyFill="1" applyAlignment="1" applyProtection="1"/>
    <xf numFmtId="164" fontId="88" fillId="2" borderId="0" xfId="1" applyFont="1" applyFill="1" applyBorder="1" applyAlignment="1" applyProtection="1"/>
    <xf numFmtId="164" fontId="89" fillId="2" borderId="0" xfId="1" applyFont="1" applyFill="1" applyBorder="1" applyAlignment="1" applyProtection="1"/>
    <xf numFmtId="164" fontId="83" fillId="2" borderId="0" xfId="1" applyFont="1" applyFill="1" applyBorder="1" applyAlignment="1" applyProtection="1"/>
    <xf numFmtId="164" fontId="88" fillId="2" borderId="0" xfId="1" applyFont="1" applyFill="1" applyAlignment="1" applyProtection="1"/>
    <xf numFmtId="164" fontId="88" fillId="3" borderId="0" xfId="1" applyFont="1" applyFill="1" applyAlignment="1" applyProtection="1"/>
    <xf numFmtId="164" fontId="60" fillId="2" borderId="0" xfId="1" applyFont="1" applyFill="1" applyAlignment="1" applyProtection="1"/>
    <xf numFmtId="164" fontId="46" fillId="3" borderId="0" xfId="1" applyFont="1" applyFill="1" applyBorder="1" applyAlignment="1" applyProtection="1"/>
    <xf numFmtId="164" fontId="46" fillId="3" borderId="0" xfId="1" applyFont="1" applyFill="1" applyAlignment="1" applyProtection="1"/>
    <xf numFmtId="164" fontId="83" fillId="3" borderId="0" xfId="1" applyFont="1" applyFill="1" applyAlignment="1" applyProtection="1"/>
    <xf numFmtId="164" fontId="10" fillId="3" borderId="0" xfId="1" applyFont="1" applyFill="1" applyBorder="1" applyAlignment="1" applyProtection="1">
      <alignment horizontal="center" shrinkToFit="1"/>
    </xf>
    <xf numFmtId="164" fontId="53" fillId="3" borderId="0" xfId="1" applyFont="1" applyFill="1" applyBorder="1" applyAlignment="1" applyProtection="1">
      <alignment horizontal="right"/>
    </xf>
    <xf numFmtId="164" fontId="10" fillId="2" borderId="0" xfId="1" applyFont="1" applyFill="1" applyBorder="1" applyAlignment="1" applyProtection="1">
      <alignment shrinkToFit="1"/>
    </xf>
    <xf numFmtId="164" fontId="83" fillId="2" borderId="0" xfId="1" applyFont="1" applyFill="1" applyAlignment="1" applyProtection="1">
      <alignment vertical="center"/>
    </xf>
    <xf numFmtId="164" fontId="48" fillId="2" borderId="0" xfId="1" applyFont="1" applyFill="1" applyBorder="1" applyAlignment="1" applyProtection="1"/>
    <xf numFmtId="164" fontId="83" fillId="2" borderId="0" xfId="1" applyFont="1" applyFill="1" applyBorder="1" applyAlignment="1" applyProtection="1">
      <alignment horizontal="right"/>
    </xf>
    <xf numFmtId="164" fontId="83" fillId="2" borderId="0" xfId="1" applyFont="1" applyFill="1" applyAlignment="1" applyProtection="1"/>
    <xf numFmtId="164" fontId="48" fillId="3" borderId="0" xfId="1" applyFont="1" applyFill="1" applyBorder="1" applyAlignment="1" applyProtection="1">
      <alignment horizontal="center"/>
    </xf>
    <xf numFmtId="164" fontId="30" fillId="3" borderId="0" xfId="1" applyFont="1" applyFill="1" applyProtection="1"/>
    <xf numFmtId="164" fontId="48" fillId="3" borderId="0" xfId="1" applyFont="1" applyFill="1" applyAlignment="1" applyProtection="1"/>
    <xf numFmtId="164" fontId="48" fillId="3" borderId="0" xfId="1" applyFont="1" applyFill="1" applyBorder="1" applyAlignment="1" applyProtection="1"/>
    <xf numFmtId="164" fontId="90" fillId="2" borderId="0" xfId="1" applyFont="1" applyFill="1" applyAlignment="1" applyProtection="1">
      <alignment vertical="center"/>
    </xf>
    <xf numFmtId="164" fontId="48" fillId="2" borderId="0" xfId="1" applyFont="1" applyFill="1" applyAlignment="1" applyProtection="1"/>
    <xf numFmtId="0" fontId="91" fillId="3" borderId="0" xfId="9" applyFont="1" applyFill="1" applyBorder="1" applyAlignment="1" applyProtection="1"/>
    <xf numFmtId="0" fontId="48" fillId="0" borderId="0" xfId="9" applyFont="1" applyAlignment="1" applyProtection="1"/>
    <xf numFmtId="0" fontId="91" fillId="2" borderId="0" xfId="9" applyFont="1" applyFill="1" applyBorder="1" applyAlignment="1" applyProtection="1"/>
    <xf numFmtId="0" fontId="48" fillId="2" borderId="0" xfId="9" applyFont="1" applyFill="1" applyBorder="1" applyAlignment="1" applyProtection="1">
      <alignment horizontal="center" shrinkToFit="1"/>
    </xf>
    <xf numFmtId="0" fontId="48" fillId="2" borderId="0" xfId="9" applyFont="1" applyFill="1" applyBorder="1" applyAlignment="1" applyProtection="1">
      <alignment horizontal="right" shrinkToFit="1"/>
    </xf>
    <xf numFmtId="0" fontId="48" fillId="2" borderId="0" xfId="9" applyFont="1" applyFill="1" applyBorder="1" applyAlignment="1" applyProtection="1">
      <alignment horizontal="left"/>
    </xf>
    <xf numFmtId="0" fontId="48" fillId="2" borderId="6" xfId="9" applyFont="1" applyFill="1" applyBorder="1" applyAlignment="1" applyProtection="1">
      <alignment horizontal="center" shrinkToFit="1"/>
    </xf>
    <xf numFmtId="164" fontId="91" fillId="3" borderId="0" xfId="1" applyFont="1" applyFill="1" applyBorder="1" applyAlignment="1" applyProtection="1"/>
    <xf numFmtId="164" fontId="60" fillId="2" borderId="0" xfId="1" applyFont="1" applyFill="1" applyBorder="1" applyAlignment="1" applyProtection="1"/>
    <xf numFmtId="164" fontId="91" fillId="2" borderId="0" xfId="1" applyFont="1" applyFill="1" applyBorder="1" applyAlignment="1" applyProtection="1"/>
    <xf numFmtId="164" fontId="90" fillId="2" borderId="0" xfId="1" applyFont="1" applyFill="1" applyBorder="1" applyAlignment="1" applyProtection="1">
      <alignment vertical="center"/>
    </xf>
    <xf numFmtId="164" fontId="48" fillId="2" borderId="0" xfId="1" applyFont="1" applyFill="1" applyBorder="1" applyAlignment="1" applyProtection="1">
      <alignment horizontal="left"/>
    </xf>
    <xf numFmtId="164" fontId="80" fillId="3" borderId="0" xfId="1" applyFont="1" applyFill="1" applyBorder="1" applyAlignment="1" applyProtection="1"/>
    <xf numFmtId="164" fontId="80" fillId="2" borderId="0" xfId="1" applyFont="1" applyFill="1" applyAlignment="1" applyProtection="1"/>
    <xf numFmtId="164" fontId="80" fillId="2" borderId="0" xfId="1" applyFont="1" applyFill="1" applyAlignment="1" applyProtection="1">
      <alignment shrinkToFit="1"/>
    </xf>
    <xf numFmtId="1" fontId="80" fillId="3" borderId="0" xfId="1" applyNumberFormat="1" applyFont="1" applyFill="1" applyAlignment="1" applyProtection="1">
      <alignment horizontal="center" shrinkToFit="1"/>
    </xf>
    <xf numFmtId="164" fontId="80" fillId="2" borderId="0" xfId="1" applyFont="1" applyFill="1" applyBorder="1" applyAlignment="1" applyProtection="1"/>
    <xf numFmtId="164" fontId="80" fillId="3" borderId="0" xfId="1" applyFont="1" applyFill="1" applyAlignment="1" applyProtection="1"/>
    <xf numFmtId="166" fontId="80" fillId="2" borderId="0" xfId="1" applyNumberFormat="1" applyFont="1" applyFill="1" applyAlignment="1" applyProtection="1">
      <alignment shrinkToFit="1"/>
    </xf>
    <xf numFmtId="164" fontId="48" fillId="2" borderId="0" xfId="1" applyFont="1" applyFill="1" applyAlignment="1" applyProtection="1">
      <alignment shrinkToFit="1"/>
    </xf>
    <xf numFmtId="164" fontId="48" fillId="2" borderId="0" xfId="1" applyFont="1" applyFill="1" applyAlignment="1" applyProtection="1">
      <alignment horizontal="center" shrinkToFit="1"/>
    </xf>
    <xf numFmtId="164" fontId="33" fillId="2" borderId="0" xfId="1" applyFont="1" applyFill="1" applyBorder="1" applyAlignment="1" applyProtection="1">
      <alignment vertical="center" wrapText="1" shrinkToFit="1"/>
    </xf>
    <xf numFmtId="164" fontId="48" fillId="0" borderId="0" xfId="1" applyFont="1" applyAlignment="1" applyProtection="1"/>
    <xf numFmtId="0" fontId="53" fillId="2" borderId="0" xfId="1" applyNumberFormat="1" applyFont="1" applyFill="1" applyBorder="1" applyAlignment="1" applyProtection="1">
      <alignment vertical="center"/>
    </xf>
    <xf numFmtId="0" fontId="51" fillId="2" borderId="0" xfId="1" applyNumberFormat="1" applyFont="1" applyFill="1" applyBorder="1" applyAlignment="1" applyProtection="1">
      <alignment wrapText="1"/>
    </xf>
    <xf numFmtId="0" fontId="92" fillId="2" borderId="0" xfId="1" applyNumberFormat="1" applyFont="1" applyFill="1" applyBorder="1" applyAlignment="1" applyProtection="1">
      <alignment vertical="center"/>
    </xf>
    <xf numFmtId="0" fontId="56" fillId="2" borderId="0" xfId="1" applyNumberFormat="1" applyFont="1" applyFill="1" applyBorder="1" applyAlignment="1" applyProtection="1">
      <alignment vertical="center"/>
    </xf>
    <xf numFmtId="164" fontId="63" fillId="2" borderId="0" xfId="1" applyFont="1" applyFill="1" applyBorder="1" applyAlignment="1" applyProtection="1">
      <alignment horizontal="left" vertical="center"/>
    </xf>
    <xf numFmtId="0" fontId="44" fillId="2" borderId="0" xfId="1" applyNumberFormat="1" applyFont="1" applyFill="1" applyBorder="1" applyAlignment="1" applyProtection="1">
      <alignment horizontal="left" vertical="center"/>
    </xf>
    <xf numFmtId="0" fontId="44" fillId="2" borderId="0" xfId="1" applyNumberFormat="1" applyFont="1" applyFill="1" applyBorder="1" applyAlignment="1" applyProtection="1">
      <alignment vertical="center"/>
    </xf>
    <xf numFmtId="0" fontId="62" fillId="2" borderId="0" xfId="1" applyNumberFormat="1" applyFont="1" applyFill="1" applyBorder="1" applyAlignment="1" applyProtection="1">
      <alignment vertical="center"/>
    </xf>
    <xf numFmtId="164" fontId="63" fillId="2" borderId="5" xfId="1" applyFont="1" applyFill="1" applyBorder="1" applyAlignment="1" applyProtection="1">
      <alignment horizontal="left" vertical="center"/>
    </xf>
    <xf numFmtId="0" fontId="44" fillId="2" borderId="5" xfId="1" applyNumberFormat="1" applyFont="1" applyFill="1" applyBorder="1" applyAlignment="1" applyProtection="1">
      <alignment horizontal="left" vertical="center"/>
    </xf>
    <xf numFmtId="0" fontId="44" fillId="2" borderId="5" xfId="1" applyNumberFormat="1" applyFont="1" applyFill="1" applyBorder="1" applyAlignment="1" applyProtection="1">
      <alignment vertical="center"/>
    </xf>
    <xf numFmtId="164" fontId="46" fillId="2" borderId="0" xfId="1" applyFont="1" applyFill="1" applyBorder="1" applyAlignment="1" applyProtection="1"/>
    <xf numFmtId="164" fontId="30" fillId="2" borderId="0" xfId="1" applyFont="1" applyFill="1" applyBorder="1" applyProtection="1"/>
    <xf numFmtId="0" fontId="48" fillId="0" borderId="9" xfId="9" applyFont="1" applyBorder="1" applyAlignment="1" applyProtection="1">
      <alignment horizontal="right" shrinkToFit="1"/>
    </xf>
    <xf numFmtId="0" fontId="60" fillId="2" borderId="0" xfId="9" applyFont="1" applyFill="1" applyBorder="1" applyAlignment="1" applyProtection="1"/>
    <xf numFmtId="164" fontId="60" fillId="2" borderId="0" xfId="1" applyFont="1" applyFill="1" applyAlignment="1" applyProtection="1">
      <alignment vertical="center"/>
    </xf>
    <xf numFmtId="164" fontId="48" fillId="3" borderId="0" xfId="1" applyFont="1" applyFill="1" applyBorder="1" applyAlignment="1" applyProtection="1">
      <alignment horizontal="center" vertical="center"/>
    </xf>
    <xf numFmtId="164" fontId="94" fillId="2" borderId="0" xfId="1" applyFont="1" applyFill="1" applyBorder="1" applyAlignment="1" applyProtection="1">
      <alignment vertical="center"/>
    </xf>
    <xf numFmtId="164" fontId="61" fillId="3" borderId="0" xfId="1" applyFont="1" applyFill="1" applyBorder="1" applyAlignment="1" applyProtection="1">
      <alignment vertical="center"/>
    </xf>
    <xf numFmtId="164" fontId="48" fillId="2" borderId="0" xfId="1" applyFont="1" applyFill="1" applyBorder="1" applyAlignment="1" applyProtection="1">
      <alignment horizontal="right" vertical="center"/>
    </xf>
    <xf numFmtId="164" fontId="62" fillId="2" borderId="0" xfId="1" applyFont="1" applyFill="1" applyBorder="1" applyAlignment="1" applyProtection="1"/>
    <xf numFmtId="166" fontId="54" fillId="2" borderId="0" xfId="1" quotePrefix="1" applyNumberFormat="1" applyFont="1" applyFill="1" applyBorder="1" applyAlignment="1" applyProtection="1"/>
    <xf numFmtId="164" fontId="96" fillId="2" borderId="0" xfId="1" applyFont="1" applyFill="1" applyBorder="1" applyAlignment="1" applyProtection="1"/>
    <xf numFmtId="164" fontId="97" fillId="2" borderId="0" xfId="1" applyFont="1" applyFill="1" applyBorder="1" applyAlignment="1" applyProtection="1">
      <alignment horizontal="left" vertical="top" wrapText="1"/>
    </xf>
    <xf numFmtId="0" fontId="60" fillId="2" borderId="0" xfId="9" applyFont="1" applyFill="1" applyBorder="1" applyAlignment="1" applyProtection="1">
      <alignment horizontal="left" vertical="center" wrapText="1"/>
    </xf>
    <xf numFmtId="164" fontId="48" fillId="4" borderId="5" xfId="1" applyFont="1" applyFill="1" applyBorder="1" applyAlignment="1" applyProtection="1">
      <alignment horizontal="center"/>
      <protection locked="0"/>
    </xf>
    <xf numFmtId="164" fontId="60" fillId="2" borderId="0" xfId="1" applyFont="1" applyFill="1" applyBorder="1" applyAlignment="1" applyProtection="1">
      <alignment vertical="center" wrapText="1"/>
    </xf>
    <xf numFmtId="164" fontId="60" fillId="2" borderId="0" xfId="1" applyFont="1" applyFill="1" applyProtection="1"/>
    <xf numFmtId="164" fontId="48" fillId="2" borderId="0" xfId="1" applyFont="1" applyFill="1" applyAlignment="1" applyProtection="1">
      <alignment horizontal="left" vertical="center" indent="7"/>
    </xf>
    <xf numFmtId="164" fontId="60" fillId="0" borderId="0" xfId="1" applyFont="1" applyProtection="1"/>
    <xf numFmtId="164" fontId="86" fillId="3" borderId="0" xfId="1" applyFont="1" applyFill="1" applyBorder="1" applyAlignment="1" applyProtection="1"/>
    <xf numFmtId="164" fontId="48" fillId="2" borderId="0" xfId="1" applyFont="1" applyFill="1" applyAlignment="1" applyProtection="1">
      <alignment horizontal="left" vertical="center" indent="10"/>
    </xf>
    <xf numFmtId="164" fontId="54" fillId="2" borderId="0" xfId="1" applyFont="1" applyFill="1" applyBorder="1" applyAlignment="1" applyProtection="1"/>
    <xf numFmtId="0" fontId="48" fillId="2" borderId="0" xfId="9" applyFont="1" applyFill="1" applyBorder="1" applyAlignment="1" applyProtection="1">
      <alignment horizontal="left" vertical="center" indent="4"/>
    </xf>
    <xf numFmtId="0" fontId="98" fillId="2" borderId="0" xfId="3" applyFont="1" applyFill="1" applyAlignment="1" applyProtection="1">
      <alignment horizontal="left"/>
    </xf>
    <xf numFmtId="0" fontId="98" fillId="2" borderId="0" xfId="3" applyFont="1" applyFill="1" applyProtection="1"/>
    <xf numFmtId="0" fontId="98" fillId="2" borderId="0" xfId="3" applyFont="1" applyFill="1" applyBorder="1" applyAlignment="1" applyProtection="1"/>
    <xf numFmtId="0" fontId="48" fillId="2" borderId="0" xfId="3" applyFont="1" applyFill="1" applyAlignment="1" applyProtection="1">
      <alignment horizontal="left" indent="1"/>
    </xf>
    <xf numFmtId="0" fontId="48" fillId="2" borderId="0" xfId="3" applyFont="1" applyFill="1" applyBorder="1" applyAlignment="1" applyProtection="1">
      <alignment horizontal="left" indent="1"/>
    </xf>
    <xf numFmtId="0" fontId="48" fillId="2" borderId="0" xfId="3" applyFont="1" applyFill="1" applyAlignment="1" applyProtection="1">
      <alignment horizontal="left" indent="2"/>
    </xf>
    <xf numFmtId="0" fontId="48" fillId="2" borderId="0" xfId="3" applyFont="1" applyFill="1" applyBorder="1" applyAlignment="1" applyProtection="1"/>
    <xf numFmtId="164" fontId="16" fillId="3" borderId="0" xfId="1" applyFont="1" applyFill="1" applyAlignment="1" applyProtection="1"/>
    <xf numFmtId="0" fontId="48" fillId="2" borderId="5" xfId="9" applyFont="1" applyFill="1" applyBorder="1" applyAlignment="1" applyProtection="1"/>
    <xf numFmtId="0" fontId="48" fillId="2" borderId="5" xfId="9" applyFont="1" applyFill="1" applyBorder="1" applyAlignment="1" applyProtection="1">
      <alignment horizontal="left" vertical="center" indent="4"/>
    </xf>
    <xf numFmtId="0" fontId="100" fillId="2" borderId="0" xfId="10" applyFont="1" applyFill="1" applyProtection="1"/>
    <xf numFmtId="0" fontId="54" fillId="2" borderId="0" xfId="9" applyFont="1" applyFill="1" applyAlignment="1" applyProtection="1"/>
    <xf numFmtId="0" fontId="54" fillId="2" borderId="0" xfId="9" applyFont="1" applyFill="1" applyBorder="1" applyAlignment="1" applyProtection="1"/>
    <xf numFmtId="0" fontId="100" fillId="2" borderId="0" xfId="10" applyFont="1" applyFill="1" applyAlignment="1" applyProtection="1"/>
    <xf numFmtId="164" fontId="48" fillId="0" borderId="0" xfId="1" applyFont="1" applyBorder="1" applyAlignment="1" applyProtection="1"/>
    <xf numFmtId="0" fontId="48" fillId="0" borderId="0" xfId="3" applyFont="1" applyBorder="1" applyProtection="1"/>
    <xf numFmtId="0" fontId="48" fillId="0" borderId="0" xfId="3" applyFont="1" applyProtection="1"/>
    <xf numFmtId="0" fontId="62" fillId="0" borderId="0" xfId="3" applyFont="1" applyBorder="1" applyProtection="1"/>
    <xf numFmtId="0" fontId="102" fillId="2" borderId="0" xfId="3" applyFont="1" applyFill="1" applyProtection="1"/>
    <xf numFmtId="0" fontId="103" fillId="2" borderId="0" xfId="3" applyFont="1" applyFill="1" applyProtection="1"/>
    <xf numFmtId="0" fontId="62" fillId="0" borderId="0" xfId="3" applyFont="1" applyProtection="1"/>
    <xf numFmtId="0" fontId="70" fillId="7" borderId="0" xfId="4" applyNumberFormat="1" applyFont="1" applyFill="1" applyBorder="1" applyAlignment="1" applyProtection="1">
      <alignment horizontal="center"/>
    </xf>
    <xf numFmtId="0" fontId="41" fillId="2" borderId="0" xfId="5" applyNumberFormat="1" applyFill="1" applyBorder="1" applyAlignment="1" applyProtection="1"/>
    <xf numFmtId="0" fontId="70" fillId="7" borderId="0" xfId="1" applyNumberFormat="1" applyFont="1" applyFill="1" applyBorder="1" applyAlignment="1" applyProtection="1">
      <alignment horizontal="left" indent="1"/>
    </xf>
    <xf numFmtId="0" fontId="47" fillId="7" borderId="0" xfId="1" applyNumberFormat="1" applyFont="1" applyFill="1" applyAlignment="1" applyProtection="1">
      <alignment horizontal="left" indent="1"/>
    </xf>
    <xf numFmtId="0" fontId="70" fillId="7" borderId="0" xfId="4" applyNumberFormat="1" applyFont="1" applyFill="1" applyBorder="1" applyAlignment="1" applyProtection="1"/>
    <xf numFmtId="0" fontId="16" fillId="0" borderId="21" xfId="3" applyFont="1" applyBorder="1" applyAlignment="1" applyProtection="1">
      <alignment horizontal="center" wrapText="1"/>
    </xf>
    <xf numFmtId="0" fontId="15" fillId="4" borderId="21" xfId="3" applyFont="1" applyFill="1" applyBorder="1" applyProtection="1">
      <protection locked="0"/>
    </xf>
    <xf numFmtId="0" fontId="104" fillId="2" borderId="0" xfId="3" applyFont="1" applyFill="1" applyAlignment="1" applyProtection="1">
      <alignment horizontal="left"/>
    </xf>
    <xf numFmtId="0" fontId="15" fillId="0" borderId="16" xfId="3" applyFont="1" applyBorder="1" applyProtection="1"/>
    <xf numFmtId="0" fontId="108" fillId="2" borderId="0" xfId="3" applyFont="1" applyFill="1" applyBorder="1" applyAlignment="1" applyProtection="1">
      <alignment vertical="top" wrapText="1"/>
    </xf>
    <xf numFmtId="0" fontId="59" fillId="2" borderId="0" xfId="3" applyFont="1" applyFill="1" applyBorder="1" applyProtection="1"/>
    <xf numFmtId="164" fontId="45" fillId="2" borderId="0" xfId="4" applyNumberFormat="1" applyFont="1" applyFill="1" applyBorder="1" applyAlignment="1" applyProtection="1">
      <alignment wrapText="1"/>
    </xf>
    <xf numFmtId="164" fontId="46" fillId="2" borderId="0" xfId="4" applyNumberFormat="1" applyFont="1" applyFill="1" applyBorder="1" applyAlignment="1" applyProtection="1">
      <alignment wrapText="1"/>
    </xf>
    <xf numFmtId="0" fontId="110" fillId="2" borderId="0" xfId="3" applyFont="1" applyFill="1" applyBorder="1" applyAlignment="1" applyProtection="1">
      <alignment horizontal="center" vertical="center" wrapText="1"/>
    </xf>
    <xf numFmtId="0" fontId="67" fillId="2" borderId="0" xfId="4" applyNumberFormat="1" applyFont="1" applyFill="1" applyBorder="1" applyAlignment="1" applyProtection="1">
      <alignment horizontal="left" indent="3"/>
    </xf>
    <xf numFmtId="14" fontId="67" fillId="2" borderId="0" xfId="1" applyNumberFormat="1" applyFont="1" applyFill="1" applyBorder="1" applyAlignment="1" applyProtection="1">
      <alignment horizontal="left"/>
    </xf>
    <xf numFmtId="0" fontId="67" fillId="2" borderId="0" xfId="3" applyFont="1" applyFill="1" applyBorder="1" applyAlignment="1" applyProtection="1">
      <alignment vertical="top" wrapText="1"/>
    </xf>
    <xf numFmtId="0" fontId="67" fillId="2" borderId="0" xfId="3" applyFont="1" applyFill="1" applyBorder="1" applyProtection="1"/>
    <xf numFmtId="0" fontId="67" fillId="2" borderId="0" xfId="1" applyNumberFormat="1" applyFont="1" applyFill="1" applyBorder="1" applyAlignment="1" applyProtection="1">
      <alignment horizontal="left" indent="3"/>
    </xf>
    <xf numFmtId="164" fontId="110" fillId="2" borderId="0" xfId="1" applyFont="1" applyFill="1" applyBorder="1" applyAlignment="1" applyProtection="1">
      <alignment horizontal="right"/>
    </xf>
    <xf numFmtId="14" fontId="113" fillId="6" borderId="0" xfId="3" applyNumberFormat="1" applyFont="1" applyFill="1" applyBorder="1" applyAlignment="1" applyProtection="1">
      <alignment horizontal="center" vertical="center" shrinkToFit="1"/>
      <protection locked="0"/>
    </xf>
    <xf numFmtId="0" fontId="67" fillId="2" borderId="0" xfId="4" applyNumberFormat="1" applyFont="1" applyFill="1" applyBorder="1" applyAlignment="1" applyProtection="1"/>
    <xf numFmtId="0" fontId="67" fillId="2" borderId="0" xfId="1" applyNumberFormat="1" applyFont="1" applyFill="1" applyBorder="1" applyAlignment="1" applyProtection="1">
      <alignment horizontal="center" vertical="center"/>
    </xf>
    <xf numFmtId="14" fontId="113" fillId="2" borderId="0" xfId="3" applyNumberFormat="1" applyFont="1" applyFill="1" applyBorder="1" applyAlignment="1" applyProtection="1">
      <alignment horizontal="center" vertical="center" shrinkToFit="1"/>
    </xf>
    <xf numFmtId="0" fontId="114" fillId="2" borderId="0" xfId="3" applyFont="1" applyFill="1" applyBorder="1" applyAlignment="1" applyProtection="1">
      <alignment horizontal="left" indent="13"/>
    </xf>
    <xf numFmtId="0" fontId="98" fillId="2" borderId="0" xfId="3" applyFont="1" applyFill="1" applyBorder="1" applyAlignment="1" applyProtection="1">
      <alignment horizontal="left"/>
    </xf>
    <xf numFmtId="0" fontId="110" fillId="2" borderId="0" xfId="4" applyNumberFormat="1" applyFont="1" applyFill="1" applyBorder="1" applyAlignment="1" applyProtection="1">
      <alignment horizontal="left" indent="13"/>
    </xf>
    <xf numFmtId="164" fontId="67" fillId="2" borderId="0" xfId="1" applyFont="1" applyFill="1" applyBorder="1" applyAlignment="1" applyProtection="1">
      <alignment horizontal="right"/>
    </xf>
    <xf numFmtId="0" fontId="110" fillId="2" borderId="0" xfId="3" applyFont="1" applyFill="1" applyBorder="1" applyAlignment="1" applyProtection="1">
      <alignment horizontal="center" wrapText="1"/>
    </xf>
    <xf numFmtId="0" fontId="67" fillId="2" borderId="0" xfId="3" applyFont="1" applyFill="1" applyBorder="1" applyAlignment="1" applyProtection="1">
      <alignment wrapText="1"/>
    </xf>
    <xf numFmtId="0" fontId="115" fillId="2" borderId="0" xfId="3" applyFont="1" applyFill="1" applyBorder="1" applyAlignment="1" applyProtection="1"/>
    <xf numFmtId="0" fontId="114" fillId="2" borderId="0" xfId="3" applyFont="1" applyFill="1" applyBorder="1" applyProtection="1"/>
    <xf numFmtId="14" fontId="110" fillId="2" borderId="0" xfId="1" applyNumberFormat="1" applyFont="1" applyFill="1" applyBorder="1" applyAlignment="1" applyProtection="1">
      <alignment horizontal="center" vertical="center" shrinkToFit="1"/>
    </xf>
    <xf numFmtId="14" fontId="110" fillId="2" borderId="28" xfId="1" applyNumberFormat="1" applyFont="1" applyFill="1" applyBorder="1" applyAlignment="1" applyProtection="1">
      <alignment horizontal="center" vertical="center" shrinkToFit="1"/>
    </xf>
    <xf numFmtId="0" fontId="67" fillId="6" borderId="0" xfId="1" applyNumberFormat="1" applyFont="1" applyFill="1" applyBorder="1" applyAlignment="1" applyProtection="1">
      <alignment horizontal="center"/>
    </xf>
    <xf numFmtId="0" fontId="98" fillId="2" borderId="0" xfId="1" applyNumberFormat="1" applyFont="1" applyFill="1" applyBorder="1" applyAlignment="1" applyProtection="1"/>
    <xf numFmtId="0" fontId="114" fillId="2" borderId="29" xfId="4" applyNumberFormat="1" applyFont="1" applyFill="1" applyBorder="1" applyAlignment="1" applyProtection="1"/>
    <xf numFmtId="0" fontId="98" fillId="2" borderId="29" xfId="4" applyNumberFormat="1" applyFont="1" applyFill="1" applyBorder="1" applyAlignment="1" applyProtection="1"/>
    <xf numFmtId="0" fontId="98" fillId="2" borderId="29" xfId="1" applyNumberFormat="1" applyFont="1" applyFill="1" applyBorder="1" applyAlignment="1" applyProtection="1"/>
    <xf numFmtId="0" fontId="114" fillId="2" borderId="0" xfId="4" applyNumberFormat="1" applyFont="1" applyFill="1" applyBorder="1" applyAlignment="1" applyProtection="1">
      <alignment horizontal="right"/>
    </xf>
    <xf numFmtId="0" fontId="98" fillId="2" borderId="0" xfId="4" applyNumberFormat="1" applyFont="1" applyFill="1" applyBorder="1" applyAlignment="1" applyProtection="1">
      <alignment horizontal="left"/>
    </xf>
    <xf numFmtId="0" fontId="114" fillId="2" borderId="0" xfId="1" applyNumberFormat="1" applyFont="1" applyFill="1" applyBorder="1" applyAlignment="1" applyProtection="1"/>
    <xf numFmtId="0" fontId="98" fillId="2" borderId="0" xfId="4" applyNumberFormat="1" applyFont="1" applyFill="1" applyBorder="1" applyAlignment="1" applyProtection="1"/>
    <xf numFmtId="0" fontId="98" fillId="2" borderId="0" xfId="3" applyFont="1" applyFill="1" applyBorder="1" applyProtection="1"/>
    <xf numFmtId="0" fontId="114" fillId="2" borderId="29" xfId="3" applyFont="1" applyFill="1" applyBorder="1" applyProtection="1"/>
    <xf numFmtId="0" fontId="98" fillId="2" borderId="29" xfId="3" applyFont="1" applyFill="1" applyBorder="1" applyAlignment="1" applyProtection="1">
      <alignment horizontal="left"/>
    </xf>
    <xf numFmtId="0" fontId="98" fillId="2" borderId="0" xfId="3" applyFont="1" applyFill="1" applyBorder="1" applyAlignment="1" applyProtection="1">
      <alignment horizontal="left" indent="1"/>
    </xf>
    <xf numFmtId="0" fontId="114" fillId="2" borderId="0" xfId="4" applyNumberFormat="1" applyFont="1" applyFill="1" applyBorder="1" applyAlignment="1" applyProtection="1">
      <alignment horizontal="left"/>
    </xf>
    <xf numFmtId="0" fontId="98" fillId="2" borderId="0" xfId="4" applyNumberFormat="1" applyFont="1" applyFill="1" applyBorder="1" applyAlignment="1" applyProtection="1">
      <alignment horizontal="left" shrinkToFit="1"/>
    </xf>
    <xf numFmtId="0" fontId="98" fillId="2" borderId="0" xfId="1" applyNumberFormat="1" applyFont="1" applyFill="1" applyBorder="1" applyAlignment="1" applyProtection="1">
      <alignment horizontal="left" indent="1"/>
    </xf>
    <xf numFmtId="0" fontId="114" fillId="2" borderId="0" xfId="1" applyNumberFormat="1" applyFont="1" applyFill="1" applyBorder="1" applyAlignment="1" applyProtection="1">
      <alignment horizontal="right"/>
    </xf>
    <xf numFmtId="0" fontId="98" fillId="2" borderId="0" xfId="1" applyNumberFormat="1" applyFont="1" applyFill="1" applyBorder="1" applyAlignment="1" applyProtection="1">
      <alignment horizontal="left"/>
    </xf>
    <xf numFmtId="0" fontId="114" fillId="2" borderId="28" xfId="4" applyNumberFormat="1" applyFont="1" applyFill="1" applyBorder="1" applyAlignment="1" applyProtection="1">
      <alignment horizontal="left"/>
    </xf>
    <xf numFmtId="0" fontId="98" fillId="2" borderId="28" xfId="1" applyNumberFormat="1" applyFont="1" applyFill="1" applyBorder="1" applyAlignment="1" applyProtection="1">
      <alignment horizontal="left"/>
    </xf>
    <xf numFmtId="0" fontId="98" fillId="2" borderId="28" xfId="1" applyNumberFormat="1" applyFont="1" applyFill="1" applyBorder="1" applyAlignment="1" applyProtection="1"/>
    <xf numFmtId="0" fontId="114" fillId="2" borderId="28" xfId="1" applyNumberFormat="1" applyFont="1" applyFill="1" applyBorder="1" applyAlignment="1" applyProtection="1">
      <alignment horizontal="right"/>
    </xf>
    <xf numFmtId="0" fontId="114" fillId="2" borderId="29" xfId="4" applyNumberFormat="1" applyFont="1" applyFill="1" applyBorder="1" applyAlignment="1" applyProtection="1">
      <alignment horizontal="left"/>
    </xf>
    <xf numFmtId="6" fontId="98" fillId="2" borderId="29" xfId="1" applyNumberFormat="1" applyFont="1" applyFill="1" applyBorder="1" applyAlignment="1" applyProtection="1">
      <alignment horizontal="left"/>
    </xf>
    <xf numFmtId="6" fontId="98" fillId="2" borderId="0" xfId="1" applyNumberFormat="1" applyFont="1" applyFill="1" applyBorder="1" applyAlignment="1" applyProtection="1">
      <alignment horizontal="left"/>
    </xf>
    <xf numFmtId="6" fontId="98" fillId="2" borderId="28" xfId="1" applyNumberFormat="1" applyFont="1" applyFill="1" applyBorder="1" applyAlignment="1" applyProtection="1">
      <alignment horizontal="left"/>
    </xf>
    <xf numFmtId="6" fontId="98" fillId="2" borderId="29" xfId="3" applyNumberFormat="1" applyFont="1" applyFill="1" applyBorder="1" applyAlignment="1" applyProtection="1">
      <alignment horizontal="left"/>
    </xf>
    <xf numFmtId="0" fontId="98" fillId="2" borderId="29" xfId="3" applyFont="1" applyFill="1" applyBorder="1" applyProtection="1"/>
    <xf numFmtId="0" fontId="114" fillId="2" borderId="0" xfId="3" applyFont="1" applyFill="1" applyBorder="1" applyAlignment="1" applyProtection="1">
      <alignment shrinkToFit="1"/>
    </xf>
    <xf numFmtId="0" fontId="114" fillId="2" borderId="28" xfId="3" applyFont="1" applyFill="1" applyBorder="1" applyProtection="1"/>
    <xf numFmtId="0" fontId="98" fillId="2" borderId="28" xfId="3" applyFont="1" applyFill="1" applyBorder="1" applyAlignment="1" applyProtection="1">
      <alignment horizontal="left"/>
    </xf>
    <xf numFmtId="0" fontId="116" fillId="2" borderId="28" xfId="3" applyFont="1" applyFill="1" applyBorder="1" applyProtection="1"/>
    <xf numFmtId="0" fontId="116" fillId="2" borderId="0" xfId="3" applyFont="1" applyFill="1" applyBorder="1" applyProtection="1"/>
    <xf numFmtId="0" fontId="114" fillId="2" borderId="0" xfId="3" applyFont="1" applyFill="1" applyProtection="1"/>
    <xf numFmtId="6" fontId="98" fillId="2" borderId="0" xfId="3" applyNumberFormat="1" applyFont="1" applyFill="1" applyBorder="1" applyAlignment="1" applyProtection="1">
      <alignment horizontal="left"/>
    </xf>
    <xf numFmtId="0" fontId="98" fillId="2" borderId="28" xfId="3" applyFont="1" applyFill="1" applyBorder="1" applyProtection="1"/>
    <xf numFmtId="0" fontId="114" fillId="2" borderId="0" xfId="4" applyNumberFormat="1" applyFont="1" applyFill="1" applyBorder="1" applyAlignment="1" applyProtection="1"/>
    <xf numFmtId="1" fontId="98" fillId="2" borderId="30" xfId="3" applyNumberFormat="1" applyFont="1" applyFill="1" applyBorder="1" applyAlignment="1" applyProtection="1">
      <alignment horizontal="left"/>
    </xf>
    <xf numFmtId="0" fontId="114" fillId="2" borderId="30" xfId="3" applyFont="1" applyFill="1" applyBorder="1" applyAlignment="1" applyProtection="1">
      <alignment vertical="center"/>
    </xf>
    <xf numFmtId="0" fontId="98" fillId="2" borderId="31" xfId="3" applyFont="1" applyFill="1" applyBorder="1" applyProtection="1"/>
    <xf numFmtId="0" fontId="98" fillId="2" borderId="0" xfId="3" applyFont="1" applyFill="1" applyAlignment="1" applyProtection="1">
      <alignment horizontal="left" indent="1"/>
    </xf>
    <xf numFmtId="0" fontId="98" fillId="2" borderId="0" xfId="3" applyFont="1" applyFill="1" applyBorder="1" applyAlignment="1" applyProtection="1">
      <alignment horizontal="center"/>
    </xf>
    <xf numFmtId="0" fontId="98" fillId="2" borderId="0" xfId="3" applyFont="1" applyFill="1" applyAlignment="1" applyProtection="1">
      <alignment horizontal="left" indent="5"/>
    </xf>
    <xf numFmtId="1" fontId="98" fillId="2" borderId="0" xfId="3" applyNumberFormat="1" applyFont="1" applyFill="1" applyBorder="1" applyAlignment="1" applyProtection="1">
      <alignment horizontal="center"/>
    </xf>
    <xf numFmtId="0" fontId="98" fillId="2" borderId="0" xfId="3" applyNumberFormat="1" applyFont="1" applyFill="1" applyBorder="1" applyAlignment="1" applyProtection="1"/>
    <xf numFmtId="166" fontId="98" fillId="2" borderId="0" xfId="3" applyNumberFormat="1" applyFont="1" applyFill="1" applyBorder="1" applyAlignment="1" applyProtection="1"/>
    <xf numFmtId="0" fontId="98" fillId="2" borderId="0" xfId="3" applyFont="1" applyFill="1" applyBorder="1" applyAlignment="1" applyProtection="1">
      <alignment horizontal="left" indent="1" shrinkToFit="1"/>
    </xf>
    <xf numFmtId="0" fontId="117" fillId="2" borderId="0" xfId="3" applyFont="1" applyFill="1" applyProtection="1"/>
    <xf numFmtId="0" fontId="118" fillId="2" borderId="0" xfId="3" applyFont="1" applyFill="1" applyProtection="1"/>
    <xf numFmtId="0" fontId="119" fillId="2" borderId="0" xfId="3" applyFont="1" applyFill="1" applyAlignment="1" applyProtection="1">
      <alignment horizontal="left"/>
    </xf>
    <xf numFmtId="0" fontId="119" fillId="2" borderId="0" xfId="3" applyFont="1" applyFill="1" applyProtection="1"/>
    <xf numFmtId="0" fontId="48" fillId="2" borderId="0" xfId="3" applyFont="1" applyFill="1" applyAlignment="1" applyProtection="1">
      <alignment horizontal="left"/>
    </xf>
    <xf numFmtId="0" fontId="15" fillId="2" borderId="0" xfId="3" applyFont="1" applyFill="1" applyProtection="1"/>
    <xf numFmtId="0" fontId="15" fillId="2" borderId="0" xfId="3" applyFont="1" applyFill="1" applyAlignment="1" applyProtection="1">
      <alignment horizontal="left"/>
    </xf>
    <xf numFmtId="0" fontId="114" fillId="2" borderId="28" xfId="3" applyFont="1" applyFill="1" applyBorder="1" applyAlignment="1" applyProtection="1">
      <alignment horizontal="left"/>
    </xf>
    <xf numFmtId="0" fontId="70" fillId="7" borderId="0" xfId="4" applyNumberFormat="1" applyFont="1" applyFill="1" applyBorder="1" applyAlignment="1" applyProtection="1">
      <alignment shrinkToFit="1"/>
    </xf>
    <xf numFmtId="0" fontId="70" fillId="7" borderId="0" xfId="4" applyNumberFormat="1" applyFont="1" applyFill="1" applyBorder="1" applyAlignment="1" applyProtection="1">
      <alignment horizontal="left" indent="17" shrinkToFit="1"/>
    </xf>
    <xf numFmtId="0" fontId="70" fillId="7" borderId="0" xfId="1" applyNumberFormat="1" applyFont="1" applyFill="1" applyBorder="1" applyAlignment="1" applyProtection="1">
      <alignment horizontal="left" indent="17"/>
    </xf>
    <xf numFmtId="0" fontId="47" fillId="7" borderId="0" xfId="1" applyNumberFormat="1" applyFont="1" applyFill="1" applyBorder="1" applyAlignment="1" applyProtection="1">
      <alignment shrinkToFit="1"/>
    </xf>
    <xf numFmtId="0" fontId="1" fillId="2" borderId="0" xfId="1" applyNumberFormat="1" applyFont="1" applyFill="1" applyBorder="1" applyAlignment="1" applyProtection="1">
      <alignment shrinkToFit="1"/>
    </xf>
    <xf numFmtId="0" fontId="13" fillId="2" borderId="0" xfId="0" applyFont="1" applyFill="1" applyBorder="1" applyAlignment="1" applyProtection="1">
      <alignment horizontal="center" vertical="center" wrapText="1"/>
    </xf>
    <xf numFmtId="6" fontId="15" fillId="3" borderId="0" xfId="1" applyNumberFormat="1" applyFont="1" applyFill="1" applyBorder="1" applyAlignment="1" applyProtection="1">
      <alignment horizontal="left" indent="1" shrinkToFit="1"/>
    </xf>
    <xf numFmtId="0" fontId="13" fillId="2" borderId="0" xfId="0" applyFont="1" applyFill="1" applyBorder="1" applyAlignment="1" applyProtection="1">
      <alignment horizontal="right" shrinkToFit="1"/>
    </xf>
    <xf numFmtId="165" fontId="19" fillId="3" borderId="0" xfId="14" applyNumberFormat="1" applyFont="1" applyFill="1" applyBorder="1" applyAlignment="1" applyProtection="1">
      <alignment horizontal="center" shrinkToFit="1"/>
    </xf>
    <xf numFmtId="165" fontId="18" fillId="3" borderId="0" xfId="14" applyNumberFormat="1" applyFont="1" applyFill="1" applyBorder="1" applyAlignment="1" applyProtection="1">
      <alignment horizontal="center" shrinkToFit="1"/>
    </xf>
    <xf numFmtId="0" fontId="1" fillId="2" borderId="0" xfId="0" applyFont="1" applyFill="1" applyBorder="1" applyAlignment="1" applyProtection="1">
      <alignment shrinkToFit="1"/>
    </xf>
    <xf numFmtId="10" fontId="19" fillId="3" borderId="0" xfId="1" applyNumberFormat="1" applyFont="1" applyFill="1" applyBorder="1" applyAlignment="1" applyProtection="1">
      <alignment horizontal="center" shrinkToFit="1"/>
    </xf>
    <xf numFmtId="0" fontId="13" fillId="5" borderId="0" xfId="0" applyFont="1" applyFill="1" applyBorder="1" applyAlignment="1" applyProtection="1">
      <alignment horizontal="center" shrinkToFit="1"/>
    </xf>
    <xf numFmtId="0" fontId="20" fillId="2" borderId="0" xfId="0" applyFont="1" applyFill="1" applyBorder="1" applyAlignment="1" applyProtection="1">
      <alignment shrinkToFit="1"/>
    </xf>
    <xf numFmtId="0" fontId="19" fillId="2" borderId="0" xfId="0" applyFont="1" applyFill="1" applyBorder="1" applyAlignment="1" applyProtection="1">
      <alignment horizontal="center" shrinkToFit="1"/>
    </xf>
    <xf numFmtId="0" fontId="0" fillId="2" borderId="0" xfId="0" applyFill="1" applyBorder="1" applyAlignment="1" applyProtection="1">
      <alignment horizontal="center" shrinkToFit="1"/>
    </xf>
    <xf numFmtId="0" fontId="0" fillId="2" borderId="0" xfId="0" applyFill="1" applyBorder="1" applyAlignment="1" applyProtection="1">
      <alignment shrinkToFit="1"/>
    </xf>
    <xf numFmtId="0" fontId="135" fillId="2" borderId="0" xfId="0" applyFont="1" applyFill="1" applyBorder="1" applyAlignment="1" applyProtection="1">
      <alignment horizontal="left" indent="3"/>
    </xf>
    <xf numFmtId="166" fontId="135" fillId="2" borderId="0" xfId="0" applyNumberFormat="1" applyFont="1" applyFill="1" applyBorder="1" applyAlignment="1" applyProtection="1">
      <alignment shrinkToFit="1"/>
    </xf>
    <xf numFmtId="0" fontId="135" fillId="2" borderId="0" xfId="0" applyFont="1" applyFill="1" applyBorder="1" applyAlignment="1" applyProtection="1">
      <alignment horizontal="center" shrinkToFit="1"/>
    </xf>
    <xf numFmtId="0" fontId="135" fillId="2" borderId="0" xfId="0" applyFont="1" applyFill="1" applyBorder="1" applyAlignment="1" applyProtection="1">
      <alignment shrinkToFit="1"/>
    </xf>
    <xf numFmtId="0" fontId="70" fillId="7" borderId="0" xfId="4" applyNumberFormat="1" applyFont="1" applyFill="1" applyBorder="1" applyAlignment="1" applyProtection="1">
      <alignment horizontal="right"/>
    </xf>
    <xf numFmtId="164" fontId="64" fillId="2" borderId="0" xfId="1" applyFont="1" applyFill="1" applyBorder="1" applyProtection="1"/>
    <xf numFmtId="164" fontId="137" fillId="2" borderId="0" xfId="1" applyFont="1" applyFill="1" applyProtection="1"/>
    <xf numFmtId="164" fontId="55" fillId="2" borderId="0" xfId="1" applyFont="1" applyFill="1" applyAlignment="1" applyProtection="1">
      <alignment horizontal="center"/>
    </xf>
    <xf numFmtId="164" fontId="48" fillId="2" borderId="0" xfId="1" applyFont="1" applyFill="1" applyBorder="1" applyAlignment="1" applyProtection="1">
      <alignment wrapText="1"/>
    </xf>
    <xf numFmtId="0" fontId="76" fillId="2" borderId="0" xfId="0" applyFont="1" applyFill="1" applyBorder="1" applyAlignment="1" applyProtection="1">
      <alignment horizontal="left" indent="1"/>
    </xf>
    <xf numFmtId="0" fontId="76" fillId="2" borderId="0" xfId="0" applyFont="1" applyFill="1" applyBorder="1" applyAlignment="1" applyProtection="1">
      <alignment horizontal="left" vertical="center" indent="1"/>
    </xf>
    <xf numFmtId="164" fontId="14" fillId="3" borderId="0" xfId="1" applyFont="1" applyFill="1" applyBorder="1" applyAlignment="1" applyProtection="1">
      <alignment horizontal="center" wrapText="1"/>
    </xf>
    <xf numFmtId="0" fontId="44" fillId="3" borderId="0" xfId="1" applyNumberFormat="1" applyFont="1" applyFill="1" applyBorder="1" applyAlignment="1" applyProtection="1">
      <alignment horizontal="center" wrapText="1"/>
    </xf>
    <xf numFmtId="164" fontId="62" fillId="2" borderId="5" xfId="1" applyFont="1" applyFill="1" applyBorder="1" applyAlignment="1" applyProtection="1">
      <alignment horizontal="center" shrinkToFit="1"/>
    </xf>
    <xf numFmtId="164" fontId="64" fillId="2" borderId="0" xfId="1" applyFont="1" applyFill="1" applyAlignment="1" applyProtection="1">
      <alignment horizontal="left" indent="1"/>
    </xf>
    <xf numFmtId="164" fontId="48" fillId="2" borderId="0" xfId="1" applyFont="1" applyFill="1" applyAlignment="1" applyProtection="1">
      <alignment horizontal="center"/>
    </xf>
    <xf numFmtId="166" fontId="136" fillId="2" borderId="0" xfId="1" applyNumberFormat="1" applyFont="1" applyFill="1" applyBorder="1" applyAlignment="1" applyProtection="1">
      <alignment vertical="center"/>
    </xf>
    <xf numFmtId="0" fontId="69" fillId="7" borderId="0" xfId="1" applyNumberFormat="1" applyFont="1" applyFill="1" applyBorder="1" applyAlignment="1" applyProtection="1">
      <alignment horizontal="left" shrinkToFit="1"/>
    </xf>
    <xf numFmtId="0" fontId="50" fillId="2" borderId="0" xfId="1" applyNumberFormat="1" applyFont="1" applyFill="1" applyBorder="1" applyProtection="1"/>
    <xf numFmtId="0" fontId="50" fillId="2" borderId="0" xfId="1" applyNumberFormat="1" applyFont="1" applyFill="1" applyProtection="1"/>
    <xf numFmtId="0" fontId="140" fillId="2" borderId="0" xfId="1" applyNumberFormat="1" applyFont="1" applyFill="1" applyBorder="1" applyProtection="1"/>
    <xf numFmtId="49" fontId="48" fillId="2" borderId="6" xfId="3" applyNumberFormat="1" applyFont="1" applyFill="1" applyBorder="1" applyAlignment="1" applyProtection="1">
      <alignment vertical="top"/>
    </xf>
    <xf numFmtId="49" fontId="48" fillId="2" borderId="0" xfId="3" applyNumberFormat="1" applyFont="1" applyFill="1" applyBorder="1" applyAlignment="1" applyProtection="1">
      <alignment vertical="top"/>
    </xf>
    <xf numFmtId="49" fontId="48" fillId="2" borderId="5" xfId="3" applyNumberFormat="1" applyFont="1" applyFill="1" applyBorder="1" applyAlignment="1" applyProtection="1">
      <alignment vertical="top"/>
    </xf>
    <xf numFmtId="0" fontId="77" fillId="2" borderId="5" xfId="3" applyFont="1" applyFill="1" applyBorder="1" applyAlignment="1" applyProtection="1"/>
    <xf numFmtId="0" fontId="48" fillId="2" borderId="0" xfId="3" applyFont="1" applyFill="1" applyBorder="1" applyAlignment="1" applyProtection="1">
      <alignment horizontal="left"/>
    </xf>
    <xf numFmtId="0" fontId="48" fillId="2" borderId="5" xfId="3" applyFont="1" applyFill="1" applyBorder="1" applyAlignment="1" applyProtection="1">
      <alignment horizontal="left"/>
    </xf>
    <xf numFmtId="0" fontId="70" fillId="7" borderId="0" xfId="4" applyNumberFormat="1" applyFont="1" applyFill="1" applyBorder="1" applyAlignment="1" applyProtection="1">
      <alignment horizontal="center" shrinkToFit="1"/>
    </xf>
    <xf numFmtId="0" fontId="70" fillId="7" borderId="0" xfId="1" applyNumberFormat="1" applyFont="1" applyFill="1" applyBorder="1" applyAlignment="1" applyProtection="1">
      <alignment horizontal="left" shrinkToFit="1"/>
    </xf>
    <xf numFmtId="0" fontId="16" fillId="0" borderId="20" xfId="3" applyFont="1" applyBorder="1" applyAlignment="1" applyProtection="1">
      <alignment horizontal="center" wrapText="1"/>
    </xf>
    <xf numFmtId="0" fontId="139" fillId="2" borderId="0" xfId="1" applyNumberFormat="1" applyFont="1" applyFill="1" applyBorder="1" applyAlignment="1" applyProtection="1">
      <alignment horizontal="center"/>
    </xf>
    <xf numFmtId="14" fontId="139" fillId="2" borderId="0" xfId="4" applyNumberFormat="1" applyFont="1" applyFill="1" applyBorder="1" applyAlignment="1" applyProtection="1">
      <alignment horizontal="center"/>
      <protection locked="0"/>
    </xf>
    <xf numFmtId="0" fontId="69" fillId="7" borderId="0" xfId="4" applyNumberFormat="1" applyFont="1" applyFill="1" applyBorder="1" applyAlignment="1" applyProtection="1">
      <alignment horizontal="left" indent="1"/>
    </xf>
    <xf numFmtId="0" fontId="15" fillId="0" borderId="0" xfId="3" applyFont="1" applyBorder="1" applyProtection="1"/>
    <xf numFmtId="0" fontId="15" fillId="0" borderId="0" xfId="3" applyFont="1" applyProtection="1"/>
    <xf numFmtId="166" fontId="15" fillId="4" borderId="20" xfId="3" applyNumberFormat="1" applyFont="1" applyFill="1" applyBorder="1" applyAlignment="1" applyProtection="1">
      <alignment horizontal="right"/>
      <protection locked="0"/>
    </xf>
    <xf numFmtId="166" fontId="15" fillId="4" borderId="24" xfId="3" applyNumberFormat="1" applyFont="1" applyFill="1" applyBorder="1" applyAlignment="1" applyProtection="1">
      <alignment horizontal="right"/>
      <protection locked="0"/>
    </xf>
    <xf numFmtId="0" fontId="15" fillId="8" borderId="25" xfId="3" applyFont="1" applyFill="1" applyBorder="1" applyProtection="1"/>
    <xf numFmtId="2" fontId="15" fillId="8" borderId="25" xfId="3" applyNumberFormat="1" applyFont="1" applyFill="1" applyBorder="1" applyProtection="1"/>
    <xf numFmtId="0" fontId="15" fillId="9" borderId="16" xfId="3" applyFont="1" applyFill="1" applyBorder="1" applyAlignment="1" applyProtection="1"/>
    <xf numFmtId="166" fontId="15" fillId="0" borderId="16" xfId="3" applyNumberFormat="1" applyFont="1" applyFill="1" applyBorder="1" applyProtection="1"/>
    <xf numFmtId="166" fontId="15" fillId="0" borderId="20" xfId="3" applyNumberFormat="1" applyFont="1" applyFill="1" applyBorder="1" applyProtection="1"/>
    <xf numFmtId="0" fontId="16" fillId="0" borderId="0" xfId="3" applyFont="1" applyProtection="1"/>
    <xf numFmtId="0" fontId="23" fillId="0" borderId="0" xfId="3" applyFont="1" applyBorder="1" applyProtection="1"/>
    <xf numFmtId="0" fontId="23" fillId="2" borderId="0" xfId="3" applyFont="1" applyFill="1" applyProtection="1"/>
    <xf numFmtId="0" fontId="23" fillId="0" borderId="0" xfId="3" applyFont="1" applyProtection="1"/>
    <xf numFmtId="0" fontId="143" fillId="0" borderId="0" xfId="3" applyFont="1" applyAlignment="1" applyProtection="1">
      <alignment horizontal="left" vertical="center"/>
    </xf>
    <xf numFmtId="0" fontId="143" fillId="0" borderId="0" xfId="3" applyFont="1" applyAlignment="1" applyProtection="1">
      <alignment horizontal="justify" vertical="center" wrapText="1"/>
    </xf>
    <xf numFmtId="0" fontId="144" fillId="0" borderId="0" xfId="3" applyFont="1" applyFill="1" applyBorder="1" applyAlignment="1" applyProtection="1">
      <alignment horizontal="left" vertical="center" wrapText="1"/>
    </xf>
    <xf numFmtId="0" fontId="23" fillId="0" borderId="0" xfId="3" applyFont="1" applyBorder="1" applyAlignment="1" applyProtection="1">
      <alignment vertical="top"/>
    </xf>
    <xf numFmtId="0" fontId="23" fillId="2" borderId="0" xfId="3" applyFont="1" applyFill="1" applyAlignment="1" applyProtection="1">
      <alignment vertical="top"/>
    </xf>
    <xf numFmtId="0" fontId="23" fillId="0" borderId="0" xfId="3" applyFont="1" applyAlignment="1" applyProtection="1">
      <alignment vertical="top"/>
    </xf>
    <xf numFmtId="0" fontId="147" fillId="0" borderId="26" xfId="3" applyFont="1" applyFill="1" applyBorder="1" applyAlignment="1" applyProtection="1"/>
    <xf numFmtId="0" fontId="148" fillId="0" borderId="26" xfId="3" applyFont="1" applyFill="1" applyBorder="1" applyAlignment="1" applyProtection="1">
      <alignment horizontal="center"/>
    </xf>
    <xf numFmtId="0" fontId="148" fillId="0" borderId="26" xfId="3" applyFont="1" applyFill="1" applyBorder="1" applyAlignment="1" applyProtection="1"/>
    <xf numFmtId="0" fontId="149" fillId="2" borderId="0" xfId="3" applyFont="1" applyFill="1" applyProtection="1"/>
    <xf numFmtId="0" fontId="78" fillId="2" borderId="0" xfId="3" applyFont="1" applyFill="1" applyBorder="1" applyProtection="1"/>
    <xf numFmtId="0" fontId="62" fillId="2" borderId="0" xfId="3" applyFont="1" applyFill="1" applyBorder="1" applyProtection="1"/>
    <xf numFmtId="0" fontId="78" fillId="2" borderId="0" xfId="3" applyFont="1" applyFill="1" applyBorder="1" applyAlignment="1" applyProtection="1"/>
    <xf numFmtId="164" fontId="48" fillId="2" borderId="0" xfId="1" applyFont="1" applyFill="1" applyBorder="1" applyAlignment="1" applyProtection="1">
      <alignment vertical="center" wrapText="1"/>
    </xf>
    <xf numFmtId="0" fontId="48" fillId="0" borderId="0" xfId="3" applyFont="1" applyFill="1" applyBorder="1" applyProtection="1"/>
    <xf numFmtId="0" fontId="52" fillId="3" borderId="0" xfId="9" applyFont="1" applyFill="1" applyBorder="1" applyAlignment="1" applyProtection="1">
      <alignment horizontal="center"/>
    </xf>
    <xf numFmtId="166" fontId="98" fillId="2" borderId="0" xfId="11" applyNumberFormat="1" applyFont="1" applyFill="1" applyBorder="1" applyAlignment="1" applyProtection="1">
      <alignment horizontal="left"/>
    </xf>
    <xf numFmtId="164" fontId="35" fillId="2" borderId="0" xfId="1" applyFont="1" applyFill="1" applyAlignment="1" applyProtection="1">
      <alignment horizontal="center"/>
    </xf>
    <xf numFmtId="6" fontId="15" fillId="3" borderId="0" xfId="1" applyNumberFormat="1" applyFont="1" applyFill="1" applyBorder="1" applyAlignment="1" applyProtection="1">
      <alignment horizontal="left" indent="2" shrinkToFit="1"/>
    </xf>
    <xf numFmtId="0" fontId="70" fillId="7" borderId="0" xfId="4" applyNumberFormat="1" applyFont="1" applyFill="1" applyBorder="1" applyAlignment="1" applyProtection="1">
      <alignment horizontal="left" indent="7" shrinkToFit="1"/>
    </xf>
    <xf numFmtId="0" fontId="70" fillId="7" borderId="0" xfId="1" applyNumberFormat="1" applyFont="1" applyFill="1" applyBorder="1" applyAlignment="1" applyProtection="1">
      <alignment horizontal="left" indent="7"/>
    </xf>
    <xf numFmtId="165" fontId="19" fillId="3" borderId="0" xfId="14" applyNumberFormat="1" applyFont="1" applyFill="1" applyBorder="1" applyAlignment="1" applyProtection="1">
      <alignment horizontal="center" vertical="center" shrinkToFit="1"/>
    </xf>
    <xf numFmtId="0" fontId="0" fillId="2" borderId="0" xfId="0" applyFill="1" applyBorder="1" applyAlignment="1" applyProtection="1">
      <alignment vertical="top"/>
    </xf>
    <xf numFmtId="0" fontId="153" fillId="2" borderId="0" xfId="3" applyFont="1" applyFill="1" applyProtection="1"/>
    <xf numFmtId="0" fontId="153" fillId="2" borderId="0" xfId="3" applyFont="1" applyFill="1" applyBorder="1" applyProtection="1"/>
    <xf numFmtId="0" fontId="154" fillId="2" borderId="0" xfId="1" applyNumberFormat="1" applyFont="1" applyFill="1" applyBorder="1" applyProtection="1"/>
    <xf numFmtId="0" fontId="154" fillId="2" borderId="0" xfId="1" applyNumberFormat="1" applyFont="1" applyFill="1" applyProtection="1"/>
    <xf numFmtId="0" fontId="113" fillId="2" borderId="0" xfId="3" applyFont="1" applyFill="1" applyProtection="1"/>
    <xf numFmtId="0" fontId="113" fillId="2" borderId="0" xfId="3" applyFont="1" applyFill="1" applyBorder="1" applyProtection="1"/>
    <xf numFmtId="49" fontId="153" fillId="2" borderId="6" xfId="3" applyNumberFormat="1" applyFont="1" applyFill="1" applyBorder="1" applyAlignment="1" applyProtection="1">
      <alignment vertical="top"/>
    </xf>
    <xf numFmtId="0" fontId="153" fillId="2" borderId="6" xfId="3" applyFont="1" applyFill="1" applyBorder="1" applyProtection="1"/>
    <xf numFmtId="0" fontId="113" fillId="2" borderId="0" xfId="3" applyFont="1" applyFill="1" applyBorder="1" applyAlignment="1" applyProtection="1">
      <alignment horizontal="left" vertical="center" wrapText="1"/>
    </xf>
    <xf numFmtId="49" fontId="153" fillId="2" borderId="0" xfId="3" applyNumberFormat="1" applyFont="1" applyFill="1" applyBorder="1" applyAlignment="1" applyProtection="1">
      <alignment vertical="top"/>
    </xf>
    <xf numFmtId="0" fontId="153" fillId="2" borderId="0" xfId="3" applyFont="1" applyFill="1" applyBorder="1" applyAlignment="1" applyProtection="1">
      <alignment horizontal="left"/>
    </xf>
    <xf numFmtId="49" fontId="153" fillId="2" borderId="5" xfId="3" applyNumberFormat="1" applyFont="1" applyFill="1" applyBorder="1" applyAlignment="1" applyProtection="1">
      <alignment vertical="top"/>
    </xf>
    <xf numFmtId="0" fontId="153" fillId="2" borderId="5" xfId="3" applyFont="1" applyFill="1" applyBorder="1" applyAlignment="1" applyProtection="1">
      <alignment horizontal="left"/>
    </xf>
    <xf numFmtId="0" fontId="153" fillId="2" borderId="5" xfId="3" applyFont="1" applyFill="1" applyBorder="1" applyProtection="1"/>
    <xf numFmtId="0" fontId="155" fillId="2" borderId="0" xfId="3" applyFont="1" applyFill="1" applyAlignment="1" applyProtection="1">
      <alignment horizontal="center" vertical="center" shrinkToFit="1"/>
    </xf>
    <xf numFmtId="0" fontId="115" fillId="2" borderId="0" xfId="3" applyFont="1" applyFill="1" applyBorder="1" applyProtection="1"/>
    <xf numFmtId="0" fontId="110" fillId="2" borderId="0" xfId="3" applyFont="1" applyFill="1" applyBorder="1" applyAlignment="1" applyProtection="1">
      <alignment horizontal="left" wrapText="1"/>
    </xf>
    <xf numFmtId="0" fontId="153" fillId="2" borderId="0" xfId="9" applyFont="1" applyFill="1" applyAlignment="1" applyProtection="1"/>
    <xf numFmtId="0" fontId="151" fillId="2" borderId="0" xfId="9" applyFont="1" applyFill="1" applyAlignment="1" applyProtection="1"/>
    <xf numFmtId="0" fontId="151" fillId="2" borderId="0" xfId="9" applyFont="1" applyFill="1" applyAlignment="1" applyProtection="1">
      <alignment horizontal="left"/>
    </xf>
    <xf numFmtId="0" fontId="113" fillId="2" borderId="0" xfId="9" applyFont="1" applyFill="1" applyAlignment="1" applyProtection="1">
      <alignment vertical="top"/>
    </xf>
    <xf numFmtId="0" fontId="157" fillId="2" borderId="0" xfId="9" applyFont="1" applyFill="1" applyBorder="1" applyAlignment="1" applyProtection="1">
      <alignment shrinkToFit="1"/>
    </xf>
    <xf numFmtId="0" fontId="153" fillId="2" borderId="0" xfId="9" applyFont="1" applyFill="1" applyBorder="1" applyAlignment="1" applyProtection="1"/>
    <xf numFmtId="0" fontId="153" fillId="2" borderId="0" xfId="9" applyFont="1" applyFill="1" applyBorder="1" applyProtection="1"/>
    <xf numFmtId="164" fontId="153" fillId="2" borderId="0" xfId="1" applyFont="1" applyFill="1" applyBorder="1" applyAlignment="1" applyProtection="1">
      <alignment vertical="center" wrapText="1"/>
    </xf>
    <xf numFmtId="164" fontId="153" fillId="2" borderId="0" xfId="1" applyFont="1" applyFill="1" applyAlignment="1" applyProtection="1">
      <alignment vertical="center" wrapText="1"/>
    </xf>
    <xf numFmtId="0" fontId="115" fillId="2" borderId="0" xfId="9" applyFont="1" applyFill="1" applyAlignment="1" applyProtection="1"/>
    <xf numFmtId="0" fontId="110" fillId="3" borderId="0" xfId="9" applyFont="1" applyFill="1" applyAlignment="1" applyProtection="1"/>
    <xf numFmtId="0" fontId="115" fillId="3" borderId="0" xfId="9" applyFont="1" applyFill="1" applyAlignment="1" applyProtection="1"/>
    <xf numFmtId="0" fontId="115" fillId="3" borderId="0" xfId="9" applyFont="1" applyFill="1" applyBorder="1" applyAlignment="1" applyProtection="1"/>
    <xf numFmtId="0" fontId="115" fillId="2" borderId="0" xfId="9" applyFont="1" applyFill="1" applyBorder="1" applyAlignment="1" applyProtection="1"/>
    <xf numFmtId="0" fontId="153" fillId="3" borderId="0" xfId="9" applyFont="1" applyFill="1" applyBorder="1" applyAlignment="1" applyProtection="1">
      <alignment horizontal="right"/>
    </xf>
    <xf numFmtId="0" fontId="115" fillId="3" borderId="0" xfId="9" applyFont="1" applyFill="1" applyBorder="1" applyAlignment="1" applyProtection="1">
      <alignment horizontal="centerContinuous"/>
    </xf>
    <xf numFmtId="0" fontId="158" fillId="2" borderId="0" xfId="9" applyFont="1" applyFill="1" applyAlignment="1" applyProtection="1"/>
    <xf numFmtId="0" fontId="154" fillId="3" borderId="0" xfId="9" applyFont="1" applyFill="1" applyBorder="1" applyAlignment="1" applyProtection="1">
      <alignment vertical="top"/>
    </xf>
    <xf numFmtId="0" fontId="158" fillId="2" borderId="0" xfId="9" applyFont="1" applyFill="1" applyBorder="1" applyAlignment="1" applyProtection="1"/>
    <xf numFmtId="0" fontId="158" fillId="2" borderId="0" xfId="9" applyFont="1" applyFill="1" applyBorder="1" applyAlignment="1" applyProtection="1">
      <alignment horizontal="right"/>
    </xf>
    <xf numFmtId="0" fontId="158" fillId="3" borderId="0" xfId="9" applyFont="1" applyFill="1" applyAlignment="1" applyProtection="1"/>
    <xf numFmtId="0" fontId="158" fillId="3" borderId="0" xfId="9" applyFont="1" applyFill="1" applyBorder="1" applyAlignment="1" applyProtection="1">
      <alignment horizontal="center"/>
    </xf>
    <xf numFmtId="49" fontId="158" fillId="2" borderId="0" xfId="9" applyNumberFormat="1" applyFont="1" applyFill="1" applyBorder="1" applyAlignment="1" applyProtection="1">
      <protection locked="0"/>
    </xf>
    <xf numFmtId="0" fontId="158" fillId="3" borderId="0" xfId="9" applyFont="1" applyFill="1" applyBorder="1" applyAlignment="1" applyProtection="1">
      <alignment horizontal="centerContinuous"/>
    </xf>
    <xf numFmtId="0" fontId="159" fillId="2" borderId="0" xfId="3" applyFont="1" applyFill="1" applyProtection="1"/>
    <xf numFmtId="0" fontId="159" fillId="2" borderId="0" xfId="3" applyFont="1" applyFill="1" applyAlignment="1" applyProtection="1">
      <alignment horizontal="left" indent="1"/>
    </xf>
    <xf numFmtId="0" fontId="159" fillId="2" borderId="0" xfId="3" applyFont="1" applyFill="1" applyAlignment="1" applyProtection="1">
      <alignment horizontal="right" indent="1"/>
    </xf>
    <xf numFmtId="0" fontId="159" fillId="2" borderId="0" xfId="3" applyFont="1" applyFill="1" applyAlignment="1" applyProtection="1">
      <alignment horizontal="left"/>
    </xf>
    <xf numFmtId="0" fontId="159" fillId="2" borderId="0" xfId="3" applyFont="1" applyFill="1" applyAlignment="1" applyProtection="1">
      <alignment horizontal="left" shrinkToFit="1"/>
    </xf>
    <xf numFmtId="0" fontId="159" fillId="2" borderId="0" xfId="3" applyFont="1" applyFill="1" applyAlignment="1" applyProtection="1"/>
    <xf numFmtId="0" fontId="69" fillId="7" borderId="0" xfId="4" applyNumberFormat="1" applyFont="1" applyFill="1" applyBorder="1" applyAlignment="1" applyProtection="1">
      <alignment horizontal="right" shrinkToFit="1"/>
    </xf>
    <xf numFmtId="0" fontId="47" fillId="7" borderId="0" xfId="1" applyNumberFormat="1" applyFont="1" applyFill="1" applyBorder="1" applyAlignment="1" applyProtection="1">
      <alignment horizontal="left" indent="1"/>
    </xf>
    <xf numFmtId="0" fontId="69" fillId="7" borderId="0" xfId="1" applyNumberFormat="1" applyFont="1" applyFill="1" applyBorder="1" applyAlignment="1" applyProtection="1">
      <alignment horizontal="left" indent="1" shrinkToFit="1"/>
    </xf>
    <xf numFmtId="0" fontId="70" fillId="7" borderId="0" xfId="1" applyNumberFormat="1" applyFont="1" applyFill="1" applyBorder="1" applyAlignment="1" applyProtection="1">
      <alignment horizontal="left" indent="1" shrinkToFit="1"/>
    </xf>
    <xf numFmtId="38" fontId="20" fillId="2" borderId="0" xfId="1" applyNumberFormat="1" applyFont="1" applyFill="1" applyBorder="1" applyAlignment="1" applyProtection="1">
      <alignment vertical="center"/>
    </xf>
    <xf numFmtId="38" fontId="19" fillId="3" borderId="0" xfId="14" applyNumberFormat="1" applyFont="1" applyFill="1" applyBorder="1" applyAlignment="1" applyProtection="1">
      <alignment horizontal="center" vertical="center" shrinkToFit="1"/>
    </xf>
    <xf numFmtId="38" fontId="20" fillId="2" borderId="0" xfId="0" applyNumberFormat="1" applyFont="1" applyFill="1" applyBorder="1" applyAlignment="1" applyProtection="1">
      <alignment shrinkToFit="1"/>
    </xf>
    <xf numFmtId="165" fontId="44" fillId="2" borderId="0" xfId="7" applyNumberFormat="1" applyFont="1" applyFill="1" applyBorder="1" applyAlignment="1" applyProtection="1">
      <alignment horizontal="center" vertical="center"/>
    </xf>
    <xf numFmtId="164" fontId="166" fillId="3" borderId="0" xfId="1" applyFont="1" applyFill="1" applyAlignment="1" applyProtection="1"/>
    <xf numFmtId="164" fontId="166" fillId="3" borderId="0" xfId="1" applyFont="1" applyFill="1" applyBorder="1" applyAlignment="1" applyProtection="1"/>
    <xf numFmtId="0" fontId="167" fillId="3" borderId="0" xfId="9" applyFont="1" applyFill="1" applyBorder="1" applyAlignment="1" applyProtection="1"/>
    <xf numFmtId="0" fontId="167" fillId="3" borderId="0" xfId="9" applyFont="1" applyFill="1" applyBorder="1" applyProtection="1"/>
    <xf numFmtId="164" fontId="167" fillId="3" borderId="0" xfId="1" applyFont="1" applyFill="1" applyBorder="1" applyAlignment="1" applyProtection="1"/>
    <xf numFmtId="164" fontId="25" fillId="3" borderId="0" xfId="1" applyFont="1" applyFill="1" applyBorder="1" applyAlignment="1" applyProtection="1">
      <alignment vertical="center" wrapText="1" shrinkToFit="1"/>
    </xf>
    <xf numFmtId="164" fontId="167" fillId="2" borderId="0" xfId="1" applyFont="1" applyFill="1" applyBorder="1" applyAlignment="1" applyProtection="1"/>
    <xf numFmtId="14" fontId="143" fillId="4" borderId="15" xfId="3" applyNumberFormat="1" applyFont="1" applyFill="1" applyBorder="1" applyAlignment="1" applyProtection="1">
      <alignment vertical="center" wrapText="1"/>
      <protection locked="0"/>
    </xf>
    <xf numFmtId="0" fontId="65" fillId="2" borderId="0" xfId="9" applyFont="1" applyFill="1" applyAlignment="1" applyProtection="1"/>
    <xf numFmtId="0" fontId="16" fillId="2" borderId="0" xfId="3" applyFont="1" applyFill="1" applyAlignment="1" applyProtection="1">
      <alignment horizontal="left"/>
    </xf>
    <xf numFmtId="0" fontId="124" fillId="2" borderId="0" xfId="14" applyNumberFormat="1" applyFont="1" applyFill="1" applyBorder="1" applyAlignment="1" applyProtection="1">
      <alignment horizontal="left" shrinkToFit="1"/>
    </xf>
    <xf numFmtId="0" fontId="124" fillId="2" borderId="0" xfId="0" applyFont="1" applyFill="1" applyBorder="1" applyAlignment="1" applyProtection="1">
      <alignment horizontal="left" shrinkToFit="1"/>
    </xf>
    <xf numFmtId="166" fontId="157" fillId="2" borderId="0" xfId="0" applyNumberFormat="1" applyFont="1" applyFill="1" applyBorder="1" applyAlignment="1" applyProtection="1">
      <alignment vertical="center" shrinkToFit="1"/>
    </xf>
    <xf numFmtId="0" fontId="135" fillId="2" borderId="0" xfId="0" applyFont="1" applyFill="1" applyBorder="1" applyAlignment="1" applyProtection="1">
      <alignment horizontal="left" vertical="center"/>
    </xf>
    <xf numFmtId="0" fontId="154" fillId="2" borderId="0" xfId="0" applyFont="1" applyFill="1" applyBorder="1" applyAlignment="1" applyProtection="1">
      <alignment horizontal="left" vertical="center"/>
    </xf>
    <xf numFmtId="0" fontId="19" fillId="2" borderId="0" xfId="0" applyFont="1" applyFill="1" applyBorder="1" applyAlignment="1" applyProtection="1">
      <alignment vertical="center"/>
    </xf>
    <xf numFmtId="0" fontId="21" fillId="2" borderId="0" xfId="0" applyFont="1" applyFill="1" applyBorder="1" applyAlignment="1" applyProtection="1">
      <alignment horizontal="left" vertical="center"/>
    </xf>
    <xf numFmtId="0" fontId="76" fillId="2" borderId="0" xfId="0" applyFont="1" applyFill="1" applyBorder="1" applyAlignment="1" applyProtection="1">
      <alignment horizontal="center" vertical="center"/>
    </xf>
    <xf numFmtId="0" fontId="174" fillId="2" borderId="0" xfId="1" applyNumberFormat="1" applyFont="1" applyFill="1" applyBorder="1" applyAlignment="1" applyProtection="1">
      <alignment horizontal="right"/>
    </xf>
    <xf numFmtId="0" fontId="122" fillId="2" borderId="0" xfId="1" applyNumberFormat="1" applyFont="1" applyFill="1" applyBorder="1" applyAlignment="1" applyProtection="1">
      <alignment shrinkToFit="1"/>
    </xf>
    <xf numFmtId="0" fontId="54" fillId="2" borderId="0" xfId="0" applyFont="1" applyFill="1" applyBorder="1" applyProtection="1"/>
    <xf numFmtId="0" fontId="150" fillId="2" borderId="0" xfId="0" applyFont="1" applyFill="1" applyBorder="1" applyAlignment="1" applyProtection="1">
      <alignment horizontal="center"/>
    </xf>
    <xf numFmtId="0" fontId="55" fillId="2" borderId="0" xfId="0" applyFont="1" applyFill="1" applyBorder="1" applyProtection="1"/>
    <xf numFmtId="0" fontId="175" fillId="2" borderId="0" xfId="1" applyNumberFormat="1" applyFont="1" applyFill="1" applyBorder="1" applyAlignment="1" applyProtection="1">
      <alignment horizontal="right"/>
    </xf>
    <xf numFmtId="0" fontId="176" fillId="2" borderId="0" xfId="0" applyFont="1" applyFill="1" applyBorder="1" applyAlignment="1" applyProtection="1">
      <alignment horizontal="left" vertical="center"/>
    </xf>
    <xf numFmtId="166" fontId="176" fillId="2" borderId="0" xfId="0" applyNumberFormat="1" applyFont="1" applyFill="1" applyBorder="1" applyAlignment="1" applyProtection="1">
      <alignment vertical="center" shrinkToFit="1"/>
    </xf>
    <xf numFmtId="166" fontId="113" fillId="2" borderId="0" xfId="0" applyNumberFormat="1" applyFont="1" applyFill="1" applyBorder="1" applyAlignment="1" applyProtection="1">
      <alignment vertical="center"/>
    </xf>
    <xf numFmtId="0" fontId="77" fillId="2" borderId="0" xfId="0" applyFont="1" applyFill="1" applyBorder="1" applyAlignment="1" applyProtection="1">
      <alignment horizontal="left" vertical="center"/>
    </xf>
    <xf numFmtId="0" fontId="177" fillId="2" borderId="0" xfId="0" applyFont="1" applyFill="1" applyBorder="1" applyAlignment="1" applyProtection="1">
      <alignment vertical="center"/>
    </xf>
    <xf numFmtId="166" fontId="77" fillId="2" borderId="0" xfId="0" applyNumberFormat="1" applyFont="1" applyFill="1" applyBorder="1" applyAlignment="1" applyProtection="1">
      <alignment vertical="center" shrinkToFit="1"/>
    </xf>
    <xf numFmtId="166" fontId="155" fillId="2" borderId="0" xfId="0" applyNumberFormat="1" applyFont="1" applyFill="1" applyBorder="1" applyAlignment="1" applyProtection="1">
      <alignment vertical="center" shrinkToFit="1"/>
    </xf>
    <xf numFmtId="0" fontId="157" fillId="2" borderId="0" xfId="3" applyFont="1" applyFill="1" applyAlignment="1" applyProtection="1">
      <alignment horizontal="left"/>
    </xf>
    <xf numFmtId="0" fontId="115" fillId="2" borderId="0" xfId="0" applyFont="1" applyFill="1" applyBorder="1" applyProtection="1"/>
    <xf numFmtId="0" fontId="153" fillId="2" borderId="0" xfId="1" applyNumberFormat="1" applyFont="1" applyFill="1" applyBorder="1" applyAlignment="1" applyProtection="1">
      <alignment horizontal="right" indent="1"/>
    </xf>
    <xf numFmtId="0" fontId="158" fillId="2" borderId="0" xfId="1" applyNumberFormat="1" applyFont="1" applyFill="1" applyBorder="1" applyAlignment="1" applyProtection="1"/>
    <xf numFmtId="0" fontId="110" fillId="2" borderId="0" xfId="0" applyFont="1" applyFill="1" applyBorder="1" applyAlignment="1" applyProtection="1">
      <alignment horizontal="center" vertical="center" wrapText="1"/>
    </xf>
    <xf numFmtId="165" fontId="113" fillId="3" borderId="0" xfId="14" applyNumberFormat="1" applyFont="1" applyFill="1" applyBorder="1" applyAlignment="1" applyProtection="1">
      <alignment horizontal="center" shrinkToFit="1"/>
    </xf>
    <xf numFmtId="0" fontId="157" fillId="2" borderId="0" xfId="0" applyFont="1" applyFill="1" applyBorder="1" applyProtection="1"/>
    <xf numFmtId="0" fontId="115" fillId="2" borderId="0" xfId="0" applyFont="1" applyFill="1" applyBorder="1" applyAlignment="1" applyProtection="1">
      <alignment horizontal="center"/>
    </xf>
    <xf numFmtId="168" fontId="115" fillId="2" borderId="0" xfId="0" applyNumberFormat="1" applyFont="1" applyFill="1" applyBorder="1" applyProtection="1"/>
    <xf numFmtId="0" fontId="67" fillId="2" borderId="0" xfId="0" applyFont="1" applyFill="1" applyBorder="1" applyAlignment="1" applyProtection="1">
      <alignment vertical="center"/>
    </xf>
    <xf numFmtId="0" fontId="178" fillId="2" borderId="0" xfId="0" applyFont="1" applyFill="1" applyBorder="1" applyAlignment="1" applyProtection="1">
      <alignment horizontal="right" shrinkToFit="1"/>
    </xf>
    <xf numFmtId="165" fontId="154" fillId="3" borderId="0" xfId="14" applyNumberFormat="1" applyFont="1" applyFill="1" applyBorder="1" applyAlignment="1" applyProtection="1">
      <alignment horizontal="center" shrinkToFit="1"/>
    </xf>
    <xf numFmtId="165" fontId="178" fillId="3" borderId="0" xfId="14" applyNumberFormat="1" applyFont="1" applyFill="1" applyBorder="1" applyAlignment="1" applyProtection="1">
      <alignment horizontal="center" shrinkToFit="1"/>
    </xf>
    <xf numFmtId="10" fontId="154" fillId="3" borderId="0" xfId="1" applyNumberFormat="1" applyFont="1" applyFill="1" applyBorder="1" applyAlignment="1" applyProtection="1">
      <alignment horizontal="center" shrinkToFit="1"/>
    </xf>
    <xf numFmtId="0" fontId="179" fillId="2" borderId="0" xfId="0" applyFont="1" applyFill="1" applyBorder="1" applyAlignment="1" applyProtection="1">
      <alignment horizontal="right" shrinkToFit="1"/>
    </xf>
    <xf numFmtId="165" fontId="173" fillId="3" borderId="0" xfId="14" applyNumberFormat="1" applyFont="1" applyFill="1" applyBorder="1" applyAlignment="1" applyProtection="1">
      <alignment horizontal="center" shrinkToFit="1"/>
    </xf>
    <xf numFmtId="165" fontId="180" fillId="3" borderId="0" xfId="14" applyNumberFormat="1" applyFont="1" applyFill="1" applyBorder="1" applyAlignment="1" applyProtection="1">
      <alignment horizontal="center" shrinkToFit="1"/>
    </xf>
    <xf numFmtId="10" fontId="173" fillId="3" borderId="0" xfId="1" applyNumberFormat="1" applyFont="1" applyFill="1" applyBorder="1" applyAlignment="1" applyProtection="1">
      <alignment horizontal="center" shrinkToFit="1"/>
    </xf>
    <xf numFmtId="0" fontId="179" fillId="5" borderId="0" xfId="0" applyFont="1" applyFill="1" applyBorder="1" applyAlignment="1" applyProtection="1">
      <alignment horizontal="center" shrinkToFit="1"/>
    </xf>
    <xf numFmtId="168" fontId="178" fillId="2" borderId="0" xfId="0" applyNumberFormat="1" applyFont="1" applyFill="1" applyBorder="1" applyAlignment="1" applyProtection="1">
      <alignment horizontal="right" shrinkToFit="1"/>
    </xf>
    <xf numFmtId="0" fontId="178" fillId="14" borderId="0" xfId="0" applyFont="1" applyFill="1" applyBorder="1" applyAlignment="1" applyProtection="1">
      <alignment horizontal="center" shrinkToFit="1"/>
    </xf>
    <xf numFmtId="0" fontId="157" fillId="14" borderId="0" xfId="1" applyNumberFormat="1" applyFont="1" applyFill="1" applyBorder="1" applyAlignment="1" applyProtection="1">
      <alignment horizontal="right"/>
    </xf>
    <xf numFmtId="0" fontId="110" fillId="14" borderId="0" xfId="0" applyFont="1" applyFill="1" applyBorder="1" applyAlignment="1" applyProtection="1">
      <alignment horizontal="center"/>
    </xf>
    <xf numFmtId="0" fontId="110" fillId="14" borderId="0" xfId="0" applyFont="1" applyFill="1" applyBorder="1" applyAlignment="1" applyProtection="1">
      <alignment horizontal="center" shrinkToFit="1"/>
    </xf>
    <xf numFmtId="168" fontId="110" fillId="14" borderId="0" xfId="0" applyNumberFormat="1" applyFont="1" applyFill="1" applyBorder="1" applyAlignment="1" applyProtection="1">
      <alignment horizontal="center" shrinkToFit="1"/>
    </xf>
    <xf numFmtId="0" fontId="158" fillId="2" borderId="0" xfId="1" applyNumberFormat="1" applyFont="1" applyFill="1" applyBorder="1" applyAlignment="1" applyProtection="1">
      <alignment horizontal="center"/>
    </xf>
    <xf numFmtId="0" fontId="154" fillId="2" borderId="0" xfId="0" applyFont="1" applyFill="1" applyBorder="1" applyAlignment="1" applyProtection="1">
      <alignment horizontal="left" vertical="center" indent="1"/>
    </xf>
    <xf numFmtId="0" fontId="155" fillId="2" borderId="0" xfId="3" applyFont="1" applyFill="1" applyBorder="1" applyAlignment="1" applyProtection="1"/>
    <xf numFmtId="164" fontId="157" fillId="2" borderId="0" xfId="1" applyFont="1" applyFill="1" applyAlignment="1" applyProtection="1">
      <alignment horizontal="right" vertical="top" wrapText="1"/>
    </xf>
    <xf numFmtId="164" fontId="115" fillId="2" borderId="0" xfId="1" applyFont="1" applyFill="1" applyAlignment="1" applyProtection="1">
      <alignment horizontal="right" vertical="top" wrapText="1"/>
    </xf>
    <xf numFmtId="164" fontId="115" fillId="2" borderId="0" xfId="1" applyFont="1" applyFill="1" applyAlignment="1" applyProtection="1">
      <alignment horizontal="left" vertical="top" wrapText="1"/>
    </xf>
    <xf numFmtId="0" fontId="152" fillId="2" borderId="0" xfId="3" applyFont="1" applyFill="1" applyAlignment="1" applyProtection="1">
      <alignment horizontal="left" vertical="center" indent="10"/>
    </xf>
    <xf numFmtId="0" fontId="70" fillId="7" borderId="0" xfId="4" applyNumberFormat="1" applyFont="1" applyFill="1" applyBorder="1" applyAlignment="1" applyProtection="1">
      <alignment horizontal="right" indent="1"/>
    </xf>
    <xf numFmtId="0" fontId="47" fillId="7" borderId="0" xfId="1" applyNumberFormat="1" applyFont="1" applyFill="1" applyBorder="1" applyAlignment="1" applyProtection="1">
      <alignment horizontal="right" indent="1"/>
    </xf>
    <xf numFmtId="164" fontId="48" fillId="2" borderId="0" xfId="1" applyFont="1" applyFill="1" applyBorder="1" applyAlignment="1" applyProtection="1">
      <alignment horizontal="left" vertical="center" wrapText="1"/>
    </xf>
    <xf numFmtId="164" fontId="48" fillId="2" borderId="0" xfId="1" applyFont="1" applyFill="1" applyAlignment="1" applyProtection="1">
      <alignment horizontal="left" vertical="center" wrapText="1"/>
    </xf>
    <xf numFmtId="0" fontId="48" fillId="2" borderId="0" xfId="9" applyFont="1" applyFill="1" applyBorder="1" applyAlignment="1" applyProtection="1">
      <alignment horizontal="left" shrinkToFit="1"/>
    </xf>
    <xf numFmtId="164" fontId="48" fillId="2" borderId="0" xfId="1" applyFont="1" applyFill="1" applyAlignment="1" applyProtection="1">
      <alignment horizontal="left" shrinkToFit="1"/>
    </xf>
    <xf numFmtId="0" fontId="48" fillId="2" borderId="0" xfId="9" applyFont="1" applyFill="1" applyBorder="1" applyAlignment="1" applyProtection="1">
      <alignment horizontal="center" vertical="center" shrinkToFit="1"/>
    </xf>
    <xf numFmtId="0" fontId="48" fillId="4" borderId="5" xfId="9" applyFont="1" applyFill="1" applyBorder="1" applyAlignment="1" applyProtection="1">
      <alignment horizontal="center" shrinkToFit="1"/>
      <protection locked="0"/>
    </xf>
    <xf numFmtId="0" fontId="48" fillId="0" borderId="9" xfId="9" applyFont="1" applyBorder="1" applyAlignment="1" applyProtection="1">
      <alignment horizontal="left" shrinkToFit="1"/>
    </xf>
    <xf numFmtId="6" fontId="44" fillId="2" borderId="0" xfId="1" applyNumberFormat="1" applyFont="1" applyFill="1" applyBorder="1" applyAlignment="1" applyProtection="1">
      <alignment horizontal="center" vertical="center"/>
    </xf>
    <xf numFmtId="0" fontId="67" fillId="2" borderId="0" xfId="3" applyFont="1" applyFill="1" applyBorder="1" applyAlignment="1" applyProtection="1">
      <alignment horizontal="center" vertical="center" wrapText="1"/>
    </xf>
    <xf numFmtId="0" fontId="47" fillId="7" borderId="0" xfId="1" applyNumberFormat="1" applyFont="1" applyFill="1" applyBorder="1" applyAlignment="1" applyProtection="1">
      <alignment horizontal="left" indent="1" shrinkToFit="1"/>
    </xf>
    <xf numFmtId="0" fontId="27" fillId="2" borderId="0" xfId="0" applyFont="1" applyFill="1" applyProtection="1"/>
    <xf numFmtId="0" fontId="171" fillId="2" borderId="0" xfId="0" applyFont="1" applyFill="1" applyAlignment="1" applyProtection="1">
      <alignment horizontal="right" vertical="center" wrapText="1"/>
    </xf>
    <xf numFmtId="0" fontId="67" fillId="2" borderId="0" xfId="0" applyFont="1" applyFill="1" applyAlignment="1" applyProtection="1">
      <alignment horizontal="left" vertical="center" indent="1"/>
    </xf>
    <xf numFmtId="0" fontId="113" fillId="2" borderId="0" xfId="0" applyFont="1" applyFill="1" applyAlignment="1" applyProtection="1">
      <alignment vertical="top"/>
    </xf>
    <xf numFmtId="0" fontId="47" fillId="7" borderId="0" xfId="1" applyNumberFormat="1" applyFont="1" applyFill="1" applyBorder="1" applyAlignment="1" applyProtection="1">
      <alignment horizontal="left" indent="1" shrinkToFit="1"/>
    </xf>
    <xf numFmtId="0" fontId="155" fillId="2" borderId="5" xfId="3" applyFont="1" applyFill="1" applyBorder="1" applyAlignment="1" applyProtection="1"/>
    <xf numFmtId="0" fontId="155" fillId="2" borderId="14" xfId="3" applyFont="1" applyFill="1" applyBorder="1" applyAlignment="1" applyProtection="1"/>
    <xf numFmtId="0" fontId="155" fillId="2" borderId="41" xfId="3" applyFont="1" applyFill="1" applyBorder="1" applyAlignment="1" applyProtection="1"/>
    <xf numFmtId="49" fontId="52" fillId="2" borderId="0" xfId="9" applyNumberFormat="1" applyFont="1" applyFill="1" applyBorder="1" applyAlignment="1" applyProtection="1"/>
    <xf numFmtId="164" fontId="80" fillId="2" borderId="0" xfId="1" applyFont="1" applyFill="1" applyBorder="1" applyAlignment="1" applyProtection="1">
      <alignment horizontal="center" shrinkToFit="1"/>
    </xf>
    <xf numFmtId="164" fontId="48" fillId="2" borderId="0" xfId="1" applyFont="1" applyFill="1" applyBorder="1" applyAlignment="1" applyProtection="1">
      <alignment horizontal="center" shrinkToFit="1"/>
    </xf>
    <xf numFmtId="164" fontId="48" fillId="2" borderId="0" xfId="1" applyFont="1" applyFill="1" applyBorder="1" applyAlignment="1" applyProtection="1">
      <alignment shrinkToFit="1"/>
    </xf>
    <xf numFmtId="0" fontId="48" fillId="2" borderId="0" xfId="3" applyFont="1" applyFill="1" applyBorder="1" applyAlignment="1" applyProtection="1">
      <alignment horizontal="center" shrinkToFit="1"/>
    </xf>
    <xf numFmtId="0" fontId="70" fillId="7" borderId="0" xfId="4" applyNumberFormat="1" applyFont="1" applyFill="1" applyBorder="1" applyAlignment="1" applyProtection="1">
      <alignment horizontal="left" indent="14" shrinkToFit="1"/>
    </xf>
    <xf numFmtId="0" fontId="70" fillId="7" borderId="0" xfId="1" applyNumberFormat="1" applyFont="1" applyFill="1" applyBorder="1" applyAlignment="1" applyProtection="1">
      <alignment horizontal="left" indent="14"/>
    </xf>
    <xf numFmtId="0" fontId="0" fillId="2" borderId="0" xfId="0" applyFill="1" applyProtection="1"/>
    <xf numFmtId="0" fontId="127" fillId="2" borderId="0" xfId="0" applyFont="1" applyFill="1" applyProtection="1"/>
    <xf numFmtId="0" fontId="78" fillId="5" borderId="36" xfId="0" applyFont="1" applyFill="1" applyBorder="1" applyAlignment="1" applyProtection="1">
      <alignment vertical="center" wrapText="1"/>
    </xf>
    <xf numFmtId="0" fontId="11" fillId="5" borderId="37" xfId="0" applyFont="1" applyFill="1" applyBorder="1" applyAlignment="1" applyProtection="1">
      <alignment horizontal="center" vertical="center" wrapText="1"/>
    </xf>
    <xf numFmtId="0" fontId="55" fillId="2" borderId="0" xfId="0" applyFont="1" applyFill="1" applyProtection="1"/>
    <xf numFmtId="0" fontId="11" fillId="5" borderId="0" xfId="0" applyFont="1" applyFill="1" applyAlignment="1" applyProtection="1">
      <alignment vertical="center"/>
    </xf>
    <xf numFmtId="0" fontId="11" fillId="2" borderId="0" xfId="0" applyFont="1" applyFill="1" applyBorder="1" applyAlignment="1" applyProtection="1">
      <alignment vertical="center"/>
    </xf>
    <xf numFmtId="0" fontId="11" fillId="5" borderId="0" xfId="0" applyFont="1" applyFill="1" applyAlignment="1" applyProtection="1">
      <alignment horizontal="left" vertical="center" indent="3"/>
    </xf>
    <xf numFmtId="0" fontId="11" fillId="5" borderId="0" xfId="0" applyFont="1" applyFill="1" applyAlignment="1" applyProtection="1">
      <alignment horizontal="left" vertical="center"/>
    </xf>
    <xf numFmtId="6" fontId="11" fillId="5" borderId="0" xfId="13" applyNumberFormat="1" applyFont="1" applyFill="1" applyAlignment="1" applyProtection="1">
      <alignment horizontal="center" vertical="center"/>
    </xf>
    <xf numFmtId="0" fontId="1" fillId="2" borderId="0" xfId="0" applyFont="1" applyFill="1" applyBorder="1" applyAlignment="1" applyProtection="1">
      <alignment vertical="center"/>
    </xf>
    <xf numFmtId="6" fontId="133" fillId="5" borderId="0" xfId="13" applyNumberFormat="1" applyFont="1" applyFill="1" applyAlignment="1" applyProtection="1">
      <alignment horizontal="center" vertical="center"/>
    </xf>
    <xf numFmtId="0" fontId="1" fillId="2" borderId="0" xfId="0" applyFont="1" applyFill="1" applyAlignment="1" applyProtection="1">
      <alignment vertical="center"/>
    </xf>
    <xf numFmtId="0" fontId="15" fillId="2" borderId="0" xfId="3" applyFont="1" applyFill="1" applyBorder="1" applyAlignment="1" applyProtection="1"/>
    <xf numFmtId="0" fontId="0" fillId="2" borderId="0" xfId="0" applyFill="1" applyAlignment="1" applyProtection="1">
      <alignment horizontal="left" vertical="center"/>
    </xf>
    <xf numFmtId="0" fontId="0" fillId="2" borderId="0" xfId="0" applyFill="1" applyAlignment="1" applyProtection="1">
      <alignment horizontal="center"/>
    </xf>
    <xf numFmtId="0" fontId="127" fillId="2" borderId="0" xfId="0" applyFont="1" applyFill="1" applyAlignment="1" applyProtection="1">
      <alignment horizontal="center"/>
    </xf>
    <xf numFmtId="166" fontId="181" fillId="2" borderId="0" xfId="0" applyNumberFormat="1" applyFont="1" applyFill="1" applyBorder="1" applyAlignment="1" applyProtection="1">
      <alignment horizontal="left"/>
    </xf>
    <xf numFmtId="0" fontId="158" fillId="13" borderId="5" xfId="1" applyNumberFormat="1" applyFont="1" applyFill="1" applyBorder="1" applyAlignment="1" applyProtection="1">
      <alignment horizontal="center"/>
      <protection locked="0"/>
    </xf>
    <xf numFmtId="0" fontId="13" fillId="5" borderId="36" xfId="0" applyFont="1" applyFill="1" applyBorder="1" applyAlignment="1" applyProtection="1">
      <alignment horizontal="center" vertical="center" wrapText="1"/>
    </xf>
    <xf numFmtId="0" fontId="115" fillId="2" borderId="0" xfId="0" applyFont="1" applyFill="1" applyProtection="1"/>
    <xf numFmtId="0" fontId="153" fillId="2" borderId="0" xfId="0" applyFont="1" applyFill="1" applyProtection="1"/>
    <xf numFmtId="6" fontId="13" fillId="5" borderId="0" xfId="13" applyNumberFormat="1" applyFont="1" applyFill="1" applyBorder="1" applyAlignment="1" applyProtection="1">
      <alignment horizontal="center" vertical="center"/>
    </xf>
    <xf numFmtId="0" fontId="11" fillId="2" borderId="0" xfId="0" applyFont="1" applyFill="1" applyAlignment="1" applyProtection="1">
      <alignment horizontal="left" vertical="center" indent="3"/>
    </xf>
    <xf numFmtId="0" fontId="164" fillId="2" borderId="0" xfId="0" applyFont="1" applyFill="1" applyAlignment="1" applyProtection="1">
      <alignment horizontal="left" vertical="center"/>
    </xf>
    <xf numFmtId="166" fontId="113" fillId="2" borderId="0" xfId="0" applyNumberFormat="1" applyFont="1" applyFill="1" applyBorder="1" applyAlignment="1" applyProtection="1">
      <alignment horizontal="center" vertical="center" wrapText="1"/>
    </xf>
    <xf numFmtId="0" fontId="115" fillId="2" borderId="0" xfId="0" applyNumberFormat="1" applyFont="1" applyFill="1" applyAlignment="1" applyProtection="1">
      <alignment horizontal="left" indent="1"/>
    </xf>
    <xf numFmtId="0" fontId="67" fillId="2" borderId="0" xfId="0" applyFont="1" applyFill="1" applyBorder="1" applyProtection="1"/>
    <xf numFmtId="0" fontId="115" fillId="2" borderId="0" xfId="0" applyNumberFormat="1" applyFont="1" applyFill="1" applyAlignment="1" applyProtection="1">
      <alignment horizontal="left"/>
    </xf>
    <xf numFmtId="0" fontId="165" fillId="2" borderId="0" xfId="0" applyFont="1" applyFill="1" applyAlignment="1" applyProtection="1">
      <alignment horizontal="left" vertical="center"/>
    </xf>
    <xf numFmtId="0" fontId="131" fillId="2" borderId="0" xfId="0" applyFont="1" applyFill="1" applyProtection="1"/>
    <xf numFmtId="0" fontId="47" fillId="7" borderId="0" xfId="1" applyNumberFormat="1" applyFont="1" applyFill="1" applyBorder="1" applyAlignment="1" applyProtection="1">
      <alignment horizontal="center"/>
    </xf>
    <xf numFmtId="0" fontId="115" fillId="14" borderId="0" xfId="0" applyFont="1" applyFill="1" applyBorder="1" applyAlignment="1" applyProtection="1">
      <alignment horizontal="center"/>
    </xf>
    <xf numFmtId="0" fontId="157" fillId="2" borderId="0" xfId="0" applyFont="1" applyFill="1" applyBorder="1" applyAlignment="1" applyProtection="1">
      <alignment horizontal="center"/>
    </xf>
    <xf numFmtId="0" fontId="158" fillId="7" borderId="0" xfId="1" applyNumberFormat="1" applyFont="1" applyFill="1" applyBorder="1" applyAlignment="1" applyProtection="1"/>
    <xf numFmtId="0" fontId="158" fillId="7" borderId="0" xfId="1" applyNumberFormat="1" applyFont="1" applyFill="1" applyBorder="1" applyAlignment="1" applyProtection="1">
      <alignment shrinkToFit="1"/>
    </xf>
    <xf numFmtId="166" fontId="155" fillId="2" borderId="0" xfId="0" applyNumberFormat="1" applyFont="1" applyFill="1" applyBorder="1" applyAlignment="1" applyProtection="1">
      <alignment horizontal="center" vertical="center"/>
    </xf>
    <xf numFmtId="166" fontId="153" fillId="13" borderId="3" xfId="0" applyNumberFormat="1" applyFont="1" applyFill="1" applyBorder="1" applyAlignment="1" applyProtection="1">
      <alignment horizontal="center" shrinkToFit="1"/>
      <protection locked="0"/>
    </xf>
    <xf numFmtId="166" fontId="153" fillId="13" borderId="2" xfId="0" applyNumberFormat="1" applyFont="1" applyFill="1" applyBorder="1" applyAlignment="1" applyProtection="1">
      <alignment horizontal="center" shrinkToFit="1"/>
      <protection locked="0"/>
    </xf>
    <xf numFmtId="0" fontId="175" fillId="2" borderId="0" xfId="1" applyNumberFormat="1" applyFont="1" applyFill="1" applyBorder="1" applyAlignment="1" applyProtection="1">
      <alignment horizontal="left" indent="2"/>
    </xf>
    <xf numFmtId="0" fontId="0" fillId="2" borderId="0" xfId="0" applyFont="1" applyFill="1" applyBorder="1" applyAlignment="1" applyProtection="1">
      <alignment horizontal="left" indent="1"/>
    </xf>
    <xf numFmtId="0" fontId="153" fillId="2" borderId="0" xfId="0" applyFont="1" applyFill="1" applyBorder="1" applyAlignment="1" applyProtection="1">
      <alignment horizontal="left" vertical="center" indent="4"/>
    </xf>
    <xf numFmtId="0" fontId="153" fillId="2" borderId="0" xfId="0" applyFont="1" applyFill="1" applyBorder="1" applyAlignment="1" applyProtection="1">
      <alignment horizontal="left" vertical="center" indent="2"/>
    </xf>
    <xf numFmtId="14" fontId="98" fillId="2" borderId="0" xfId="3" applyNumberFormat="1" applyFont="1" applyFill="1" applyBorder="1" applyAlignment="1" applyProtection="1">
      <alignment horizontal="left"/>
    </xf>
    <xf numFmtId="0" fontId="182" fillId="2" borderId="0" xfId="3" applyFont="1" applyFill="1" applyBorder="1" applyAlignment="1" applyProtection="1"/>
    <xf numFmtId="0" fontId="183" fillId="2" borderId="0" xfId="3" applyFont="1" applyFill="1" applyBorder="1" applyAlignment="1" applyProtection="1">
      <alignment vertical="center"/>
    </xf>
    <xf numFmtId="0" fontId="183" fillId="2" borderId="0" xfId="1" applyNumberFormat="1" applyFont="1" applyFill="1" applyBorder="1" applyAlignment="1" applyProtection="1"/>
    <xf numFmtId="0" fontId="183" fillId="2" borderId="0" xfId="1" applyNumberFormat="1" applyFont="1" applyFill="1" applyBorder="1" applyAlignment="1" applyProtection="1">
      <alignment horizontal="left"/>
    </xf>
    <xf numFmtId="0" fontId="183" fillId="2" borderId="0" xfId="3" applyFont="1" applyFill="1" applyBorder="1" applyAlignment="1" applyProtection="1"/>
    <xf numFmtId="165" fontId="98" fillId="2" borderId="29" xfId="7" applyNumberFormat="1" applyFont="1" applyFill="1" applyBorder="1" applyAlignment="1" applyProtection="1">
      <alignment horizontal="left" vertical="center"/>
    </xf>
    <xf numFmtId="0" fontId="184" fillId="2" borderId="0" xfId="3" applyFont="1" applyFill="1" applyAlignment="1" applyProtection="1">
      <alignment horizontal="left" indent="2"/>
    </xf>
    <xf numFmtId="0" fontId="184" fillId="2" borderId="0" xfId="3" applyFont="1" applyFill="1" applyAlignment="1" applyProtection="1">
      <alignment horizontal="left"/>
    </xf>
    <xf numFmtId="0" fontId="184" fillId="2" borderId="0" xfId="3" applyFont="1" applyFill="1" applyProtection="1"/>
    <xf numFmtId="0" fontId="185" fillId="2" borderId="0" xfId="3" applyFont="1" applyFill="1" applyProtection="1"/>
    <xf numFmtId="0" fontId="186" fillId="2" borderId="0" xfId="3" applyFont="1" applyFill="1" applyProtection="1"/>
    <xf numFmtId="0" fontId="185" fillId="2" borderId="0" xfId="3" applyFont="1" applyFill="1" applyAlignment="1" applyProtection="1">
      <alignment horizontal="left" indent="2"/>
    </xf>
    <xf numFmtId="0" fontId="184" fillId="2" borderId="0" xfId="3" applyFont="1" applyFill="1" applyAlignment="1" applyProtection="1">
      <alignment horizontal="center"/>
    </xf>
    <xf numFmtId="0" fontId="187" fillId="2" borderId="0" xfId="10" applyFont="1" applyFill="1" applyBorder="1" applyAlignment="1" applyProtection="1"/>
    <xf numFmtId="0" fontId="187" fillId="2" borderId="0" xfId="10" applyFont="1" applyFill="1" applyBorder="1" applyAlignment="1" applyProtection="1">
      <alignment vertical="center"/>
    </xf>
    <xf numFmtId="9" fontId="98" fillId="2" borderId="28" xfId="14" applyFont="1" applyFill="1" applyBorder="1" applyAlignment="1" applyProtection="1">
      <alignment horizontal="center"/>
    </xf>
    <xf numFmtId="14" fontId="67" fillId="12" borderId="0" xfId="1" applyNumberFormat="1" applyFont="1" applyFill="1" applyBorder="1" applyAlignment="1" applyProtection="1">
      <alignment horizontal="left"/>
      <protection locked="0"/>
    </xf>
    <xf numFmtId="0" fontId="184" fillId="2" borderId="33" xfId="3" applyFont="1" applyFill="1" applyBorder="1" applyAlignment="1" applyProtection="1">
      <alignment horizontal="center"/>
    </xf>
    <xf numFmtId="165" fontId="13" fillId="14" borderId="0" xfId="14" applyNumberFormat="1" applyFont="1" applyFill="1" applyBorder="1" applyAlignment="1" applyProtection="1">
      <alignment horizontal="center" vertical="center" shrinkToFit="1"/>
    </xf>
    <xf numFmtId="166" fontId="153" fillId="13" borderId="9" xfId="0" applyNumberFormat="1" applyFont="1" applyFill="1" applyBorder="1" applyAlignment="1" applyProtection="1">
      <alignment horizontal="center" vertical="center" shrinkToFit="1"/>
      <protection locked="0"/>
    </xf>
    <xf numFmtId="6" fontId="11" fillId="14" borderId="0" xfId="13" applyNumberFormat="1" applyFont="1" applyFill="1" applyBorder="1" applyAlignment="1" applyProtection="1">
      <alignment horizontal="center" vertical="center" shrinkToFit="1"/>
    </xf>
    <xf numFmtId="166" fontId="153" fillId="2" borderId="0" xfId="0" applyNumberFormat="1" applyFont="1" applyFill="1" applyBorder="1" applyAlignment="1" applyProtection="1">
      <alignment horizontal="center" vertical="center" shrinkToFit="1"/>
    </xf>
    <xf numFmtId="166" fontId="153" fillId="13" borderId="5" xfId="0" applyNumberFormat="1" applyFont="1" applyFill="1" applyBorder="1" applyAlignment="1" applyProtection="1">
      <alignment horizontal="center" vertical="center" shrinkToFit="1"/>
      <protection locked="0"/>
    </xf>
    <xf numFmtId="6" fontId="188" fillId="14" borderId="0" xfId="13" applyNumberFormat="1" applyFont="1" applyFill="1" applyBorder="1" applyAlignment="1" applyProtection="1">
      <alignment horizontal="center" vertical="center" shrinkToFit="1"/>
    </xf>
    <xf numFmtId="0" fontId="113" fillId="2" borderId="0" xfId="0" applyFont="1" applyFill="1" applyBorder="1" applyAlignment="1" applyProtection="1">
      <alignment horizontal="center" shrinkToFit="1"/>
    </xf>
    <xf numFmtId="166" fontId="113" fillId="13" borderId="3" xfId="0" applyNumberFormat="1" applyFont="1" applyFill="1" applyBorder="1" applyAlignment="1" applyProtection="1">
      <alignment horizontal="center" shrinkToFit="1"/>
      <protection locked="0"/>
    </xf>
    <xf numFmtId="0" fontId="156" fillId="2" borderId="0" xfId="0" applyFont="1" applyFill="1" applyBorder="1" applyAlignment="1" applyProtection="1">
      <alignment horizontal="center" shrinkToFit="1"/>
    </xf>
    <xf numFmtId="0" fontId="178" fillId="2" borderId="0" xfId="0" applyFont="1" applyFill="1" applyBorder="1" applyAlignment="1" applyProtection="1">
      <alignment vertical="center" shrinkToFit="1"/>
    </xf>
    <xf numFmtId="168" fontId="178" fillId="14" borderId="0" xfId="0" applyNumberFormat="1" applyFont="1" applyFill="1" applyBorder="1" applyAlignment="1" applyProtection="1">
      <alignment shrinkToFit="1"/>
    </xf>
    <xf numFmtId="168" fontId="178" fillId="2" borderId="0" xfId="0" applyNumberFormat="1" applyFont="1" applyFill="1" applyBorder="1" applyAlignment="1" applyProtection="1">
      <alignment shrinkToFit="1"/>
    </xf>
    <xf numFmtId="0" fontId="0" fillId="14" borderId="0" xfId="0" applyFont="1" applyFill="1" applyBorder="1" applyAlignment="1" applyProtection="1">
      <alignment shrinkToFit="1"/>
    </xf>
    <xf numFmtId="166" fontId="153" fillId="3" borderId="0" xfId="14" applyNumberFormat="1" applyFont="1" applyFill="1" applyBorder="1" applyAlignment="1" applyProtection="1">
      <alignment horizontal="center" shrinkToFit="1"/>
    </xf>
    <xf numFmtId="165" fontId="153" fillId="2" borderId="0" xfId="14" applyNumberFormat="1" applyFont="1" applyFill="1" applyBorder="1" applyAlignment="1" applyProtection="1">
      <alignment horizontal="center"/>
    </xf>
    <xf numFmtId="166" fontId="155" fillId="3" borderId="0" xfId="14" applyNumberFormat="1" applyFont="1" applyFill="1" applyBorder="1" applyAlignment="1" applyProtection="1">
      <alignment horizontal="center" shrinkToFit="1"/>
    </xf>
    <xf numFmtId="165" fontId="155" fillId="2" borderId="0" xfId="14" applyNumberFormat="1" applyFont="1" applyFill="1" applyBorder="1" applyAlignment="1" applyProtection="1">
      <alignment horizontal="center"/>
    </xf>
    <xf numFmtId="168" fontId="153" fillId="3" borderId="0" xfId="1" applyNumberFormat="1" applyFont="1" applyFill="1" applyBorder="1" applyAlignment="1" applyProtection="1">
      <alignment horizontal="center" shrinkToFit="1"/>
    </xf>
    <xf numFmtId="0" fontId="153" fillId="2" borderId="0" xfId="0" applyFont="1" applyFill="1" applyBorder="1" applyAlignment="1" applyProtection="1">
      <alignment horizontal="center"/>
    </xf>
    <xf numFmtId="168" fontId="153" fillId="3" borderId="0" xfId="14" applyNumberFormat="1" applyFont="1" applyFill="1" applyBorder="1" applyAlignment="1" applyProtection="1">
      <alignment horizontal="center" shrinkToFit="1"/>
    </xf>
    <xf numFmtId="168" fontId="155" fillId="14" borderId="0" xfId="0" applyNumberFormat="1" applyFont="1" applyFill="1" applyBorder="1" applyAlignment="1" applyProtection="1">
      <alignment horizontal="center" shrinkToFit="1"/>
    </xf>
    <xf numFmtId="0" fontId="153" fillId="14" borderId="0" xfId="0" applyFont="1" applyFill="1" applyBorder="1" applyAlignment="1" applyProtection="1">
      <alignment horizontal="center"/>
    </xf>
    <xf numFmtId="166" fontId="155" fillId="3" borderId="0" xfId="14" applyNumberFormat="1" applyFont="1" applyFill="1" applyBorder="1" applyAlignment="1" applyProtection="1">
      <alignment horizontal="center" vertical="center" shrinkToFit="1"/>
    </xf>
    <xf numFmtId="0" fontId="155" fillId="2" borderId="0" xfId="0" applyFont="1" applyFill="1" applyBorder="1" applyAlignment="1" applyProtection="1">
      <alignment horizontal="center"/>
    </xf>
    <xf numFmtId="0" fontId="114" fillId="2" borderId="28" xfId="3" applyFont="1" applyFill="1" applyBorder="1" applyAlignment="1" applyProtection="1"/>
    <xf numFmtId="0" fontId="11" fillId="14" borderId="36" xfId="0" applyFont="1" applyFill="1" applyBorder="1" applyAlignment="1" applyProtection="1">
      <alignment horizontal="center" vertical="center" wrapText="1"/>
    </xf>
    <xf numFmtId="49" fontId="153" fillId="2" borderId="5" xfId="3" applyNumberFormat="1" applyFont="1" applyFill="1" applyBorder="1" applyAlignment="1" applyProtection="1">
      <alignment vertical="center"/>
    </xf>
    <xf numFmtId="0" fontId="153" fillId="2" borderId="5" xfId="3" applyFont="1" applyFill="1" applyBorder="1" applyAlignment="1" applyProtection="1">
      <alignment vertical="center"/>
    </xf>
    <xf numFmtId="0" fontId="55" fillId="2" borderId="0" xfId="15" applyFont="1" applyFill="1" applyBorder="1"/>
    <xf numFmtId="0" fontId="120" fillId="2" borderId="0" xfId="15" applyFont="1" applyFill="1" applyBorder="1" applyAlignment="1">
      <alignment horizontal="center"/>
    </xf>
    <xf numFmtId="0" fontId="55" fillId="2" borderId="0" xfId="15" applyFont="1" applyFill="1" applyBorder="1" applyAlignment="1">
      <alignment horizontal="center"/>
    </xf>
    <xf numFmtId="0" fontId="55" fillId="2" borderId="0" xfId="15" applyFont="1" applyFill="1" applyBorder="1" applyAlignment="1">
      <alignment wrapText="1"/>
    </xf>
    <xf numFmtId="0" fontId="55" fillId="0" borderId="0" xfId="15" applyFont="1" applyBorder="1" applyAlignment="1">
      <alignment wrapText="1"/>
    </xf>
    <xf numFmtId="0" fontId="120" fillId="2" borderId="0" xfId="15" applyFont="1" applyFill="1" applyBorder="1" applyAlignment="1">
      <alignment vertical="center" wrapText="1"/>
    </xf>
    <xf numFmtId="0" fontId="120" fillId="0" borderId="0" xfId="15" applyFont="1" applyBorder="1" applyAlignment="1">
      <alignment vertical="center" wrapText="1"/>
    </xf>
    <xf numFmtId="0" fontId="55" fillId="0" borderId="0" xfId="15" applyFont="1" applyBorder="1"/>
    <xf numFmtId="0" fontId="55" fillId="0" borderId="0" xfId="15" applyFont="1" applyBorder="1" applyAlignment="1">
      <alignment horizontal="center"/>
    </xf>
    <xf numFmtId="0" fontId="120" fillId="2" borderId="0" xfId="15" applyFont="1" applyFill="1" applyBorder="1"/>
    <xf numFmtId="0" fontId="124" fillId="2" borderId="0" xfId="15" applyFont="1" applyFill="1" applyBorder="1"/>
    <xf numFmtId="0" fontId="127" fillId="2" borderId="0" xfId="15" applyFont="1" applyFill="1" applyBorder="1"/>
    <xf numFmtId="0" fontId="120" fillId="0" borderId="0" xfId="15" applyFont="1" applyBorder="1" applyAlignment="1">
      <alignment horizontal="center"/>
    </xf>
    <xf numFmtId="0" fontId="15" fillId="2" borderId="0" xfId="3" applyFont="1" applyFill="1" applyProtection="1">
      <protection locked="0"/>
    </xf>
    <xf numFmtId="0" fontId="67" fillId="2" borderId="0" xfId="3" applyFont="1" applyFill="1" applyBorder="1" applyAlignment="1" applyProtection="1">
      <alignment horizontal="center" vertical="center" wrapText="1"/>
    </xf>
    <xf numFmtId="49" fontId="48" fillId="2" borderId="17" xfId="3" applyNumberFormat="1" applyFont="1" applyFill="1" applyBorder="1" applyAlignment="1" applyProtection="1">
      <alignment vertical="center"/>
    </xf>
    <xf numFmtId="0" fontId="48" fillId="2" borderId="9" xfId="3" applyFont="1" applyFill="1" applyBorder="1" applyAlignment="1" applyProtection="1">
      <alignment vertical="center"/>
    </xf>
    <xf numFmtId="0" fontId="48" fillId="2" borderId="9" xfId="3" applyFont="1" applyFill="1" applyBorder="1" applyProtection="1"/>
    <xf numFmtId="0" fontId="80" fillId="2" borderId="44" xfId="3" applyFont="1" applyFill="1" applyBorder="1" applyProtection="1"/>
    <xf numFmtId="0" fontId="48" fillId="2" borderId="45" xfId="3" applyFont="1" applyFill="1" applyBorder="1" applyAlignment="1" applyProtection="1">
      <alignment vertical="center"/>
    </xf>
    <xf numFmtId="0" fontId="80" fillId="2" borderId="44" xfId="3" applyFont="1" applyFill="1" applyBorder="1" applyAlignment="1" applyProtection="1">
      <alignment vertical="center"/>
    </xf>
    <xf numFmtId="0" fontId="48" fillId="2" borderId="44" xfId="3" applyFont="1" applyFill="1" applyBorder="1" applyProtection="1"/>
    <xf numFmtId="0" fontId="130" fillId="2" borderId="0" xfId="3" applyFont="1" applyFill="1" applyAlignment="1" applyProtection="1"/>
    <xf numFmtId="164" fontId="151" fillId="2" borderId="0" xfId="4" applyNumberFormat="1" applyFont="1" applyFill="1" applyBorder="1" applyAlignment="1" applyProtection="1">
      <alignment vertical="top" wrapText="1"/>
    </xf>
    <xf numFmtId="14" fontId="67" fillId="2" borderId="0" xfId="1" applyNumberFormat="1" applyFont="1" applyFill="1" applyBorder="1" applyAlignment="1" applyProtection="1">
      <alignment horizontal="left"/>
      <protection locked="0"/>
    </xf>
    <xf numFmtId="0" fontId="157" fillId="2" borderId="0" xfId="3" applyFont="1" applyFill="1" applyBorder="1" applyAlignment="1" applyProtection="1">
      <alignment horizontal="left" indent="13"/>
    </xf>
    <xf numFmtId="0" fontId="115" fillId="2" borderId="0" xfId="3" applyFont="1" applyFill="1" applyBorder="1" applyAlignment="1" applyProtection="1">
      <alignment horizontal="left"/>
    </xf>
    <xf numFmtId="0" fontId="157" fillId="2" borderId="0" xfId="3" applyFont="1" applyFill="1" applyBorder="1" applyProtection="1"/>
    <xf numFmtId="0" fontId="115" fillId="2" borderId="0" xfId="1" applyNumberFormat="1" applyFont="1" applyFill="1" applyBorder="1" applyAlignment="1" applyProtection="1"/>
    <xf numFmtId="0" fontId="157" fillId="2" borderId="29" xfId="4" applyNumberFormat="1" applyFont="1" applyFill="1" applyBorder="1" applyAlignment="1" applyProtection="1"/>
    <xf numFmtId="0" fontId="115" fillId="2" borderId="29" xfId="4" applyNumberFormat="1" applyFont="1" applyFill="1" applyBorder="1" applyAlignment="1" applyProtection="1"/>
    <xf numFmtId="0" fontId="115" fillId="2" borderId="29" xfId="1" applyNumberFormat="1" applyFont="1" applyFill="1" applyBorder="1" applyAlignment="1" applyProtection="1"/>
    <xf numFmtId="0" fontId="157" fillId="2" borderId="0" xfId="4" applyNumberFormat="1" applyFont="1" applyFill="1" applyBorder="1" applyAlignment="1" applyProtection="1">
      <alignment horizontal="right"/>
    </xf>
    <xf numFmtId="0" fontId="115" fillId="2" borderId="0" xfId="4" applyNumberFormat="1" applyFont="1" applyFill="1" applyBorder="1" applyAlignment="1" applyProtection="1">
      <alignment horizontal="left"/>
    </xf>
    <xf numFmtId="0" fontId="157" fillId="2" borderId="0" xfId="1" applyNumberFormat="1" applyFont="1" applyFill="1" applyBorder="1" applyAlignment="1" applyProtection="1"/>
    <xf numFmtId="0" fontId="115" fillId="2" borderId="0" xfId="4" applyNumberFormat="1" applyFont="1" applyFill="1" applyBorder="1" applyAlignment="1" applyProtection="1"/>
    <xf numFmtId="0" fontId="157" fillId="2" borderId="29" xfId="3" applyFont="1" applyFill="1" applyBorder="1" applyProtection="1"/>
    <xf numFmtId="0" fontId="115" fillId="2" borderId="29" xfId="3" applyFont="1" applyFill="1" applyBorder="1" applyAlignment="1" applyProtection="1">
      <alignment horizontal="left"/>
    </xf>
    <xf numFmtId="0" fontId="115" fillId="2" borderId="0" xfId="3" applyFont="1" applyFill="1" applyBorder="1" applyAlignment="1" applyProtection="1">
      <alignment horizontal="left" indent="1"/>
    </xf>
    <xf numFmtId="0" fontId="157" fillId="2" borderId="0" xfId="4" applyNumberFormat="1" applyFont="1" applyFill="1" applyBorder="1" applyAlignment="1" applyProtection="1">
      <alignment horizontal="left"/>
    </xf>
    <xf numFmtId="0" fontId="115" fillId="2" borderId="0" xfId="4" applyNumberFormat="1" applyFont="1" applyFill="1" applyBorder="1" applyAlignment="1" applyProtection="1">
      <alignment horizontal="left" shrinkToFit="1"/>
    </xf>
    <xf numFmtId="0" fontId="115" fillId="2" borderId="0" xfId="1" applyNumberFormat="1" applyFont="1" applyFill="1" applyBorder="1" applyAlignment="1" applyProtection="1">
      <alignment horizontal="left" indent="1"/>
    </xf>
    <xf numFmtId="0" fontId="157" fillId="2" borderId="0" xfId="1" applyNumberFormat="1" applyFont="1" applyFill="1" applyBorder="1" applyAlignment="1" applyProtection="1">
      <alignment horizontal="right"/>
    </xf>
    <xf numFmtId="0" fontId="115" fillId="2" borderId="0" xfId="1" applyNumberFormat="1" applyFont="1" applyFill="1" applyBorder="1" applyAlignment="1" applyProtection="1">
      <alignment horizontal="left"/>
    </xf>
    <xf numFmtId="0" fontId="157" fillId="2" borderId="28" xfId="4" applyNumberFormat="1" applyFont="1" applyFill="1" applyBorder="1" applyAlignment="1" applyProtection="1">
      <alignment horizontal="left"/>
    </xf>
    <xf numFmtId="0" fontId="115" fillId="2" borderId="28" xfId="1" applyNumberFormat="1" applyFont="1" applyFill="1" applyBorder="1" applyAlignment="1" applyProtection="1">
      <alignment horizontal="left"/>
    </xf>
    <xf numFmtId="0" fontId="115" fillId="2" borderId="28" xfId="1" applyNumberFormat="1" applyFont="1" applyFill="1" applyBorder="1" applyAlignment="1" applyProtection="1"/>
    <xf numFmtId="0" fontId="157" fillId="2" borderId="28" xfId="1" applyNumberFormat="1" applyFont="1" applyFill="1" applyBorder="1" applyAlignment="1" applyProtection="1">
      <alignment horizontal="right"/>
    </xf>
    <xf numFmtId="0" fontId="157" fillId="2" borderId="29" xfId="4" applyNumberFormat="1" applyFont="1" applyFill="1" applyBorder="1" applyAlignment="1" applyProtection="1">
      <alignment horizontal="left"/>
    </xf>
    <xf numFmtId="6" fontId="115" fillId="2" borderId="29" xfId="1" applyNumberFormat="1" applyFont="1" applyFill="1" applyBorder="1" applyAlignment="1" applyProtection="1">
      <alignment horizontal="left"/>
    </xf>
    <xf numFmtId="6" fontId="115" fillId="2" borderId="0" xfId="1" applyNumberFormat="1" applyFont="1" applyFill="1" applyBorder="1" applyAlignment="1" applyProtection="1">
      <alignment horizontal="left"/>
    </xf>
    <xf numFmtId="6" fontId="115" fillId="2" borderId="28" xfId="1" applyNumberFormat="1" applyFont="1" applyFill="1" applyBorder="1" applyAlignment="1" applyProtection="1">
      <alignment horizontal="left"/>
    </xf>
    <xf numFmtId="6" fontId="115" fillId="2" borderId="29" xfId="3" applyNumberFormat="1" applyFont="1" applyFill="1" applyBorder="1" applyAlignment="1" applyProtection="1">
      <alignment horizontal="left"/>
    </xf>
    <xf numFmtId="165" fontId="115" fillId="2" borderId="29" xfId="7" applyNumberFormat="1" applyFont="1" applyFill="1" applyBorder="1" applyAlignment="1" applyProtection="1">
      <alignment horizontal="left" vertical="center"/>
    </xf>
    <xf numFmtId="0" fontId="115" fillId="2" borderId="29" xfId="3" applyFont="1" applyFill="1" applyBorder="1" applyProtection="1"/>
    <xf numFmtId="0" fontId="157" fillId="2" borderId="0" xfId="3" applyFont="1" applyFill="1" applyBorder="1" applyAlignment="1" applyProtection="1">
      <alignment shrinkToFit="1"/>
    </xf>
    <xf numFmtId="0" fontId="157" fillId="2" borderId="28" xfId="3" applyFont="1" applyFill="1" applyBorder="1" applyProtection="1"/>
    <xf numFmtId="0" fontId="115" fillId="2" borderId="28" xfId="3" applyFont="1" applyFill="1" applyBorder="1" applyAlignment="1" applyProtection="1">
      <alignment horizontal="left"/>
    </xf>
    <xf numFmtId="0" fontId="154" fillId="2" borderId="0" xfId="3" applyFont="1" applyFill="1" applyBorder="1" applyProtection="1"/>
    <xf numFmtId="0" fontId="157" fillId="2" borderId="0" xfId="4" applyNumberFormat="1" applyFont="1" applyFill="1" applyBorder="1" applyAlignment="1" applyProtection="1"/>
    <xf numFmtId="6" fontId="115" fillId="2" borderId="0" xfId="3" applyNumberFormat="1" applyFont="1" applyFill="1" applyBorder="1" applyAlignment="1" applyProtection="1">
      <alignment horizontal="left"/>
    </xf>
    <xf numFmtId="1" fontId="115" fillId="2" borderId="30" xfId="3" applyNumberFormat="1" applyFont="1" applyFill="1" applyBorder="1" applyAlignment="1" applyProtection="1">
      <alignment horizontal="left"/>
    </xf>
    <xf numFmtId="0" fontId="157" fillId="2" borderId="30" xfId="3" applyFont="1" applyFill="1" applyBorder="1" applyAlignment="1" applyProtection="1">
      <alignment vertical="center"/>
    </xf>
    <xf numFmtId="9" fontId="115" fillId="2" borderId="28" xfId="14" applyFont="1" applyFill="1" applyBorder="1" applyAlignment="1" applyProtection="1">
      <alignment horizontal="center"/>
    </xf>
    <xf numFmtId="0" fontId="115" fillId="2" borderId="31" xfId="3" applyFont="1" applyFill="1" applyBorder="1" applyProtection="1"/>
    <xf numFmtId="0" fontId="115" fillId="2" borderId="0" xfId="3" applyFont="1" applyFill="1" applyProtection="1"/>
    <xf numFmtId="0" fontId="115" fillId="2" borderId="0" xfId="3" applyFont="1" applyFill="1" applyBorder="1" applyAlignment="1" applyProtection="1">
      <alignment horizontal="center"/>
    </xf>
    <xf numFmtId="0" fontId="115" fillId="2" borderId="0" xfId="3" applyFont="1" applyFill="1" applyBorder="1" applyAlignment="1" applyProtection="1">
      <alignment horizontal="left" indent="1" shrinkToFit="1"/>
    </xf>
    <xf numFmtId="0" fontId="158" fillId="2" borderId="0" xfId="3" applyFont="1" applyFill="1" applyProtection="1"/>
    <xf numFmtId="0" fontId="115" fillId="2" borderId="0" xfId="3" applyFont="1" applyFill="1" applyAlignment="1" applyProtection="1">
      <alignment horizontal="left"/>
    </xf>
    <xf numFmtId="0" fontId="153" fillId="2" borderId="0" xfId="3" applyFont="1" applyFill="1" applyAlignment="1" applyProtection="1">
      <alignment horizontal="left"/>
    </xf>
    <xf numFmtId="0" fontId="153" fillId="2" borderId="0" xfId="1" applyNumberFormat="1" applyFont="1" applyFill="1" applyBorder="1" applyAlignment="1" applyProtection="1">
      <alignment horizontal="right" indent="1" shrinkToFit="1"/>
    </xf>
    <xf numFmtId="168" fontId="115" fillId="2" borderId="0" xfId="11" applyNumberFormat="1" applyFont="1" applyFill="1" applyBorder="1" applyAlignment="1" applyProtection="1">
      <alignment horizontal="left"/>
    </xf>
    <xf numFmtId="0" fontId="153" fillId="2" borderId="45" xfId="3" applyFont="1" applyFill="1" applyBorder="1" applyAlignment="1" applyProtection="1">
      <alignment vertical="center"/>
    </xf>
    <xf numFmtId="0" fontId="153" fillId="2" borderId="44" xfId="3" applyFont="1" applyFill="1" applyBorder="1" applyAlignment="1" applyProtection="1">
      <alignment vertical="center"/>
    </xf>
    <xf numFmtId="0" fontId="153" fillId="2" borderId="44" xfId="3" applyFont="1" applyFill="1" applyBorder="1" applyProtection="1"/>
    <xf numFmtId="0" fontId="113" fillId="2" borderId="0" xfId="3" applyFont="1" applyFill="1" applyBorder="1" applyAlignment="1" applyProtection="1"/>
    <xf numFmtId="164" fontId="14" fillId="3" borderId="6" xfId="1" applyFont="1" applyFill="1" applyBorder="1" applyAlignment="1" applyProtection="1">
      <alignment horizontal="left" indent="1" shrinkToFit="1"/>
    </xf>
    <xf numFmtId="0" fontId="114" fillId="2" borderId="0" xfId="1" applyNumberFormat="1" applyFont="1" applyFill="1" applyBorder="1" applyAlignment="1" applyProtection="1">
      <alignment horizontal="right" vertical="center" wrapText="1"/>
    </xf>
    <xf numFmtId="0" fontId="98" fillId="2" borderId="0" xfId="1" applyNumberFormat="1" applyFont="1" applyFill="1" applyBorder="1" applyAlignment="1" applyProtection="1">
      <alignment horizontal="center" vertical="center" wrapText="1"/>
    </xf>
    <xf numFmtId="0" fontId="114" fillId="2" borderId="0" xfId="3" applyFont="1" applyFill="1" applyBorder="1" applyAlignment="1" applyProtection="1">
      <alignment horizontal="left" vertical="top" indent="13"/>
    </xf>
    <xf numFmtId="0" fontId="98" fillId="2" borderId="0" xfId="3" applyFont="1" applyFill="1" applyBorder="1" applyAlignment="1" applyProtection="1">
      <alignment horizontal="left" vertical="top"/>
    </xf>
    <xf numFmtId="166" fontId="127" fillId="2" borderId="36" xfId="0" applyNumberFormat="1" applyFont="1" applyFill="1" applyBorder="1" applyAlignment="1" applyProtection="1">
      <alignment horizontal="center" vertical="center" wrapText="1"/>
    </xf>
    <xf numFmtId="166" fontId="127" fillId="2" borderId="0" xfId="0" applyNumberFormat="1" applyFont="1" applyFill="1" applyBorder="1" applyAlignment="1" applyProtection="1">
      <alignment horizontal="center" vertical="center" wrapText="1"/>
    </xf>
    <xf numFmtId="164" fontId="46" fillId="2" borderId="0" xfId="4" applyNumberFormat="1" applyFont="1" applyFill="1" applyBorder="1" applyAlignment="1" applyProtection="1">
      <alignment horizontal="center"/>
    </xf>
    <xf numFmtId="0" fontId="25" fillId="2" borderId="0" xfId="0" applyFont="1" applyFill="1" applyProtection="1"/>
    <xf numFmtId="0" fontId="25" fillId="2" borderId="0" xfId="3" applyFont="1" applyFill="1" applyBorder="1" applyAlignment="1" applyProtection="1"/>
    <xf numFmtId="0" fontId="0" fillId="2" borderId="0" xfId="0" applyFont="1" applyFill="1" applyProtection="1"/>
    <xf numFmtId="0" fontId="15" fillId="2" borderId="0" xfId="3" applyFont="1" applyFill="1" applyBorder="1" applyProtection="1"/>
    <xf numFmtId="0" fontId="25" fillId="2" borderId="0" xfId="0" applyFont="1" applyFill="1" applyAlignment="1" applyProtection="1">
      <alignment vertical="center"/>
    </xf>
    <xf numFmtId="164" fontId="197" fillId="2" borderId="0" xfId="4" applyNumberFormat="1" applyFont="1" applyFill="1" applyBorder="1" applyAlignment="1" applyProtection="1">
      <alignment horizontal="left"/>
    </xf>
    <xf numFmtId="0" fontId="47" fillId="3" borderId="0" xfId="1" applyNumberFormat="1" applyFont="1" applyFill="1" applyBorder="1" applyProtection="1"/>
    <xf numFmtId="164" fontId="198" fillId="2" borderId="0" xfId="4" applyNumberFormat="1" applyFont="1" applyFill="1" applyBorder="1" applyAlignment="1" applyProtection="1">
      <alignment horizontal="left"/>
    </xf>
    <xf numFmtId="164" fontId="199" fillId="2" borderId="0" xfId="4" applyNumberFormat="1" applyFont="1" applyFill="1" applyBorder="1" applyAlignment="1" applyProtection="1">
      <alignment horizontal="center"/>
    </xf>
    <xf numFmtId="164" fontId="52" fillId="2" borderId="0" xfId="1" applyFont="1" applyFill="1" applyBorder="1" applyProtection="1"/>
    <xf numFmtId="164" fontId="200" fillId="2" borderId="0" xfId="4" applyNumberFormat="1" applyFont="1" applyFill="1" applyBorder="1" applyAlignment="1" applyProtection="1"/>
    <xf numFmtId="0" fontId="47" fillId="2" borderId="0" xfId="1" applyNumberFormat="1" applyFont="1" applyFill="1" applyBorder="1" applyProtection="1"/>
    <xf numFmtId="0" fontId="147" fillId="0" borderId="0" xfId="3" applyFont="1" applyFill="1" applyBorder="1" applyAlignment="1" applyProtection="1">
      <alignment vertical="top"/>
    </xf>
    <xf numFmtId="14" fontId="144" fillId="4" borderId="15" xfId="3" applyNumberFormat="1" applyFont="1" applyFill="1" applyBorder="1" applyAlignment="1" applyProtection="1">
      <alignment vertical="center" wrapText="1"/>
      <protection locked="0"/>
    </xf>
    <xf numFmtId="0" fontId="196" fillId="3" borderId="0" xfId="9" applyFont="1" applyFill="1" applyBorder="1" applyAlignment="1" applyProtection="1"/>
    <xf numFmtId="14" fontId="52" fillId="4" borderId="15" xfId="9" applyNumberFormat="1" applyFont="1" applyFill="1" applyBorder="1" applyAlignment="1" applyProtection="1">
      <protection locked="0"/>
    </xf>
    <xf numFmtId="0" fontId="53" fillId="3" borderId="0" xfId="9" applyFont="1" applyFill="1" applyBorder="1" applyAlignment="1" applyProtection="1">
      <alignment horizontal="center"/>
    </xf>
    <xf numFmtId="14" fontId="52" fillId="2" borderId="0" xfId="9" applyNumberFormat="1" applyFont="1" applyFill="1" applyBorder="1" applyAlignment="1" applyProtection="1">
      <protection locked="0"/>
    </xf>
    <xf numFmtId="164" fontId="200" fillId="2" borderId="0" xfId="4" applyNumberFormat="1" applyFont="1" applyFill="1" applyBorder="1" applyAlignment="1" applyProtection="1">
      <alignment vertical="top"/>
    </xf>
    <xf numFmtId="0" fontId="47" fillId="2" borderId="0" xfId="1" applyNumberFormat="1" applyFont="1" applyFill="1" applyBorder="1" applyAlignment="1" applyProtection="1">
      <alignment vertical="top"/>
    </xf>
    <xf numFmtId="0" fontId="47" fillId="3" borderId="0" xfId="1" applyNumberFormat="1" applyFont="1" applyFill="1" applyBorder="1" applyAlignment="1" applyProtection="1">
      <alignment vertical="top"/>
    </xf>
    <xf numFmtId="0" fontId="204" fillId="2" borderId="0" xfId="3" applyFont="1" applyFill="1" applyAlignment="1" applyProtection="1">
      <alignment horizontal="left" indent="4"/>
    </xf>
    <xf numFmtId="166" fontId="27" fillId="2" borderId="0" xfId="3" applyNumberFormat="1" applyFont="1" applyFill="1" applyAlignment="1" applyProtection="1"/>
    <xf numFmtId="164" fontId="48" fillId="2" borderId="0" xfId="1" applyFont="1" applyFill="1" applyAlignment="1" applyProtection="1">
      <alignment wrapText="1"/>
    </xf>
    <xf numFmtId="49" fontId="48" fillId="2" borderId="10" xfId="3" applyNumberFormat="1" applyFont="1" applyFill="1" applyBorder="1" applyAlignment="1" applyProtection="1">
      <alignment vertical="center"/>
    </xf>
    <xf numFmtId="0" fontId="48" fillId="2" borderId="10" xfId="3" applyFont="1" applyFill="1" applyBorder="1" applyAlignment="1" applyProtection="1">
      <alignment vertical="center"/>
    </xf>
    <xf numFmtId="0" fontId="15" fillId="2" borderId="0" xfId="3" applyFont="1" applyFill="1" applyBorder="1" applyAlignment="1" applyProtection="1">
      <alignment wrapText="1"/>
      <protection locked="0"/>
    </xf>
    <xf numFmtId="0" fontId="113" fillId="13" borderId="6" xfId="0" applyNumberFormat="1" applyFont="1" applyFill="1" applyBorder="1" applyAlignment="1" applyProtection="1">
      <alignment horizontal="left" vertical="center" wrapText="1" shrinkToFit="1"/>
      <protection locked="0"/>
    </xf>
    <xf numFmtId="0" fontId="113" fillId="13" borderId="0" xfId="0" applyNumberFormat="1" applyFont="1" applyFill="1" applyBorder="1" applyAlignment="1" applyProtection="1">
      <alignment horizontal="left" vertical="center" wrapText="1" shrinkToFit="1"/>
      <protection locked="0"/>
    </xf>
    <xf numFmtId="166" fontId="163" fillId="2" borderId="0" xfId="0" applyNumberFormat="1" applyFont="1" applyFill="1" applyBorder="1" applyAlignment="1" applyProtection="1">
      <alignment horizontal="center" vertical="center" wrapText="1"/>
    </xf>
    <xf numFmtId="166" fontId="153" fillId="13" borderId="6" xfId="0" applyNumberFormat="1" applyFont="1" applyFill="1" applyBorder="1" applyAlignment="1" applyProtection="1">
      <alignment horizontal="center" vertical="center" shrinkToFit="1"/>
      <protection locked="0"/>
    </xf>
    <xf numFmtId="166" fontId="153" fillId="13" borderId="0" xfId="0" applyNumberFormat="1" applyFont="1" applyFill="1" applyBorder="1" applyAlignment="1" applyProtection="1">
      <alignment horizontal="center" vertical="center" shrinkToFit="1"/>
      <protection locked="0"/>
    </xf>
    <xf numFmtId="0" fontId="179" fillId="5" borderId="36" xfId="0" applyFont="1" applyFill="1" applyBorder="1" applyAlignment="1" applyProtection="1">
      <alignment horizontal="center" vertical="center" wrapText="1"/>
    </xf>
    <xf numFmtId="0" fontId="133" fillId="2" borderId="50" xfId="0" applyFont="1" applyFill="1" applyBorder="1" applyAlignment="1" applyProtection="1">
      <alignment horizontal="center" vertical="center" wrapText="1"/>
    </xf>
    <xf numFmtId="166" fontId="127" fillId="4" borderId="51" xfId="0" applyNumberFormat="1" applyFont="1" applyFill="1" applyBorder="1" applyAlignment="1" applyProtection="1">
      <alignment horizontal="center" vertical="center" wrapText="1"/>
      <protection locked="0"/>
    </xf>
    <xf numFmtId="0" fontId="0" fillId="0" borderId="0" xfId="0" applyBorder="1"/>
    <xf numFmtId="0" fontId="60" fillId="2" borderId="0" xfId="0" applyFont="1" applyFill="1" applyAlignment="1" applyProtection="1">
      <alignment vertical="center"/>
    </xf>
    <xf numFmtId="0" fontId="132" fillId="2" borderId="0" xfId="0" applyFont="1" applyFill="1" applyAlignment="1" applyProtection="1">
      <alignment vertical="center"/>
    </xf>
    <xf numFmtId="0" fontId="60" fillId="2" borderId="0" xfId="3" applyFont="1" applyFill="1" applyBorder="1" applyAlignment="1" applyProtection="1"/>
    <xf numFmtId="0" fontId="1" fillId="2" borderId="50" xfId="0" applyFont="1" applyFill="1" applyBorder="1" applyAlignment="1" applyProtection="1">
      <alignment horizontal="left" vertical="center" wrapText="1"/>
    </xf>
    <xf numFmtId="0" fontId="1" fillId="2" borderId="52" xfId="0" applyFont="1" applyFill="1" applyBorder="1" applyAlignment="1" applyProtection="1">
      <alignment horizontal="left" vertical="center" wrapText="1" indent="1"/>
    </xf>
    <xf numFmtId="0" fontId="1" fillId="2" borderId="53" xfId="0" applyFont="1" applyFill="1" applyBorder="1" applyAlignment="1" applyProtection="1">
      <alignment horizontal="left" vertical="center" wrapText="1" indent="1"/>
    </xf>
    <xf numFmtId="0" fontId="1" fillId="2" borderId="50" xfId="0" applyFont="1" applyFill="1" applyBorder="1" applyAlignment="1" applyProtection="1">
      <alignment horizontal="center" vertical="center" wrapText="1"/>
    </xf>
    <xf numFmtId="0" fontId="0" fillId="2" borderId="51" xfId="0" applyFont="1" applyFill="1" applyBorder="1" applyAlignment="1" applyProtection="1">
      <alignment horizontal="left" vertical="center" wrapText="1" indent="1"/>
    </xf>
    <xf numFmtId="166" fontId="0" fillId="4" borderId="49" xfId="0" applyNumberFormat="1" applyFont="1" applyFill="1" applyBorder="1" applyAlignment="1" applyProtection="1">
      <alignment horizontal="center" vertical="center" wrapText="1"/>
      <protection locked="0"/>
    </xf>
    <xf numFmtId="0" fontId="1" fillId="2" borderId="50" xfId="0" applyFont="1" applyFill="1" applyBorder="1" applyAlignment="1" applyProtection="1">
      <alignment horizontal="left" vertical="center" wrapText="1" indent="1"/>
    </xf>
    <xf numFmtId="0" fontId="1" fillId="2" borderId="54" xfId="0" applyFont="1" applyFill="1" applyBorder="1" applyAlignment="1" applyProtection="1">
      <alignment horizontal="left" vertical="center" wrapText="1" indent="1"/>
    </xf>
    <xf numFmtId="0" fontId="1" fillId="2" borderId="54" xfId="0" applyFont="1" applyFill="1" applyBorder="1" applyAlignment="1" applyProtection="1">
      <alignment horizontal="center" vertical="center" wrapText="1"/>
    </xf>
    <xf numFmtId="0" fontId="207" fillId="2" borderId="26" xfId="0" applyFont="1" applyFill="1" applyBorder="1" applyAlignment="1" applyProtection="1">
      <alignment horizontal="right" vertical="center" wrapText="1" indent="1"/>
    </xf>
    <xf numFmtId="166" fontId="207" fillId="2" borderId="43" xfId="13" applyNumberFormat="1" applyFont="1" applyFill="1" applyBorder="1" applyAlignment="1" applyProtection="1">
      <alignment horizontal="left" vertical="center" wrapText="1"/>
    </xf>
    <xf numFmtId="0" fontId="207" fillId="2" borderId="27" xfId="0" applyFont="1" applyFill="1" applyBorder="1" applyAlignment="1" applyProtection="1">
      <alignment horizontal="right" vertical="center" indent="1" shrinkToFit="1"/>
    </xf>
    <xf numFmtId="165" fontId="207" fillId="2" borderId="38" xfId="14" applyNumberFormat="1"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166" fontId="0" fillId="4" borderId="37"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left" vertical="center"/>
    </xf>
    <xf numFmtId="0" fontId="0" fillId="2" borderId="0" xfId="0" applyFont="1" applyFill="1" applyAlignment="1" applyProtection="1">
      <alignment horizontal="center"/>
    </xf>
    <xf numFmtId="0" fontId="0" fillId="2" borderId="0" xfId="0" applyFont="1" applyFill="1" applyAlignment="1" applyProtection="1">
      <alignment horizontal="left" wrapText="1" indent="3"/>
    </xf>
    <xf numFmtId="0" fontId="0" fillId="2" borderId="15" xfId="0" applyFont="1" applyFill="1" applyBorder="1" applyProtection="1"/>
    <xf numFmtId="0" fontId="0" fillId="2" borderId="15" xfId="0" applyFont="1" applyFill="1" applyBorder="1" applyAlignment="1" applyProtection="1">
      <alignment horizontal="left" vertical="center"/>
    </xf>
    <xf numFmtId="0" fontId="11" fillId="5" borderId="36" xfId="0" applyFont="1" applyFill="1" applyBorder="1" applyAlignment="1" applyProtection="1">
      <alignment horizontal="left" vertical="center" wrapText="1" indent="1"/>
    </xf>
    <xf numFmtId="0" fontId="27" fillId="2" borderId="0" xfId="3" applyFont="1" applyFill="1" applyAlignment="1" applyProtection="1">
      <alignment horizontal="left"/>
    </xf>
    <xf numFmtId="0" fontId="208" fillId="2" borderId="0" xfId="0" applyFont="1" applyFill="1" applyBorder="1" applyProtection="1"/>
    <xf numFmtId="0" fontId="209" fillId="2" borderId="0" xfId="0" applyFont="1" applyFill="1" applyBorder="1" applyProtection="1"/>
    <xf numFmtId="0" fontId="208" fillId="2" borderId="0" xfId="0" applyFont="1" applyFill="1" applyProtection="1"/>
    <xf numFmtId="166" fontId="0" fillId="2" borderId="0" xfId="0" applyNumberFormat="1" applyFont="1" applyFill="1" applyBorder="1" applyAlignment="1" applyProtection="1">
      <alignment horizontal="center" vertical="center" wrapText="1"/>
    </xf>
    <xf numFmtId="0" fontId="25" fillId="2" borderId="0" xfId="1" applyNumberFormat="1" applyFont="1" applyFill="1" applyAlignment="1" applyProtection="1">
      <alignment horizontal="right"/>
    </xf>
    <xf numFmtId="164" fontId="25" fillId="2" borderId="0" xfId="1" applyFont="1" applyFill="1" applyAlignment="1" applyProtection="1">
      <alignment vertical="top"/>
    </xf>
    <xf numFmtId="164" fontId="194" fillId="2" borderId="0" xfId="1" applyFont="1" applyFill="1" applyAlignment="1" applyProtection="1">
      <alignment horizontal="left" wrapText="1"/>
    </xf>
    <xf numFmtId="0" fontId="65" fillId="2" borderId="0" xfId="3" applyFont="1" applyFill="1" applyBorder="1" applyProtection="1"/>
    <xf numFmtId="0" fontId="135" fillId="2" borderId="0" xfId="3" applyFont="1" applyFill="1" applyBorder="1" applyProtection="1"/>
    <xf numFmtId="0" fontId="9" fillId="3" borderId="0" xfId="9" applyFont="1" applyFill="1" applyBorder="1" applyAlignment="1" applyProtection="1">
      <alignment vertical="center"/>
    </xf>
    <xf numFmtId="0" fontId="172" fillId="2" borderId="0" xfId="0" applyFont="1" applyFill="1" applyBorder="1" applyAlignment="1" applyProtection="1">
      <alignment horizontal="left" vertical="center" wrapText="1" indent="1"/>
    </xf>
    <xf numFmtId="165" fontId="113" fillId="2" borderId="0" xfId="14" applyNumberFormat="1" applyFont="1" applyFill="1" applyBorder="1" applyAlignment="1" applyProtection="1">
      <alignment horizontal="center" vertical="center" shrinkToFit="1"/>
    </xf>
    <xf numFmtId="0" fontId="113" fillId="13" borderId="0" xfId="0" applyNumberFormat="1" applyFont="1" applyFill="1" applyBorder="1" applyAlignment="1" applyProtection="1">
      <alignment vertical="center" wrapText="1" shrinkToFit="1"/>
      <protection locked="0"/>
    </xf>
    <xf numFmtId="166" fontId="153" fillId="2" borderId="0" xfId="0" applyNumberFormat="1" applyFont="1" applyFill="1" applyBorder="1" applyAlignment="1" applyProtection="1">
      <alignment vertical="center" shrinkToFit="1"/>
      <protection locked="0"/>
    </xf>
    <xf numFmtId="0" fontId="113" fillId="2" borderId="0" xfId="0" applyNumberFormat="1" applyFont="1" applyFill="1" applyBorder="1" applyAlignment="1" applyProtection="1">
      <alignment vertical="center" wrapText="1" shrinkToFit="1"/>
      <protection locked="0"/>
    </xf>
    <xf numFmtId="166" fontId="153" fillId="2" borderId="0" xfId="0" applyNumberFormat="1" applyFont="1" applyFill="1" applyBorder="1" applyAlignment="1" applyProtection="1">
      <alignment horizontal="center" vertical="center" shrinkToFit="1"/>
      <protection locked="0"/>
    </xf>
    <xf numFmtId="0" fontId="113" fillId="2" borderId="0" xfId="0" applyNumberFormat="1" applyFont="1" applyFill="1" applyBorder="1" applyAlignment="1" applyProtection="1">
      <alignment horizontal="left" vertical="center" wrapText="1" shrinkToFit="1"/>
      <protection locked="0"/>
    </xf>
    <xf numFmtId="0" fontId="113" fillId="13" borderId="9" xfId="0" applyNumberFormat="1" applyFont="1" applyFill="1" applyBorder="1" applyAlignment="1" applyProtection="1">
      <alignment vertical="center" wrapText="1" shrinkToFit="1"/>
      <protection locked="0"/>
    </xf>
    <xf numFmtId="166" fontId="153" fillId="13" borderId="56" xfId="0" applyNumberFormat="1" applyFont="1" applyFill="1" applyBorder="1" applyAlignment="1" applyProtection="1">
      <alignment horizontal="center" vertical="center" shrinkToFit="1"/>
      <protection locked="0"/>
    </xf>
    <xf numFmtId="6" fontId="11" fillId="14" borderId="34" xfId="13" applyNumberFormat="1" applyFont="1" applyFill="1" applyBorder="1" applyAlignment="1" applyProtection="1">
      <alignment horizontal="center" vertical="center" shrinkToFit="1"/>
    </xf>
    <xf numFmtId="0" fontId="155" fillId="2" borderId="57" xfId="0" applyNumberFormat="1" applyFont="1" applyFill="1" applyBorder="1" applyAlignment="1" applyProtection="1">
      <alignment horizontal="left" vertical="center" shrinkToFit="1"/>
    </xf>
    <xf numFmtId="165" fontId="113" fillId="2" borderId="58" xfId="14" applyNumberFormat="1" applyFont="1" applyFill="1" applyBorder="1" applyAlignment="1" applyProtection="1">
      <alignment horizontal="center" vertical="center" shrinkToFit="1"/>
    </xf>
    <xf numFmtId="166" fontId="153" fillId="13" borderId="60" xfId="0" applyNumberFormat="1" applyFont="1" applyFill="1" applyBorder="1" applyAlignment="1" applyProtection="1">
      <alignment horizontal="center" vertical="center" shrinkToFit="1"/>
      <protection locked="0"/>
    </xf>
    <xf numFmtId="166" fontId="153" fillId="2" borderId="57" xfId="0" applyNumberFormat="1" applyFont="1" applyFill="1" applyBorder="1" applyAlignment="1" applyProtection="1">
      <alignment horizontal="center" vertical="center" shrinkToFit="1"/>
    </xf>
    <xf numFmtId="165" fontId="113" fillId="2" borderId="59" xfId="14" applyNumberFormat="1" applyFont="1" applyFill="1" applyBorder="1" applyAlignment="1" applyProtection="1">
      <alignment horizontal="center" vertical="center" shrinkToFit="1"/>
    </xf>
    <xf numFmtId="0" fontId="113" fillId="13" borderId="61" xfId="0" applyNumberFormat="1" applyFont="1" applyFill="1" applyBorder="1" applyAlignment="1" applyProtection="1">
      <alignment horizontal="left" vertical="center" shrinkToFit="1"/>
      <protection locked="0"/>
    </xf>
    <xf numFmtId="0" fontId="11" fillId="5" borderId="34" xfId="0" applyFont="1" applyFill="1" applyBorder="1" applyAlignment="1" applyProtection="1">
      <alignment horizontal="left" vertical="center" indent="3"/>
    </xf>
    <xf numFmtId="0" fontId="132" fillId="2" borderId="0" xfId="0" applyFont="1" applyFill="1" applyBorder="1" applyAlignment="1" applyProtection="1">
      <alignment horizontal="left" vertical="center" wrapText="1"/>
    </xf>
    <xf numFmtId="166" fontId="163" fillId="2" borderId="60" xfId="0" applyNumberFormat="1" applyFont="1" applyFill="1" applyBorder="1" applyAlignment="1" applyProtection="1">
      <alignment horizontal="center" vertical="center" wrapText="1"/>
    </xf>
    <xf numFmtId="6" fontId="13" fillId="5" borderId="62" xfId="13" applyNumberFormat="1" applyFont="1" applyFill="1" applyBorder="1" applyAlignment="1" applyProtection="1">
      <alignment horizontal="center" vertical="center"/>
    </xf>
    <xf numFmtId="0" fontId="0" fillId="2" borderId="34" xfId="0" applyFill="1" applyBorder="1" applyAlignment="1" applyProtection="1">
      <alignment horizontal="left" vertical="center"/>
    </xf>
    <xf numFmtId="0" fontId="11" fillId="5" borderId="63" xfId="0" applyFont="1" applyFill="1" applyBorder="1" applyAlignment="1" applyProtection="1">
      <alignment horizontal="left" vertical="center" indent="3"/>
    </xf>
    <xf numFmtId="6" fontId="11" fillId="14" borderId="63" xfId="13" applyNumberFormat="1" applyFont="1" applyFill="1" applyBorder="1" applyAlignment="1" applyProtection="1">
      <alignment horizontal="center" vertical="center" shrinkToFit="1"/>
    </xf>
    <xf numFmtId="0" fontId="0" fillId="2" borderId="34" xfId="0" applyFill="1" applyBorder="1" applyProtection="1"/>
    <xf numFmtId="165" fontId="13" fillId="14" borderId="63" xfId="14" applyNumberFormat="1" applyFont="1" applyFill="1" applyBorder="1" applyAlignment="1" applyProtection="1">
      <alignment horizontal="center" vertical="center" shrinkToFit="1"/>
    </xf>
    <xf numFmtId="0" fontId="127" fillId="2" borderId="34" xfId="0" applyFont="1" applyFill="1" applyBorder="1" applyAlignment="1" applyProtection="1">
      <alignment horizontal="center"/>
    </xf>
    <xf numFmtId="0" fontId="55" fillId="2" borderId="0" xfId="0" applyFont="1" applyFill="1" applyAlignment="1" applyProtection="1">
      <alignment vertical="top"/>
    </xf>
    <xf numFmtId="0" fontId="55" fillId="2" borderId="0" xfId="0" applyFont="1" applyFill="1" applyBorder="1" applyAlignment="1" applyProtection="1">
      <alignment vertical="top"/>
    </xf>
    <xf numFmtId="0" fontId="113" fillId="13" borderId="0" xfId="0" applyNumberFormat="1" applyFont="1" applyFill="1" applyBorder="1" applyAlignment="1" applyProtection="1">
      <alignment horizontal="left" vertical="top" shrinkToFit="1"/>
      <protection locked="0"/>
    </xf>
    <xf numFmtId="0" fontId="153" fillId="2" borderId="0" xfId="0" applyFont="1" applyFill="1" applyAlignment="1" applyProtection="1">
      <alignment vertical="top"/>
    </xf>
    <xf numFmtId="0" fontId="113" fillId="13" borderId="6" xfId="0" applyNumberFormat="1" applyFont="1" applyFill="1" applyBorder="1" applyAlignment="1" applyProtection="1">
      <alignment horizontal="left" vertical="top" wrapText="1" shrinkToFit="1"/>
      <protection locked="0"/>
    </xf>
    <xf numFmtId="0" fontId="113" fillId="13" borderId="9" xfId="0" applyNumberFormat="1" applyFont="1" applyFill="1" applyBorder="1" applyAlignment="1" applyProtection="1">
      <alignment horizontal="left" vertical="top" wrapText="1" shrinkToFit="1"/>
      <protection locked="0"/>
    </xf>
    <xf numFmtId="0" fontId="55" fillId="2" borderId="0" xfId="0" applyFont="1" applyFill="1" applyBorder="1" applyAlignment="1" applyProtection="1">
      <alignment vertical="center"/>
    </xf>
    <xf numFmtId="0" fontId="137" fillId="2" borderId="0" xfId="0" applyFont="1" applyFill="1" applyBorder="1" applyAlignment="1" applyProtection="1">
      <alignment horizontal="left" vertical="center" wrapText="1" indent="2"/>
    </xf>
    <xf numFmtId="0" fontId="137" fillId="2" borderId="0" xfId="0" applyFont="1" applyFill="1" applyBorder="1" applyAlignment="1" applyProtection="1">
      <alignment horizontal="left" vertical="top" wrapText="1" indent="2"/>
    </xf>
    <xf numFmtId="166" fontId="153" fillId="2" borderId="0" xfId="0" applyNumberFormat="1" applyFont="1" applyFill="1" applyBorder="1" applyAlignment="1" applyProtection="1">
      <alignment vertical="center" shrinkToFit="1"/>
    </xf>
    <xf numFmtId="165" fontId="113" fillId="2" borderId="0" xfId="14" applyNumberFormat="1" applyFont="1" applyFill="1" applyBorder="1" applyAlignment="1" applyProtection="1">
      <alignment vertical="center" shrinkToFit="1"/>
    </xf>
    <xf numFmtId="0" fontId="91" fillId="2" borderId="0" xfId="3" applyFont="1" applyFill="1" applyBorder="1" applyAlignment="1" applyProtection="1">
      <alignment wrapText="1"/>
      <protection locked="0"/>
    </xf>
    <xf numFmtId="0" fontId="0" fillId="2" borderId="0" xfId="0" applyFill="1" applyBorder="1"/>
    <xf numFmtId="0" fontId="61" fillId="2" borderId="0" xfId="3" applyFont="1" applyFill="1" applyAlignment="1" applyProtection="1">
      <alignment horizontal="center" vertical="center" shrinkToFit="1"/>
    </xf>
    <xf numFmtId="0" fontId="1" fillId="2" borderId="0" xfId="0" applyFont="1" applyFill="1" applyBorder="1" applyAlignment="1" applyProtection="1">
      <alignment horizontal="left" vertical="center" wrapText="1"/>
    </xf>
    <xf numFmtId="0" fontId="55" fillId="2" borderId="0" xfId="15" applyFont="1" applyFill="1" applyBorder="1" applyAlignment="1"/>
    <xf numFmtId="0" fontId="120" fillId="2" borderId="0" xfId="15" applyFont="1" applyFill="1" applyBorder="1" applyAlignment="1">
      <alignment vertical="center"/>
    </xf>
    <xf numFmtId="0" fontId="124" fillId="2" borderId="0" xfId="15" applyFont="1" applyFill="1" applyBorder="1" applyAlignment="1"/>
    <xf numFmtId="0" fontId="127" fillId="2" borderId="0" xfId="15" applyFont="1" applyFill="1" applyBorder="1" applyAlignment="1"/>
    <xf numFmtId="0" fontId="55" fillId="2" borderId="0" xfId="0" applyFont="1" applyFill="1"/>
    <xf numFmtId="0" fontId="120" fillId="2" borderId="0" xfId="0" applyFont="1" applyFill="1" applyAlignment="1">
      <alignment horizontal="center"/>
    </xf>
    <xf numFmtId="0" fontId="55" fillId="2" borderId="0" xfId="0" applyFont="1" applyFill="1" applyAlignment="1">
      <alignment horizontal="center"/>
    </xf>
    <xf numFmtId="0" fontId="211" fillId="2" borderId="0" xfId="0" applyFont="1" applyFill="1" applyAlignment="1">
      <alignment vertical="top"/>
    </xf>
    <xf numFmtId="0" fontId="78" fillId="2" borderId="0" xfId="0" applyFont="1" applyFill="1" applyAlignment="1">
      <alignment vertical="center"/>
    </xf>
    <xf numFmtId="0" fontId="121" fillId="2" borderId="0" xfId="0" applyFont="1" applyFill="1" applyAlignment="1">
      <alignment vertical="top"/>
    </xf>
    <xf numFmtId="0" fontId="54" fillId="2" borderId="0" xfId="0" applyFont="1" applyFill="1" applyAlignment="1">
      <alignment wrapText="1"/>
    </xf>
    <xf numFmtId="0" fontId="122" fillId="5" borderId="34" xfId="0" applyFont="1" applyFill="1" applyBorder="1" applyAlignment="1">
      <alignment vertical="center" wrapText="1"/>
    </xf>
    <xf numFmtId="0" fontId="122" fillId="5" borderId="35" xfId="0" applyFont="1" applyFill="1" applyBorder="1" applyAlignment="1">
      <alignment horizontal="center" vertical="center" wrapText="1"/>
    </xf>
    <xf numFmtId="0" fontId="55" fillId="2" borderId="0" xfId="0" applyFont="1" applyFill="1" applyAlignment="1">
      <alignment horizontal="left" indent="1"/>
    </xf>
    <xf numFmtId="166" fontId="63" fillId="7" borderId="0" xfId="0" applyNumberFormat="1" applyFont="1" applyFill="1" applyAlignment="1">
      <alignment vertical="top" shrinkToFit="1"/>
    </xf>
    <xf numFmtId="166" fontId="48" fillId="7" borderId="0" xfId="0" applyNumberFormat="1" applyFont="1" applyFill="1"/>
    <xf numFmtId="166" fontId="48" fillId="2" borderId="0" xfId="0" applyNumberFormat="1" applyFont="1" applyFill="1"/>
    <xf numFmtId="166" fontId="63" fillId="7" borderId="35" xfId="0" applyNumberFormat="1" applyFont="1" applyFill="1" applyBorder="1" applyAlignment="1">
      <alignment vertical="top" shrinkToFit="1"/>
    </xf>
    <xf numFmtId="166" fontId="48" fillId="7" borderId="35" xfId="0" applyNumberFormat="1" applyFont="1" applyFill="1" applyBorder="1"/>
    <xf numFmtId="0" fontId="55" fillId="5" borderId="0" xfId="0" applyFont="1" applyFill="1"/>
    <xf numFmtId="0" fontId="123" fillId="2" borderId="0" xfId="5" applyFont="1" applyFill="1" applyAlignment="1" applyProtection="1">
      <alignment horizontal="right" wrapText="1" indent="2"/>
    </xf>
    <xf numFmtId="0" fontId="43" fillId="2" borderId="0" xfId="0" applyFont="1" applyFill="1" applyAlignment="1">
      <alignment horizontal="center" vertical="center" wrapText="1"/>
    </xf>
    <xf numFmtId="0" fontId="124" fillId="2" borderId="0" xfId="0" applyFont="1" applyFill="1" applyAlignment="1">
      <alignment horizontal="center"/>
    </xf>
    <xf numFmtId="0" fontId="124" fillId="2" borderId="0" xfId="0" applyFont="1" applyFill="1"/>
    <xf numFmtId="0" fontId="125" fillId="2" borderId="0" xfId="5" applyFont="1" applyFill="1" applyAlignment="1" applyProtection="1">
      <alignment horizontal="right" wrapText="1" indent="2"/>
    </xf>
    <xf numFmtId="0" fontId="125" fillId="2" borderId="0" xfId="5" applyFont="1" applyFill="1" applyAlignment="1" applyProtection="1">
      <alignment horizontal="right" indent="2"/>
    </xf>
    <xf numFmtId="0" fontId="220" fillId="2" borderId="0" xfId="0" applyFont="1" applyFill="1"/>
    <xf numFmtId="0" fontId="55" fillId="2" borderId="0" xfId="0" applyFont="1" applyFill="1" applyAlignment="1">
      <alignment wrapText="1"/>
    </xf>
    <xf numFmtId="0" fontId="55" fillId="0" borderId="0" xfId="0" applyFont="1" applyAlignment="1">
      <alignment wrapText="1"/>
    </xf>
    <xf numFmtId="0" fontId="120" fillId="2" borderId="0" xfId="0" applyFont="1" applyFill="1" applyAlignment="1">
      <alignment vertical="center" wrapText="1"/>
    </xf>
    <xf numFmtId="0" fontId="120" fillId="0" borderId="0" xfId="0" applyFont="1" applyAlignment="1">
      <alignment vertical="center" wrapText="1"/>
    </xf>
    <xf numFmtId="166" fontId="48" fillId="2" borderId="64" xfId="1" applyNumberFormat="1" applyFont="1" applyFill="1" applyBorder="1" applyAlignment="1">
      <alignment horizontal="center"/>
    </xf>
    <xf numFmtId="166" fontId="48" fillId="2" borderId="35" xfId="1" applyNumberFormat="1" applyFont="1" applyFill="1" applyBorder="1" applyAlignment="1">
      <alignment horizontal="center"/>
    </xf>
    <xf numFmtId="0" fontId="55" fillId="0" borderId="0" xfId="0" applyFont="1"/>
    <xf numFmtId="0" fontId="55" fillId="0" borderId="0" xfId="0" applyFont="1" applyAlignment="1">
      <alignment horizontal="center"/>
    </xf>
    <xf numFmtId="0" fontId="120" fillId="2" borderId="0" xfId="0" applyFont="1" applyFill="1"/>
    <xf numFmtId="0" fontId="127" fillId="2" borderId="0" xfId="0" applyFont="1" applyFill="1" applyAlignment="1">
      <alignment horizontal="center"/>
    </xf>
    <xf numFmtId="0" fontId="127" fillId="2" borderId="0" xfId="0" applyFont="1" applyFill="1"/>
    <xf numFmtId="0" fontId="120" fillId="0" borderId="0" xfId="0" applyFont="1" applyAlignment="1">
      <alignment horizontal="center"/>
    </xf>
    <xf numFmtId="166" fontId="27" fillId="2" borderId="0" xfId="3" applyNumberFormat="1" applyFont="1" applyFill="1" applyAlignment="1" applyProtection="1">
      <alignment horizontal="left" indent="1"/>
    </xf>
    <xf numFmtId="0" fontId="6" fillId="2" borderId="0" xfId="3" applyFont="1" applyFill="1" applyAlignment="1" applyProtection="1">
      <alignment horizontal="center" shrinkToFit="1"/>
    </xf>
    <xf numFmtId="0" fontId="6" fillId="2" borderId="0" xfId="3" applyFont="1" applyFill="1" applyAlignment="1" applyProtection="1">
      <alignment horizontal="center"/>
    </xf>
    <xf numFmtId="0" fontId="28" fillId="2" borderId="0" xfId="3" applyFont="1" applyFill="1" applyAlignment="1" applyProtection="1">
      <alignment horizontal="center" vertical="top" wrapText="1"/>
    </xf>
    <xf numFmtId="0" fontId="29" fillId="2" borderId="0" xfId="3" applyFont="1" applyFill="1" applyAlignment="1" applyProtection="1">
      <alignment horizontal="center" vertical="top"/>
    </xf>
    <xf numFmtId="0" fontId="30" fillId="2" borderId="0" xfId="3" applyFont="1" applyFill="1" applyAlignment="1" applyProtection="1">
      <alignment horizontal="center"/>
    </xf>
    <xf numFmtId="0" fontId="31" fillId="2" borderId="0" xfId="3" applyFont="1" applyFill="1" applyAlignment="1" applyProtection="1">
      <alignment horizontal="center"/>
    </xf>
    <xf numFmtId="0" fontId="27" fillId="2" borderId="0" xfId="3" applyFont="1" applyFill="1" applyAlignment="1" applyProtection="1">
      <alignment horizontal="left"/>
    </xf>
    <xf numFmtId="0" fontId="27" fillId="2" borderId="0" xfId="3" applyFont="1" applyFill="1" applyAlignment="1" applyProtection="1">
      <alignment horizontal="left" shrinkToFit="1"/>
    </xf>
    <xf numFmtId="164" fontId="48" fillId="2" borderId="0" xfId="1" applyFont="1" applyFill="1" applyAlignment="1" applyProtection="1">
      <alignment vertical="top" wrapText="1"/>
    </xf>
    <xf numFmtId="164" fontId="15" fillId="2" borderId="0" xfId="1" applyFont="1" applyFill="1" applyAlignment="1" applyProtection="1">
      <alignment horizontal="left" vertical="center" wrapText="1" indent="1"/>
    </xf>
    <xf numFmtId="164" fontId="15" fillId="2" borderId="0" xfId="1" applyFont="1" applyFill="1" applyAlignment="1" applyProtection="1">
      <alignment vertical="top" wrapText="1"/>
    </xf>
    <xf numFmtId="164" fontId="32" fillId="2" borderId="0" xfId="4" applyNumberFormat="1" applyFont="1" applyFill="1" applyBorder="1" applyAlignment="1" applyProtection="1">
      <alignment horizontal="center" vertical="center" wrapText="1"/>
    </xf>
    <xf numFmtId="164" fontId="194" fillId="2" borderId="0" xfId="1" applyFont="1" applyFill="1" applyAlignment="1" applyProtection="1">
      <alignment horizontal="left" wrapText="1"/>
    </xf>
    <xf numFmtId="164" fontId="210" fillId="2" borderId="0" xfId="1" applyFont="1" applyFill="1" applyAlignment="1" applyProtection="1">
      <alignment horizontal="left" wrapText="1" indent="1"/>
    </xf>
    <xf numFmtId="164" fontId="202" fillId="2" borderId="0" xfId="1" applyFont="1" applyFill="1" applyAlignment="1" applyProtection="1">
      <alignment horizontal="left" wrapText="1" indent="1"/>
    </xf>
    <xf numFmtId="164" fontId="201" fillId="2" borderId="0" xfId="1" applyFont="1" applyFill="1" applyAlignment="1" applyProtection="1">
      <alignment horizontal="left" vertical="top" wrapText="1" indent="2"/>
    </xf>
    <xf numFmtId="164" fontId="37" fillId="2" borderId="0" xfId="1" applyFont="1" applyFill="1" applyAlignment="1" applyProtection="1">
      <alignment horizontal="left" vertical="center" wrapText="1"/>
    </xf>
    <xf numFmtId="0" fontId="138" fillId="2" borderId="6" xfId="1" applyNumberFormat="1" applyFont="1" applyFill="1" applyBorder="1" applyAlignment="1" applyProtection="1">
      <alignment horizontal="center" vertical="center"/>
    </xf>
    <xf numFmtId="0" fontId="138" fillId="2" borderId="5" xfId="1" applyNumberFormat="1" applyFont="1" applyFill="1" applyBorder="1" applyAlignment="1" applyProtection="1">
      <alignment horizontal="center" vertical="center"/>
    </xf>
    <xf numFmtId="164" fontId="49" fillId="2" borderId="5" xfId="1" applyFont="1" applyFill="1" applyBorder="1" applyAlignment="1" applyProtection="1">
      <alignment horizontal="center" wrapText="1"/>
    </xf>
    <xf numFmtId="166" fontId="61" fillId="11" borderId="6" xfId="1" applyNumberFormat="1" applyFont="1" applyFill="1" applyBorder="1" applyAlignment="1" applyProtection="1">
      <alignment horizontal="center" vertical="center"/>
    </xf>
    <xf numFmtId="166" fontId="61" fillId="11" borderId="5" xfId="1" applyNumberFormat="1" applyFont="1" applyFill="1" applyBorder="1" applyAlignment="1" applyProtection="1">
      <alignment horizontal="center" vertical="center"/>
    </xf>
    <xf numFmtId="166" fontId="53" fillId="2" borderId="6" xfId="1" applyNumberFormat="1" applyFont="1" applyFill="1" applyBorder="1" applyAlignment="1" applyProtection="1">
      <alignment horizontal="center" vertical="center" wrapText="1"/>
    </xf>
    <xf numFmtId="166" fontId="53" fillId="2" borderId="5" xfId="1" applyNumberFormat="1" applyFont="1" applyFill="1" applyBorder="1" applyAlignment="1" applyProtection="1">
      <alignment horizontal="center" vertical="center" wrapText="1"/>
    </xf>
    <xf numFmtId="166" fontId="136" fillId="2" borderId="6" xfId="1" applyNumberFormat="1" applyFont="1" applyFill="1" applyBorder="1" applyAlignment="1" applyProtection="1">
      <alignment horizontal="center" vertical="center"/>
    </xf>
    <xf numFmtId="166" fontId="136" fillId="2" borderId="5" xfId="1" applyNumberFormat="1" applyFont="1" applyFill="1" applyBorder="1" applyAlignment="1" applyProtection="1">
      <alignment horizontal="center" vertical="center"/>
    </xf>
    <xf numFmtId="164" fontId="45" fillId="2" borderId="0" xfId="4" applyNumberFormat="1" applyFont="1" applyFill="1" applyBorder="1" applyAlignment="1" applyProtection="1">
      <alignment horizontal="center"/>
    </xf>
    <xf numFmtId="164" fontId="46" fillId="2" borderId="0" xfId="4" applyNumberFormat="1" applyFont="1" applyFill="1" applyBorder="1" applyAlignment="1" applyProtection="1">
      <alignment horizontal="center"/>
    </xf>
    <xf numFmtId="1" fontId="30" fillId="2" borderId="11" xfId="1" applyNumberFormat="1" applyFont="1" applyFill="1" applyBorder="1" applyAlignment="1" applyProtection="1">
      <alignment horizontal="center" vertical="center" wrapText="1"/>
    </xf>
    <xf numFmtId="1" fontId="30" fillId="2" borderId="14" xfId="1" applyNumberFormat="1" applyFont="1" applyFill="1" applyBorder="1" applyAlignment="1" applyProtection="1">
      <alignment horizontal="center" vertical="center" wrapText="1"/>
    </xf>
    <xf numFmtId="166" fontId="61" fillId="4" borderId="7" xfId="1" applyNumberFormat="1" applyFont="1" applyFill="1" applyBorder="1" applyAlignment="1" applyProtection="1">
      <alignment horizontal="center" vertical="center" wrapText="1"/>
      <protection locked="0"/>
    </xf>
    <xf numFmtId="166" fontId="61" fillId="4" borderId="8" xfId="1" applyNumberFormat="1" applyFont="1" applyFill="1" applyBorder="1" applyAlignment="1" applyProtection="1">
      <alignment horizontal="center" vertical="center" wrapText="1"/>
      <protection locked="0"/>
    </xf>
    <xf numFmtId="0" fontId="126" fillId="0" borderId="0" xfId="12" applyFont="1" applyFill="1" applyAlignment="1">
      <alignment horizontal="center"/>
    </xf>
    <xf numFmtId="166" fontId="49" fillId="2" borderId="6" xfId="1" applyNumberFormat="1" applyFont="1" applyFill="1" applyBorder="1" applyAlignment="1" applyProtection="1">
      <alignment horizontal="right" vertical="center"/>
    </xf>
    <xf numFmtId="166" fontId="49" fillId="2" borderId="0" xfId="1" applyNumberFormat="1" applyFont="1" applyFill="1" applyBorder="1" applyAlignment="1" applyProtection="1">
      <alignment horizontal="right" vertical="center"/>
    </xf>
    <xf numFmtId="166" fontId="49" fillId="2" borderId="6" xfId="1" applyNumberFormat="1" applyFont="1" applyFill="1" applyBorder="1" applyAlignment="1" applyProtection="1">
      <alignment horizontal="center" vertical="center"/>
    </xf>
    <xf numFmtId="166" fontId="49" fillId="2" borderId="0" xfId="1" applyNumberFormat="1" applyFont="1" applyFill="1" applyBorder="1" applyAlignment="1" applyProtection="1">
      <alignment horizontal="center" vertical="center"/>
    </xf>
    <xf numFmtId="0" fontId="138" fillId="2" borderId="0" xfId="1" applyNumberFormat="1" applyFont="1" applyFill="1" applyBorder="1" applyAlignment="1" applyProtection="1">
      <alignment horizontal="center" vertical="center"/>
    </xf>
    <xf numFmtId="164" fontId="14" fillId="3" borderId="6" xfId="1" applyFont="1" applyFill="1" applyBorder="1" applyAlignment="1" applyProtection="1">
      <alignment horizontal="left" vertical="center" wrapText="1" indent="1" shrinkToFit="1"/>
    </xf>
    <xf numFmtId="164" fontId="14" fillId="3" borderId="5" xfId="1" applyFont="1" applyFill="1" applyBorder="1" applyAlignment="1" applyProtection="1">
      <alignment horizontal="left" vertical="center" wrapText="1" indent="1" shrinkToFit="1"/>
    </xf>
    <xf numFmtId="166" fontId="136" fillId="2" borderId="0" xfId="1" applyNumberFormat="1" applyFont="1" applyFill="1" applyBorder="1" applyAlignment="1" applyProtection="1">
      <alignment horizontal="center" vertical="center"/>
    </xf>
    <xf numFmtId="164" fontId="14" fillId="3" borderId="6" xfId="1" applyFont="1" applyFill="1" applyBorder="1" applyAlignment="1" applyProtection="1">
      <alignment horizontal="left" vertical="center" wrapText="1" indent="1"/>
    </xf>
    <xf numFmtId="164" fontId="14" fillId="3" borderId="5" xfId="1" applyFont="1" applyFill="1" applyBorder="1" applyAlignment="1" applyProtection="1">
      <alignment horizontal="left" vertical="center" wrapText="1" indent="1"/>
    </xf>
    <xf numFmtId="164" fontId="14" fillId="3" borderId="6" xfId="1" applyFont="1" applyFill="1" applyBorder="1" applyAlignment="1" applyProtection="1">
      <alignment horizontal="left" vertical="center" indent="1" shrinkToFit="1"/>
    </xf>
    <xf numFmtId="164" fontId="14" fillId="3" borderId="5" xfId="1" applyFont="1" applyFill="1" applyBorder="1" applyAlignment="1" applyProtection="1">
      <alignment horizontal="left" vertical="center" indent="1" shrinkToFit="1"/>
    </xf>
    <xf numFmtId="164" fontId="49" fillId="2" borderId="5" xfId="1" applyFont="1" applyFill="1" applyBorder="1" applyAlignment="1" applyProtection="1">
      <alignment horizontal="center"/>
    </xf>
    <xf numFmtId="165" fontId="61" fillId="11" borderId="6" xfId="14" applyNumberFormat="1" applyFont="1" applyFill="1" applyBorder="1" applyAlignment="1" applyProtection="1">
      <alignment horizontal="center" vertical="center"/>
    </xf>
    <xf numFmtId="165" fontId="61" fillId="11" borderId="5" xfId="14" applyNumberFormat="1" applyFont="1" applyFill="1" applyBorder="1" applyAlignment="1" applyProtection="1">
      <alignment horizontal="center" vertical="center"/>
    </xf>
    <xf numFmtId="165" fontId="136" fillId="2" borderId="6" xfId="14" applyNumberFormat="1" applyFont="1" applyFill="1" applyBorder="1" applyAlignment="1" applyProtection="1">
      <alignment horizontal="center" vertical="center"/>
    </xf>
    <xf numFmtId="165" fontId="136" fillId="2" borderId="5" xfId="14" applyNumberFormat="1" applyFont="1" applyFill="1" applyBorder="1" applyAlignment="1" applyProtection="1">
      <alignment horizontal="center" vertical="center"/>
    </xf>
    <xf numFmtId="0" fontId="65" fillId="2" borderId="0" xfId="3" applyFont="1" applyFill="1" applyAlignment="1" applyProtection="1">
      <alignment horizontal="center" vertical="center" wrapText="1"/>
    </xf>
    <xf numFmtId="0" fontId="65" fillId="2" borderId="0" xfId="3" applyFont="1" applyFill="1" applyAlignment="1" applyProtection="1">
      <alignment horizontal="center" vertical="center"/>
    </xf>
    <xf numFmtId="164" fontId="198" fillId="2" borderId="0" xfId="4" applyNumberFormat="1" applyFont="1" applyFill="1" applyBorder="1" applyAlignment="1" applyProtection="1">
      <alignment horizontal="center"/>
    </xf>
    <xf numFmtId="0" fontId="141" fillId="2" borderId="46" xfId="3" applyFont="1" applyFill="1" applyBorder="1" applyAlignment="1" applyProtection="1">
      <alignment horizontal="left" vertical="center" wrapText="1"/>
    </xf>
    <xf numFmtId="0" fontId="15" fillId="4" borderId="15" xfId="3" applyFont="1" applyFill="1" applyBorder="1" applyAlignment="1" applyProtection="1">
      <alignment horizontal="left" shrinkToFit="1"/>
      <protection locked="0"/>
    </xf>
    <xf numFmtId="0" fontId="48" fillId="4" borderId="17" xfId="3" applyFont="1" applyFill="1" applyBorder="1" applyAlignment="1" applyProtection="1">
      <alignment horizontal="center" vertical="center" shrinkToFit="1"/>
      <protection locked="0"/>
    </xf>
    <xf numFmtId="0" fontId="48" fillId="4" borderId="18" xfId="3" applyFont="1" applyFill="1" applyBorder="1" applyAlignment="1" applyProtection="1">
      <alignment horizontal="center" vertical="center" shrinkToFit="1"/>
      <protection locked="0"/>
    </xf>
    <xf numFmtId="0" fontId="70" fillId="7" borderId="0" xfId="4" applyNumberFormat="1" applyFont="1" applyFill="1" applyBorder="1" applyAlignment="1" applyProtection="1">
      <alignment horizontal="left" indent="1" shrinkToFit="1"/>
    </xf>
    <xf numFmtId="0" fontId="70" fillId="7" borderId="0" xfId="1" applyNumberFormat="1" applyFont="1" applyFill="1" applyBorder="1" applyAlignment="1" applyProtection="1">
      <alignment horizontal="left" shrinkToFit="1"/>
    </xf>
    <xf numFmtId="0" fontId="141" fillId="2" borderId="44" xfId="3" applyFont="1" applyFill="1" applyBorder="1" applyAlignment="1" applyProtection="1">
      <alignment horizontal="left" vertical="center" shrinkToFit="1"/>
    </xf>
    <xf numFmtId="0" fontId="53" fillId="2" borderId="0" xfId="1" applyNumberFormat="1" applyFont="1" applyFill="1" applyBorder="1" applyAlignment="1" applyProtection="1">
      <alignment shrinkToFit="1"/>
    </xf>
    <xf numFmtId="0" fontId="113" fillId="0" borderId="0" xfId="3" applyFont="1" applyBorder="1" applyAlignment="1" applyProtection="1">
      <alignment horizontal="center" vertical="center" wrapText="1"/>
    </xf>
    <xf numFmtId="0" fontId="23" fillId="2" borderId="0" xfId="3" applyFont="1" applyFill="1" applyAlignment="1" applyProtection="1">
      <alignment horizontal="center"/>
    </xf>
    <xf numFmtId="0" fontId="68" fillId="2" borderId="0" xfId="3" applyFont="1" applyFill="1" applyAlignment="1" applyProtection="1">
      <alignment horizontal="center"/>
    </xf>
    <xf numFmtId="0" fontId="48" fillId="4" borderId="7" xfId="3" applyFont="1" applyFill="1" applyBorder="1" applyAlignment="1" applyProtection="1">
      <alignment horizontal="center" vertical="center" shrinkToFit="1"/>
      <protection locked="0"/>
    </xf>
    <xf numFmtId="0" fontId="48" fillId="4" borderId="11" xfId="3" applyFont="1" applyFill="1" applyBorder="1" applyAlignment="1" applyProtection="1">
      <alignment horizontal="center" vertical="center" shrinkToFit="1"/>
      <protection locked="0"/>
    </xf>
    <xf numFmtId="0" fontId="48" fillId="4" borderId="13" xfId="3" applyFont="1" applyFill="1" applyBorder="1" applyAlignment="1" applyProtection="1">
      <alignment horizontal="center" vertical="center" shrinkToFit="1"/>
      <protection locked="0"/>
    </xf>
    <xf numFmtId="0" fontId="48" fillId="4" borderId="12" xfId="3" applyFont="1" applyFill="1" applyBorder="1" applyAlignment="1" applyProtection="1">
      <alignment horizontal="center" vertical="center" shrinkToFit="1"/>
      <protection locked="0"/>
    </xf>
    <xf numFmtId="0" fontId="48" fillId="4" borderId="8" xfId="3" applyFont="1" applyFill="1" applyBorder="1" applyAlignment="1" applyProtection="1">
      <alignment horizontal="center" vertical="center" shrinkToFit="1"/>
      <protection locked="0"/>
    </xf>
    <xf numFmtId="0" fontId="48" fillId="4" borderId="14" xfId="3" applyFont="1" applyFill="1" applyBorder="1" applyAlignment="1" applyProtection="1">
      <alignment horizontal="center" vertical="center" shrinkToFit="1"/>
      <protection locked="0"/>
    </xf>
    <xf numFmtId="14" fontId="139" fillId="4" borderId="5" xfId="1" applyNumberFormat="1" applyFont="1" applyFill="1" applyBorder="1" applyAlignment="1" applyProtection="1">
      <alignment horizontal="center"/>
      <protection locked="0"/>
    </xf>
    <xf numFmtId="0" fontId="139" fillId="4" borderId="5" xfId="1" applyNumberFormat="1" applyFont="1" applyFill="1" applyBorder="1" applyAlignment="1" applyProtection="1">
      <alignment horizontal="center"/>
      <protection locked="0"/>
    </xf>
    <xf numFmtId="0" fontId="139" fillId="2" borderId="0" xfId="1" applyNumberFormat="1" applyFont="1" applyFill="1" applyBorder="1" applyAlignment="1" applyProtection="1">
      <alignment horizontal="right" indent="1" shrinkToFit="1"/>
    </xf>
    <xf numFmtId="0" fontId="141" fillId="2" borderId="6" xfId="3" applyFont="1" applyFill="1" applyBorder="1" applyAlignment="1" applyProtection="1">
      <alignment horizontal="left" vertical="center" wrapText="1"/>
    </xf>
    <xf numFmtId="0" fontId="141" fillId="2" borderId="0" xfId="3" applyFont="1" applyFill="1" applyBorder="1" applyAlignment="1" applyProtection="1">
      <alignment horizontal="left" vertical="center" wrapText="1"/>
    </xf>
    <xf numFmtId="0" fontId="141" fillId="2" borderId="5" xfId="3" applyFont="1" applyFill="1" applyBorder="1" applyAlignment="1" applyProtection="1">
      <alignment horizontal="left" vertical="center" wrapText="1"/>
    </xf>
    <xf numFmtId="0" fontId="70" fillId="7" borderId="0" xfId="4" applyNumberFormat="1" applyFont="1" applyFill="1" applyBorder="1" applyAlignment="1" applyProtection="1">
      <alignment horizontal="left" shrinkToFit="1"/>
    </xf>
    <xf numFmtId="0" fontId="69" fillId="7" borderId="0" xfId="4" applyNumberFormat="1" applyFont="1" applyFill="1" applyBorder="1" applyAlignment="1" applyProtection="1">
      <alignment horizontal="right"/>
    </xf>
    <xf numFmtId="0" fontId="15" fillId="4" borderId="15" xfId="9" applyFont="1" applyFill="1" applyBorder="1" applyAlignment="1" applyProtection="1">
      <alignment horizontal="left"/>
      <protection locked="0"/>
    </xf>
    <xf numFmtId="164" fontId="48" fillId="2" borderId="0" xfId="1" applyFont="1" applyFill="1" applyAlignment="1" applyProtection="1">
      <alignment horizontal="left" vertical="center" wrapText="1"/>
    </xf>
    <xf numFmtId="164" fontId="48" fillId="2" borderId="0" xfId="1" applyFont="1" applyFill="1" applyBorder="1" applyAlignment="1" applyProtection="1">
      <alignment horizontal="left" vertical="center" wrapText="1"/>
    </xf>
    <xf numFmtId="0" fontId="52" fillId="4" borderId="15" xfId="9" applyFont="1" applyFill="1" applyBorder="1" applyAlignment="1" applyProtection="1">
      <alignment horizontal="left"/>
      <protection locked="0"/>
    </xf>
    <xf numFmtId="14" fontId="52" fillId="4" borderId="15" xfId="9" applyNumberFormat="1" applyFont="1" applyFill="1" applyBorder="1" applyAlignment="1" applyProtection="1">
      <alignment horizontal="center"/>
      <protection locked="0"/>
    </xf>
    <xf numFmtId="0" fontId="52" fillId="3" borderId="15" xfId="9" applyFont="1" applyFill="1" applyBorder="1" applyAlignment="1" applyProtection="1">
      <alignment horizontal="center"/>
    </xf>
    <xf numFmtId="0" fontId="141" fillId="2" borderId="44" xfId="3" applyFont="1" applyFill="1" applyBorder="1" applyAlignment="1" applyProtection="1">
      <alignment horizontal="left" vertical="center" wrapText="1"/>
    </xf>
    <xf numFmtId="0" fontId="141" fillId="2" borderId="55" xfId="5" applyFont="1" applyFill="1" applyBorder="1" applyAlignment="1" applyProtection="1">
      <alignment horizontal="left"/>
    </xf>
    <xf numFmtId="0" fontId="141" fillId="2" borderId="9" xfId="5" applyFont="1" applyFill="1" applyBorder="1" applyAlignment="1" applyProtection="1">
      <alignment horizontal="left"/>
    </xf>
    <xf numFmtId="0" fontId="141" fillId="2" borderId="46" xfId="3" applyFont="1" applyFill="1" applyBorder="1" applyAlignment="1" applyProtection="1">
      <alignment horizontal="left" wrapText="1"/>
    </xf>
    <xf numFmtId="0" fontId="142" fillId="2" borderId="4" xfId="3" applyFont="1" applyFill="1" applyBorder="1" applyAlignment="1" applyProtection="1">
      <alignment horizontal="center" vertical="center" wrapText="1"/>
    </xf>
    <xf numFmtId="164" fontId="202" fillId="2" borderId="0" xfId="1" applyFont="1" applyFill="1" applyAlignment="1" applyProtection="1">
      <alignment horizontal="center" wrapText="1"/>
    </xf>
    <xf numFmtId="164" fontId="46" fillId="2" borderId="0" xfId="4" applyNumberFormat="1" applyFont="1" applyFill="1" applyBorder="1" applyAlignment="1" applyProtection="1">
      <alignment horizontal="center" vertical="center" wrapText="1"/>
    </xf>
    <xf numFmtId="14" fontId="52" fillId="4" borderId="5" xfId="1" applyNumberFormat="1" applyFont="1" applyFill="1" applyBorder="1" applyAlignment="1" applyProtection="1">
      <alignment horizontal="center" shrinkToFit="1"/>
      <protection locked="0"/>
    </xf>
    <xf numFmtId="49" fontId="52" fillId="4" borderId="9" xfId="1" applyNumberFormat="1" applyFont="1" applyFill="1" applyBorder="1" applyAlignment="1" applyProtection="1">
      <alignment horizontal="center" shrinkToFit="1"/>
      <protection locked="0"/>
    </xf>
    <xf numFmtId="0" fontId="48" fillId="0" borderId="0" xfId="9" applyFont="1" applyBorder="1" applyAlignment="1" applyProtection="1">
      <alignment horizontal="left" shrinkToFit="1"/>
    </xf>
    <xf numFmtId="0" fontId="48" fillId="4" borderId="5" xfId="9" applyFont="1" applyFill="1" applyBorder="1" applyAlignment="1" applyProtection="1">
      <alignment horizontal="center" vertical="center" shrinkToFit="1"/>
      <protection locked="0"/>
    </xf>
    <xf numFmtId="0" fontId="48" fillId="2" borderId="5" xfId="9" applyFont="1" applyFill="1" applyBorder="1" applyAlignment="1" applyProtection="1">
      <alignment horizontal="right" vertical="center" shrinkToFit="1"/>
    </xf>
    <xf numFmtId="164" fontId="198" fillId="2" borderId="0" xfId="4" applyNumberFormat="1" applyFont="1" applyFill="1" applyBorder="1" applyAlignment="1" applyProtection="1">
      <alignment horizontal="center" vertical="top"/>
    </xf>
    <xf numFmtId="166" fontId="80" fillId="2" borderId="0" xfId="1" applyNumberFormat="1" applyFont="1" applyFill="1" applyBorder="1" applyAlignment="1" applyProtection="1">
      <alignment horizontal="center" shrinkToFit="1"/>
    </xf>
    <xf numFmtId="166" fontId="48" fillId="3" borderId="5" xfId="1" applyNumberFormat="1" applyFont="1" applyFill="1" applyBorder="1" applyAlignment="1" applyProtection="1">
      <alignment horizontal="center"/>
    </xf>
    <xf numFmtId="166" fontId="48" fillId="2" borderId="0" xfId="9" applyNumberFormat="1" applyFont="1" applyFill="1" applyBorder="1" applyAlignment="1" applyProtection="1">
      <alignment horizontal="center" shrinkToFit="1"/>
    </xf>
    <xf numFmtId="0" fontId="48" fillId="4" borderId="5" xfId="9" applyFont="1" applyFill="1" applyBorder="1" applyAlignment="1" applyProtection="1">
      <alignment horizontal="left" vertical="center" indent="1" shrinkToFit="1"/>
      <protection locked="0"/>
    </xf>
    <xf numFmtId="0" fontId="48" fillId="2" borderId="0" xfId="9" applyFont="1" applyFill="1" applyBorder="1" applyAlignment="1" applyProtection="1">
      <alignment horizontal="left" shrinkToFit="1"/>
    </xf>
    <xf numFmtId="0" fontId="48" fillId="2" borderId="0" xfId="9" applyFont="1" applyFill="1" applyBorder="1" applyAlignment="1" applyProtection="1">
      <alignment horizontal="center" vertical="center" shrinkToFit="1"/>
    </xf>
    <xf numFmtId="164" fontId="62" fillId="2" borderId="0" xfId="1" applyFont="1" applyFill="1" applyBorder="1" applyAlignment="1" applyProtection="1">
      <alignment horizontal="center" shrinkToFit="1"/>
    </xf>
    <xf numFmtId="49" fontId="48" fillId="4" borderId="5" xfId="1" applyNumberFormat="1" applyFont="1" applyFill="1" applyBorder="1" applyAlignment="1" applyProtection="1">
      <alignment horizontal="center"/>
      <protection locked="0"/>
    </xf>
    <xf numFmtId="0" fontId="48" fillId="4" borderId="9" xfId="9" applyFont="1" applyFill="1" applyBorder="1" applyAlignment="1" applyProtection="1">
      <alignment horizontal="left" vertical="center" indent="1" shrinkToFit="1"/>
      <protection locked="0"/>
    </xf>
    <xf numFmtId="0" fontId="48" fillId="2" borderId="9" xfId="9" applyFont="1" applyFill="1" applyBorder="1" applyAlignment="1" applyProtection="1">
      <alignment horizontal="center" vertical="center" shrinkToFit="1"/>
    </xf>
    <xf numFmtId="0" fontId="48" fillId="4" borderId="9" xfId="9" applyFont="1" applyFill="1" applyBorder="1" applyAlignment="1" applyProtection="1">
      <alignment horizontal="center" vertical="center" shrinkToFit="1"/>
      <protection locked="0"/>
    </xf>
    <xf numFmtId="0" fontId="48" fillId="4" borderId="5" xfId="9" applyFont="1" applyFill="1" applyBorder="1" applyAlignment="1" applyProtection="1">
      <alignment horizontal="center" shrinkToFit="1"/>
      <protection locked="0"/>
    </xf>
    <xf numFmtId="0" fontId="48" fillId="4" borderId="9" xfId="9" applyFont="1" applyFill="1" applyBorder="1" applyAlignment="1" applyProtection="1">
      <alignment horizontal="center" shrinkToFit="1"/>
      <protection locked="0"/>
    </xf>
    <xf numFmtId="0" fontId="40" fillId="2" borderId="6" xfId="9" applyFont="1" applyFill="1" applyBorder="1" applyAlignment="1" applyProtection="1">
      <alignment horizontal="right" vertical="center" wrapText="1" shrinkToFit="1"/>
    </xf>
    <xf numFmtId="0" fontId="48" fillId="4" borderId="0" xfId="9" applyFont="1" applyFill="1" applyBorder="1" applyAlignment="1" applyProtection="1">
      <alignment horizontal="left" vertical="center" wrapText="1" indent="1"/>
      <protection locked="0"/>
    </xf>
    <xf numFmtId="164" fontId="48" fillId="2" borderId="0" xfId="1" applyFont="1" applyFill="1" applyBorder="1" applyAlignment="1" applyProtection="1">
      <alignment horizontal="left" shrinkToFit="1"/>
    </xf>
    <xf numFmtId="164" fontId="48" fillId="4" borderId="0" xfId="1" applyFont="1" applyFill="1" applyBorder="1" applyAlignment="1" applyProtection="1">
      <alignment horizontal="left" vertical="center" wrapText="1"/>
      <protection locked="0"/>
    </xf>
    <xf numFmtId="164" fontId="48" fillId="2" borderId="0" xfId="1" applyFont="1" applyFill="1" applyAlignment="1" applyProtection="1">
      <alignment horizontal="right" indent="1" shrinkToFit="1"/>
    </xf>
    <xf numFmtId="164" fontId="48" fillId="4" borderId="9" xfId="1" applyFont="1" applyFill="1" applyBorder="1" applyAlignment="1" applyProtection="1">
      <alignment horizontal="center" vertical="center" wrapText="1" shrinkToFit="1"/>
      <protection locked="0"/>
    </xf>
    <xf numFmtId="164" fontId="48" fillId="2" borderId="0" xfId="1" applyFont="1" applyFill="1" applyAlignment="1" applyProtection="1">
      <alignment horizontal="left" shrinkToFit="1"/>
    </xf>
    <xf numFmtId="164" fontId="48" fillId="4" borderId="5" xfId="1" applyFont="1" applyFill="1" applyBorder="1" applyAlignment="1" applyProtection="1">
      <alignment horizontal="center" shrinkToFit="1"/>
      <protection locked="0"/>
    </xf>
    <xf numFmtId="164" fontId="48" fillId="4" borderId="9" xfId="1" applyFont="1" applyFill="1" applyBorder="1" applyAlignment="1" applyProtection="1">
      <alignment horizontal="center" shrinkToFit="1"/>
      <protection locked="0"/>
    </xf>
    <xf numFmtId="164" fontId="80" fillId="2" borderId="0" xfId="1" applyFont="1" applyFill="1" applyBorder="1" applyAlignment="1" applyProtection="1">
      <alignment horizontal="center" shrinkToFit="1"/>
    </xf>
    <xf numFmtId="3" fontId="80" fillId="2" borderId="0" xfId="1" applyNumberFormat="1" applyFont="1" applyFill="1" applyAlignment="1" applyProtection="1">
      <alignment horizontal="center" shrinkToFit="1"/>
    </xf>
    <xf numFmtId="164" fontId="48" fillId="4" borderId="5" xfId="1" applyFont="1" applyFill="1" applyBorder="1" applyAlignment="1" applyProtection="1">
      <alignment horizontal="center" vertical="center" wrapText="1" shrinkToFit="1"/>
      <protection locked="0"/>
    </xf>
    <xf numFmtId="0" fontId="48" fillId="0" borderId="5" xfId="9" applyFont="1" applyBorder="1" applyAlignment="1" applyProtection="1">
      <alignment horizontal="left" shrinkToFit="1"/>
    </xf>
    <xf numFmtId="0" fontId="48" fillId="4" borderId="5" xfId="9" applyFont="1" applyFill="1" applyBorder="1" applyAlignment="1" applyProtection="1">
      <alignment horizontal="left" shrinkToFit="1"/>
      <protection locked="0"/>
    </xf>
    <xf numFmtId="0" fontId="48" fillId="2" borderId="5" xfId="9" applyFont="1" applyFill="1" applyBorder="1" applyAlignment="1" applyProtection="1">
      <alignment horizontal="center" shrinkToFit="1"/>
    </xf>
    <xf numFmtId="164" fontId="48" fillId="2" borderId="6" xfId="1" applyFont="1" applyFill="1" applyBorder="1" applyAlignment="1" applyProtection="1">
      <alignment horizontal="center" vertical="center"/>
    </xf>
    <xf numFmtId="164" fontId="48" fillId="2" borderId="0" xfId="1" applyFont="1" applyFill="1" applyBorder="1" applyAlignment="1" applyProtection="1">
      <alignment horizontal="center" vertical="center"/>
    </xf>
    <xf numFmtId="0" fontId="48" fillId="4" borderId="9" xfId="9" applyFont="1" applyFill="1" applyBorder="1" applyAlignment="1" applyProtection="1">
      <alignment horizontal="left" shrinkToFit="1"/>
      <protection locked="0"/>
    </xf>
    <xf numFmtId="0" fontId="48" fillId="0" borderId="9" xfId="9" applyFont="1" applyBorder="1" applyAlignment="1" applyProtection="1">
      <alignment horizontal="center" shrinkToFit="1"/>
    </xf>
    <xf numFmtId="0" fontId="48" fillId="2" borderId="9" xfId="9" applyFont="1" applyFill="1" applyBorder="1" applyAlignment="1" applyProtection="1">
      <alignment horizontal="center" shrinkToFit="1"/>
    </xf>
    <xf numFmtId="164" fontId="48" fillId="2" borderId="0" xfId="1" applyFont="1" applyFill="1" applyBorder="1" applyAlignment="1" applyProtection="1">
      <alignment horizontal="left" vertical="center" wrapText="1" shrinkToFit="1" readingOrder="1"/>
    </xf>
    <xf numFmtId="0" fontId="128" fillId="4" borderId="9" xfId="12" applyFill="1" applyBorder="1" applyAlignment="1" applyProtection="1">
      <alignment horizontal="center" shrinkToFit="1"/>
      <protection locked="0"/>
    </xf>
    <xf numFmtId="0" fontId="48" fillId="2" borderId="0" xfId="9" applyFont="1" applyFill="1" applyBorder="1" applyAlignment="1" applyProtection="1">
      <alignment horizontal="left" indent="1" shrinkToFit="1"/>
    </xf>
    <xf numFmtId="164" fontId="93" fillId="2" borderId="0" xfId="5" applyNumberFormat="1" applyFont="1" applyFill="1" applyAlignment="1" applyProtection="1">
      <alignment horizontal="left" vertical="top" indent="4" shrinkToFit="1"/>
    </xf>
    <xf numFmtId="164" fontId="48" fillId="2" borderId="0" xfId="1" applyFont="1" applyFill="1" applyBorder="1" applyAlignment="1" applyProtection="1">
      <alignment horizontal="center" shrinkToFit="1"/>
    </xf>
    <xf numFmtId="164" fontId="48" fillId="2" borderId="6" xfId="1" applyFont="1" applyFill="1" applyBorder="1" applyAlignment="1" applyProtection="1">
      <alignment horizontal="center" shrinkToFit="1"/>
    </xf>
    <xf numFmtId="164" fontId="30" fillId="3" borderId="0" xfId="1" applyFont="1" applyFill="1" applyAlignment="1" applyProtection="1">
      <alignment horizontal="left" vertical="center" wrapText="1"/>
    </xf>
    <xf numFmtId="164" fontId="30" fillId="3" borderId="5" xfId="1" applyFont="1" applyFill="1" applyBorder="1" applyAlignment="1" applyProtection="1">
      <alignment horizontal="left" vertical="center" wrapText="1"/>
    </xf>
    <xf numFmtId="0" fontId="51" fillId="2" borderId="5" xfId="1" applyNumberFormat="1" applyFont="1" applyFill="1" applyBorder="1" applyAlignment="1" applyProtection="1">
      <alignment horizontal="center"/>
    </xf>
    <xf numFmtId="0" fontId="180" fillId="2" borderId="5" xfId="1" applyNumberFormat="1" applyFont="1" applyFill="1" applyBorder="1" applyAlignment="1" applyProtection="1">
      <alignment horizontal="center" wrapText="1"/>
    </xf>
    <xf numFmtId="169" fontId="48" fillId="4" borderId="5" xfId="1" applyNumberFormat="1" applyFont="1" applyFill="1" applyBorder="1" applyAlignment="1" applyProtection="1">
      <alignment horizontal="center" vertical="center"/>
      <protection locked="0"/>
    </xf>
    <xf numFmtId="169" fontId="48" fillId="4" borderId="9" xfId="1" applyNumberFormat="1" applyFont="1" applyFill="1" applyBorder="1" applyAlignment="1" applyProtection="1">
      <alignment horizontal="center" vertical="center"/>
      <protection locked="0"/>
    </xf>
    <xf numFmtId="164" fontId="62" fillId="2" borderId="0" xfId="1" quotePrefix="1" applyFont="1" applyFill="1" applyBorder="1" applyAlignment="1" applyProtection="1">
      <alignment horizontal="center" vertical="center"/>
    </xf>
    <xf numFmtId="166" fontId="61" fillId="2" borderId="0" xfId="1" applyNumberFormat="1" applyFont="1" applyFill="1" applyBorder="1" applyAlignment="1" applyProtection="1">
      <alignment horizontal="center" vertical="center"/>
    </xf>
    <xf numFmtId="164" fontId="48" fillId="2" borderId="0" xfId="1" applyFont="1" applyFill="1" applyBorder="1" applyAlignment="1" applyProtection="1">
      <alignment horizontal="left" wrapText="1" shrinkToFit="1"/>
    </xf>
    <xf numFmtId="164" fontId="48" fillId="2" borderId="0" xfId="1" applyFont="1" applyFill="1" applyBorder="1" applyAlignment="1" applyProtection="1">
      <alignment horizontal="left" vertical="center" shrinkToFit="1"/>
    </xf>
    <xf numFmtId="164" fontId="198" fillId="2" borderId="0" xfId="1" applyFont="1" applyFill="1" applyBorder="1" applyAlignment="1" applyProtection="1">
      <alignment horizontal="left" vertical="center" indent="1" shrinkToFit="1"/>
    </xf>
    <xf numFmtId="164" fontId="95" fillId="2" borderId="0" xfId="1" applyFont="1" applyFill="1" applyBorder="1" applyAlignment="1" applyProtection="1">
      <alignment horizontal="left" vertical="top" wrapText="1"/>
    </xf>
    <xf numFmtId="6" fontId="44" fillId="2" borderId="5" xfId="1" applyNumberFormat="1" applyFont="1" applyFill="1" applyBorder="1" applyAlignment="1" applyProtection="1">
      <alignment horizontal="center" vertical="center"/>
    </xf>
    <xf numFmtId="165" fontId="56" fillId="2" borderId="5" xfId="7" applyNumberFormat="1" applyFont="1" applyFill="1" applyBorder="1" applyAlignment="1" applyProtection="1">
      <alignment horizontal="center" vertical="center"/>
    </xf>
    <xf numFmtId="6" fontId="44" fillId="2" borderId="6" xfId="1" applyNumberFormat="1" applyFont="1" applyFill="1" applyBorder="1" applyAlignment="1" applyProtection="1">
      <alignment horizontal="center" vertical="center"/>
    </xf>
    <xf numFmtId="165" fontId="56" fillId="2" borderId="6" xfId="14" applyNumberFormat="1" applyFont="1" applyFill="1" applyBorder="1" applyAlignment="1" applyProtection="1">
      <alignment horizontal="center" vertical="center"/>
    </xf>
    <xf numFmtId="6" fontId="44" fillId="2" borderId="0" xfId="1" applyNumberFormat="1" applyFont="1" applyFill="1" applyBorder="1" applyAlignment="1" applyProtection="1">
      <alignment horizontal="center" vertical="center"/>
    </xf>
    <xf numFmtId="165" fontId="56" fillId="2" borderId="0" xfId="7" applyNumberFormat="1" applyFont="1" applyFill="1" applyBorder="1" applyAlignment="1" applyProtection="1">
      <alignment horizontal="center" vertical="center"/>
    </xf>
    <xf numFmtId="0" fontId="48" fillId="2" borderId="0" xfId="9" applyFont="1" applyFill="1" applyBorder="1" applyAlignment="1" applyProtection="1">
      <alignment horizontal="center" shrinkToFit="1"/>
    </xf>
    <xf numFmtId="0" fontId="48" fillId="2" borderId="9" xfId="9" applyFont="1" applyFill="1" applyBorder="1" applyAlignment="1" applyProtection="1">
      <alignment horizontal="left" shrinkToFit="1"/>
    </xf>
    <xf numFmtId="0" fontId="48" fillId="4" borderId="9" xfId="3" applyFont="1" applyFill="1" applyBorder="1" applyAlignment="1" applyProtection="1">
      <alignment horizontal="center" shrinkToFit="1"/>
      <protection locked="0"/>
    </xf>
    <xf numFmtId="1" fontId="48" fillId="4" borderId="5" xfId="3" applyNumberFormat="1" applyFont="1" applyFill="1" applyBorder="1" applyAlignment="1" applyProtection="1">
      <alignment horizontal="center" shrinkToFit="1"/>
      <protection locked="0"/>
    </xf>
    <xf numFmtId="1" fontId="48" fillId="4" borderId="9" xfId="3" applyNumberFormat="1" applyFont="1" applyFill="1" applyBorder="1" applyAlignment="1" applyProtection="1">
      <alignment horizontal="center" shrinkToFit="1"/>
      <protection locked="0"/>
    </xf>
    <xf numFmtId="0" fontId="48" fillId="4" borderId="5" xfId="3" applyFont="1" applyFill="1" applyBorder="1" applyAlignment="1" applyProtection="1">
      <alignment horizontal="center" shrinkToFit="1"/>
      <protection locked="0"/>
    </xf>
    <xf numFmtId="0" fontId="15" fillId="4" borderId="0" xfId="3" applyFont="1" applyFill="1" applyBorder="1" applyAlignment="1" applyProtection="1">
      <alignment horizontal="center" wrapText="1"/>
      <protection locked="0"/>
    </xf>
    <xf numFmtId="0" fontId="0" fillId="4" borderId="47" xfId="0" applyFont="1" applyFill="1" applyBorder="1" applyAlignment="1" applyProtection="1">
      <alignment horizontal="left" vertical="center" wrapText="1" indent="1"/>
      <protection locked="0"/>
    </xf>
    <xf numFmtId="0" fontId="0" fillId="4" borderId="48" xfId="0" applyFont="1" applyFill="1" applyBorder="1" applyAlignment="1" applyProtection="1">
      <alignment horizontal="left" vertical="center" wrapText="1" indent="1"/>
      <protection locked="0"/>
    </xf>
    <xf numFmtId="164" fontId="198" fillId="2" borderId="0" xfId="4" applyNumberFormat="1" applyFont="1" applyFill="1" applyBorder="1" applyAlignment="1" applyProtection="1">
      <alignment horizontal="center" vertical="center"/>
    </xf>
    <xf numFmtId="0" fontId="78" fillId="2" borderId="0" xfId="0" applyFont="1" applyFill="1" applyBorder="1" applyAlignment="1" applyProtection="1">
      <alignment horizontal="center" vertical="center" wrapText="1"/>
    </xf>
    <xf numFmtId="0" fontId="22" fillId="5" borderId="36" xfId="0" applyFont="1" applyFill="1" applyBorder="1" applyAlignment="1" applyProtection="1">
      <alignment horizontal="center" vertical="center" wrapText="1"/>
    </xf>
    <xf numFmtId="0" fontId="22" fillId="5" borderId="40" xfId="0" applyFont="1" applyFill="1" applyBorder="1" applyAlignment="1" applyProtection="1">
      <alignment horizontal="center" vertical="center" wrapText="1"/>
    </xf>
    <xf numFmtId="0" fontId="47" fillId="7" borderId="0" xfId="1" applyNumberFormat="1" applyFont="1" applyFill="1" applyBorder="1" applyAlignment="1" applyProtection="1">
      <alignment horizontal="left"/>
    </xf>
    <xf numFmtId="0" fontId="0" fillId="4" borderId="36" xfId="0" applyFont="1" applyFill="1" applyBorder="1" applyAlignment="1" applyProtection="1">
      <alignment horizontal="left" vertical="center" wrapText="1" indent="1"/>
      <protection locked="0"/>
    </xf>
    <xf numFmtId="0" fontId="0" fillId="4" borderId="40" xfId="0" applyFont="1" applyFill="1" applyBorder="1" applyAlignment="1" applyProtection="1">
      <alignment horizontal="left" vertical="center" wrapText="1" indent="1"/>
      <protection locked="0"/>
    </xf>
    <xf numFmtId="166" fontId="127" fillId="2" borderId="26" xfId="0" applyNumberFormat="1" applyFont="1" applyFill="1" applyBorder="1" applyAlignment="1" applyProtection="1">
      <alignment horizontal="center" vertical="center" wrapText="1"/>
    </xf>
    <xf numFmtId="166" fontId="127" fillId="2" borderId="27" xfId="0" applyNumberFormat="1" applyFont="1" applyFill="1" applyBorder="1" applyAlignment="1" applyProtection="1">
      <alignment horizontal="center" vertical="center" wrapText="1"/>
    </xf>
    <xf numFmtId="0" fontId="1" fillId="2" borderId="26"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166" fontId="0" fillId="4" borderId="42" xfId="0" applyNumberFormat="1" applyFont="1" applyFill="1" applyBorder="1" applyAlignment="1" applyProtection="1">
      <alignment horizontal="center" vertical="center" wrapText="1"/>
      <protection locked="0"/>
    </xf>
    <xf numFmtId="166" fontId="0" fillId="4" borderId="39" xfId="0" applyNumberFormat="1" applyFont="1" applyFill="1" applyBorder="1" applyAlignment="1" applyProtection="1">
      <alignment horizontal="center" vertical="center" wrapText="1"/>
      <protection locked="0"/>
    </xf>
    <xf numFmtId="0" fontId="207" fillId="2" borderId="26" xfId="0" applyFont="1" applyFill="1" applyBorder="1" applyAlignment="1" applyProtection="1">
      <alignment horizontal="center" vertical="center" shrinkToFit="1"/>
    </xf>
    <xf numFmtId="0" fontId="189" fillId="2" borderId="0" xfId="0" applyFont="1" applyFill="1" applyBorder="1" applyAlignment="1" applyProtection="1">
      <alignment horizontal="center" vertical="top" wrapText="1"/>
    </xf>
    <xf numFmtId="0" fontId="45" fillId="2" borderId="0" xfId="3" applyFont="1" applyFill="1" applyAlignment="1" applyProtection="1">
      <alignment horizontal="center" vertical="center"/>
    </xf>
    <xf numFmtId="0" fontId="45" fillId="2" borderId="0" xfId="3" applyFont="1" applyFill="1" applyAlignment="1" applyProtection="1">
      <alignment horizontal="center"/>
    </xf>
    <xf numFmtId="166" fontId="134" fillId="4" borderId="5" xfId="0" applyNumberFormat="1" applyFont="1" applyFill="1" applyBorder="1" applyAlignment="1" applyProtection="1">
      <alignment shrinkToFit="1"/>
      <protection locked="0"/>
    </xf>
    <xf numFmtId="166" fontId="134" fillId="4" borderId="9" xfId="0" applyNumberFormat="1" applyFont="1" applyFill="1" applyBorder="1" applyAlignment="1" applyProtection="1">
      <alignment shrinkToFit="1"/>
      <protection locked="0"/>
    </xf>
    <xf numFmtId="164" fontId="46" fillId="2" borderId="0" xfId="4" applyNumberFormat="1" applyFont="1" applyFill="1" applyBorder="1" applyAlignment="1" applyProtection="1">
      <alignment horizontal="center" vertical="top" shrinkToFit="1"/>
    </xf>
    <xf numFmtId="166" fontId="134" fillId="4" borderId="5" xfId="0" applyNumberFormat="1" applyFont="1" applyFill="1" applyBorder="1" applyAlignment="1" applyProtection="1">
      <alignment horizontal="left" indent="2" shrinkToFit="1"/>
      <protection locked="0"/>
    </xf>
    <xf numFmtId="0" fontId="14" fillId="2" borderId="0" xfId="1" applyNumberFormat="1" applyFont="1" applyFill="1" applyBorder="1" applyAlignment="1" applyProtection="1">
      <alignment horizontal="left" shrinkToFit="1"/>
    </xf>
    <xf numFmtId="166" fontId="0" fillId="2" borderId="0" xfId="0" applyNumberFormat="1" applyFont="1" applyFill="1" applyBorder="1" applyAlignment="1" applyProtection="1">
      <alignment horizontal="center" shrinkToFit="1"/>
    </xf>
    <xf numFmtId="0" fontId="13" fillId="5" borderId="0" xfId="0" applyFont="1" applyFill="1" applyBorder="1" applyAlignment="1" applyProtection="1">
      <alignment horizontal="center" vertical="center" wrapText="1"/>
    </xf>
    <xf numFmtId="0" fontId="13" fillId="5" borderId="0" xfId="0" applyFont="1" applyFill="1" applyBorder="1" applyAlignment="1" applyProtection="1">
      <alignment horizontal="right" shrinkToFit="1"/>
    </xf>
    <xf numFmtId="0" fontId="47" fillId="7" borderId="0" xfId="1" applyNumberFormat="1" applyFont="1" applyFill="1" applyBorder="1" applyAlignment="1" applyProtection="1">
      <alignment horizontal="center" shrinkToFit="1"/>
    </xf>
    <xf numFmtId="0" fontId="15" fillId="2" borderId="0" xfId="1" applyNumberFormat="1" applyFont="1" applyFill="1" applyBorder="1" applyAlignment="1" applyProtection="1">
      <alignment horizontal="left" indent="2" shrinkToFit="1"/>
    </xf>
    <xf numFmtId="166" fontId="0" fillId="4" borderId="3" xfId="0" applyNumberFormat="1" applyFont="1" applyFill="1" applyBorder="1" applyAlignment="1" applyProtection="1">
      <alignment horizontal="center" shrinkToFit="1"/>
      <protection locked="0"/>
    </xf>
    <xf numFmtId="166" fontId="1" fillId="2" borderId="1" xfId="0" applyNumberFormat="1" applyFont="1" applyFill="1" applyBorder="1" applyAlignment="1" applyProtection="1">
      <alignment horizontal="center"/>
    </xf>
    <xf numFmtId="6" fontId="20" fillId="3" borderId="0" xfId="1" applyNumberFormat="1" applyFont="1" applyFill="1" applyBorder="1" applyAlignment="1" applyProtection="1">
      <alignment horizontal="center" vertical="center"/>
    </xf>
    <xf numFmtId="166" fontId="14" fillId="2" borderId="0" xfId="0" applyNumberFormat="1" applyFont="1" applyFill="1" applyBorder="1" applyAlignment="1" applyProtection="1">
      <alignment horizontal="center" shrinkToFit="1"/>
    </xf>
    <xf numFmtId="166" fontId="15" fillId="2" borderId="0" xfId="0" applyNumberFormat="1" applyFont="1" applyFill="1" applyBorder="1" applyAlignment="1" applyProtection="1">
      <alignment horizontal="center" shrinkToFit="1"/>
    </xf>
    <xf numFmtId="166" fontId="0" fillId="4" borderId="2" xfId="0" applyNumberFormat="1" applyFont="1" applyFill="1" applyBorder="1" applyAlignment="1" applyProtection="1">
      <alignment horizontal="center" shrinkToFit="1"/>
      <protection locked="0"/>
    </xf>
    <xf numFmtId="166" fontId="1" fillId="2" borderId="0" xfId="0" applyNumberFormat="1" applyFont="1" applyFill="1" applyBorder="1" applyAlignment="1" applyProtection="1">
      <alignment horizontal="center"/>
    </xf>
    <xf numFmtId="0" fontId="15" fillId="4" borderId="15" xfId="9" applyFont="1" applyFill="1" applyBorder="1" applyAlignment="1" applyProtection="1">
      <alignment horizontal="center"/>
      <protection locked="0"/>
    </xf>
    <xf numFmtId="0" fontId="53" fillId="3" borderId="4" xfId="9" applyFont="1" applyFill="1" applyBorder="1" applyAlignment="1" applyProtection="1">
      <alignment horizontal="left" vertical="top" indent="2"/>
    </xf>
    <xf numFmtId="0" fontId="143" fillId="0" borderId="0" xfId="3" applyFont="1" applyAlignment="1" applyProtection="1">
      <alignment horizontal="right" vertical="center" indent="1"/>
    </xf>
    <xf numFmtId="0" fontId="135" fillId="2" borderId="0" xfId="3" applyFont="1" applyFill="1" applyAlignment="1" applyProtection="1">
      <alignment wrapText="1"/>
    </xf>
    <xf numFmtId="0" fontId="69" fillId="7" borderId="0" xfId="4" applyNumberFormat="1" applyFont="1" applyFill="1" applyBorder="1" applyAlignment="1" applyProtection="1">
      <alignment horizontal="center" shrinkToFit="1"/>
    </xf>
    <xf numFmtId="0" fontId="48" fillId="0" borderId="0" xfId="3" applyFont="1" applyBorder="1" applyAlignment="1" applyProtection="1"/>
    <xf numFmtId="49" fontId="15" fillId="4" borderId="16" xfId="3" applyNumberFormat="1" applyFont="1" applyFill="1" applyBorder="1" applyAlignment="1" applyProtection="1">
      <protection locked="0"/>
    </xf>
    <xf numFmtId="49" fontId="15" fillId="4" borderId="19" xfId="3" applyNumberFormat="1" applyFont="1" applyFill="1" applyBorder="1" applyAlignment="1" applyProtection="1">
      <protection locked="0"/>
    </xf>
    <xf numFmtId="49" fontId="15" fillId="4" borderId="20" xfId="3" applyNumberFormat="1" applyFont="1" applyFill="1" applyBorder="1" applyAlignment="1" applyProtection="1">
      <protection locked="0"/>
    </xf>
    <xf numFmtId="166" fontId="15" fillId="4" borderId="20" xfId="3" applyNumberFormat="1" applyFont="1" applyFill="1" applyBorder="1" applyAlignment="1" applyProtection="1">
      <alignment horizontal="right"/>
      <protection locked="0"/>
    </xf>
    <xf numFmtId="166" fontId="15" fillId="4" borderId="19" xfId="3" applyNumberFormat="1" applyFont="1" applyFill="1" applyBorder="1" applyAlignment="1" applyProtection="1">
      <alignment horizontal="right"/>
      <protection locked="0"/>
    </xf>
    <xf numFmtId="0" fontId="16" fillId="0" borderId="15" xfId="3" applyFont="1" applyBorder="1" applyAlignment="1" applyProtection="1"/>
    <xf numFmtId="0" fontId="16" fillId="0" borderId="16" xfId="3" applyFont="1" applyBorder="1" applyAlignment="1" applyProtection="1">
      <alignment horizontal="center"/>
    </xf>
    <xf numFmtId="0" fontId="16" fillId="0" borderId="19" xfId="3" applyFont="1" applyBorder="1" applyAlignment="1" applyProtection="1">
      <alignment horizontal="center"/>
    </xf>
    <xf numFmtId="0" fontId="16" fillId="0" borderId="20" xfId="3" applyFont="1" applyBorder="1" applyAlignment="1" applyProtection="1">
      <alignment horizontal="center"/>
    </xf>
    <xf numFmtId="0" fontId="37" fillId="0" borderId="0" xfId="3" applyFont="1" applyAlignment="1" applyProtection="1">
      <alignment horizontal="center"/>
    </xf>
    <xf numFmtId="0" fontId="32" fillId="0" borderId="0" xfId="3" applyFont="1" applyAlignment="1" applyProtection="1">
      <alignment horizontal="center" wrapText="1"/>
    </xf>
    <xf numFmtId="0" fontId="7" fillId="0" borderId="0" xfId="3" applyFont="1" applyAlignment="1" applyProtection="1">
      <alignment horizontal="right" vertical="center" wrapText="1"/>
    </xf>
    <xf numFmtId="0" fontId="42" fillId="0" borderId="0" xfId="5" applyFont="1" applyAlignment="1" applyProtection="1">
      <alignment horizontal="left" vertical="center" shrinkToFit="1"/>
    </xf>
    <xf numFmtId="0" fontId="43" fillId="0" borderId="0" xfId="3" applyFont="1" applyAlignment="1" applyProtection="1">
      <alignment horizontal="left" vertical="center" shrinkToFit="1"/>
    </xf>
    <xf numFmtId="0" fontId="69" fillId="7" borderId="0" xfId="4" applyNumberFormat="1" applyFont="1" applyFill="1" applyBorder="1" applyAlignment="1" applyProtection="1">
      <alignment horizontal="left" indent="1" shrinkToFit="1"/>
    </xf>
    <xf numFmtId="0" fontId="139" fillId="2" borderId="0" xfId="4" applyNumberFormat="1" applyFont="1" applyFill="1" applyBorder="1" applyAlignment="1" applyProtection="1">
      <alignment horizontal="right" shrinkToFit="1"/>
    </xf>
    <xf numFmtId="14" fontId="139" fillId="4" borderId="0" xfId="4" applyNumberFormat="1" applyFont="1" applyFill="1" applyBorder="1" applyAlignment="1" applyProtection="1">
      <alignment horizontal="center"/>
      <protection locked="0"/>
    </xf>
    <xf numFmtId="0" fontId="139" fillId="2" borderId="0" xfId="1" applyNumberFormat="1" applyFont="1" applyFill="1" applyBorder="1" applyAlignment="1" applyProtection="1">
      <alignment horizontal="right" shrinkToFit="1"/>
    </xf>
    <xf numFmtId="14" fontId="139" fillId="2" borderId="0" xfId="4" applyNumberFormat="1" applyFont="1" applyFill="1" applyBorder="1" applyAlignment="1" applyProtection="1">
      <alignment horizontal="center"/>
      <protection locked="0"/>
    </xf>
    <xf numFmtId="0" fontId="139" fillId="4" borderId="0" xfId="4" applyNumberFormat="1" applyFont="1" applyFill="1" applyBorder="1" applyAlignment="1" applyProtection="1">
      <alignment horizontal="center"/>
      <protection locked="0"/>
    </xf>
    <xf numFmtId="0" fontId="104" fillId="0" borderId="4" xfId="0" applyFont="1" applyBorder="1" applyAlignment="1" applyProtection="1">
      <alignment horizontal="center"/>
    </xf>
    <xf numFmtId="0" fontId="16" fillId="0" borderId="16" xfId="3" applyFont="1" applyBorder="1" applyAlignment="1" applyProtection="1">
      <alignment horizontal="center" wrapText="1"/>
    </xf>
    <xf numFmtId="0" fontId="16" fillId="0" borderId="19" xfId="3" applyFont="1" applyBorder="1" applyAlignment="1" applyProtection="1">
      <alignment horizontal="center" wrapText="1"/>
    </xf>
    <xf numFmtId="0" fontId="16" fillId="0" borderId="20" xfId="3" applyFont="1" applyBorder="1" applyAlignment="1" applyProtection="1">
      <alignment horizontal="center" wrapText="1"/>
    </xf>
    <xf numFmtId="0" fontId="15" fillId="0" borderId="16" xfId="3" applyFont="1" applyBorder="1" applyAlignment="1" applyProtection="1"/>
    <xf numFmtId="49" fontId="15" fillId="4" borderId="22" xfId="3" applyNumberFormat="1" applyFont="1" applyFill="1" applyBorder="1" applyAlignment="1" applyProtection="1">
      <protection locked="0"/>
    </xf>
    <xf numFmtId="49" fontId="15" fillId="4" borderId="23" xfId="3" applyNumberFormat="1" applyFont="1" applyFill="1" applyBorder="1" applyAlignment="1" applyProtection="1">
      <protection locked="0"/>
    </xf>
    <xf numFmtId="49" fontId="15" fillId="4" borderId="24" xfId="3" applyNumberFormat="1" applyFont="1" applyFill="1" applyBorder="1" applyAlignment="1" applyProtection="1">
      <protection locked="0"/>
    </xf>
    <xf numFmtId="49" fontId="15" fillId="0" borderId="25" xfId="0" applyNumberFormat="1" applyFont="1" applyBorder="1" applyAlignment="1" applyProtection="1"/>
    <xf numFmtId="166" fontId="15" fillId="0" borderId="25" xfId="3" applyNumberFormat="1" applyFont="1" applyFill="1" applyBorder="1" applyAlignment="1" applyProtection="1"/>
    <xf numFmtId="166" fontId="15" fillId="4" borderId="20" xfId="3" applyNumberFormat="1" applyFont="1" applyFill="1" applyBorder="1" applyAlignment="1" applyProtection="1">
      <protection locked="0"/>
    </xf>
    <xf numFmtId="166" fontId="15" fillId="4" borderId="19" xfId="3" applyNumberFormat="1" applyFont="1" applyFill="1" applyBorder="1" applyAlignment="1" applyProtection="1">
      <protection locked="0"/>
    </xf>
    <xf numFmtId="166" fontId="15" fillId="4" borderId="16" xfId="3" applyNumberFormat="1" applyFont="1" applyFill="1" applyBorder="1" applyAlignment="1" applyProtection="1">
      <protection locked="0"/>
    </xf>
    <xf numFmtId="0" fontId="15" fillId="0" borderId="16" xfId="3" applyFont="1" applyFill="1" applyBorder="1" applyAlignment="1" applyProtection="1"/>
    <xf numFmtId="0" fontId="15" fillId="0" borderId="19" xfId="3" applyFont="1" applyFill="1" applyBorder="1" applyAlignment="1" applyProtection="1"/>
    <xf numFmtId="166" fontId="16" fillId="0" borderId="20" xfId="3" applyNumberFormat="1" applyFont="1" applyFill="1" applyBorder="1" applyAlignment="1" applyProtection="1"/>
    <xf numFmtId="166" fontId="16" fillId="0" borderId="16" xfId="3" applyNumberFormat="1" applyFont="1" applyFill="1" applyBorder="1" applyAlignment="1" applyProtection="1"/>
    <xf numFmtId="0" fontId="16" fillId="0" borderId="16" xfId="3" applyFont="1" applyFill="1" applyBorder="1" applyAlignment="1" applyProtection="1"/>
    <xf numFmtId="0" fontId="16" fillId="0" borderId="19" xfId="3" applyFont="1" applyFill="1" applyBorder="1" applyAlignment="1" applyProtection="1"/>
    <xf numFmtId="166" fontId="15" fillId="0" borderId="20" xfId="3" applyNumberFormat="1" applyFont="1" applyFill="1" applyBorder="1" applyAlignment="1" applyProtection="1"/>
    <xf numFmtId="166" fontId="15" fillId="0" borderId="19" xfId="3" applyNumberFormat="1" applyFont="1" applyFill="1" applyBorder="1" applyAlignment="1" applyProtection="1"/>
    <xf numFmtId="0" fontId="67" fillId="2" borderId="0" xfId="3" applyFont="1" applyFill="1" applyBorder="1" applyAlignment="1" applyProtection="1">
      <alignment horizontal="left" vertical="center" wrapText="1"/>
    </xf>
    <xf numFmtId="0" fontId="15" fillId="0" borderId="22" xfId="3" applyFont="1" applyFill="1" applyBorder="1" applyAlignment="1" applyProtection="1"/>
    <xf numFmtId="0" fontId="15" fillId="0" borderId="23" xfId="3" applyFont="1" applyFill="1" applyBorder="1" applyAlignment="1" applyProtection="1"/>
    <xf numFmtId="166" fontId="16" fillId="0" borderId="24" xfId="3" applyNumberFormat="1" applyFont="1" applyFill="1" applyBorder="1" applyAlignment="1" applyProtection="1"/>
    <xf numFmtId="166" fontId="16" fillId="0" borderId="22" xfId="3" applyNumberFormat="1" applyFont="1" applyFill="1" applyBorder="1" applyAlignment="1" applyProtection="1"/>
    <xf numFmtId="166" fontId="147" fillId="0" borderId="26" xfId="3" applyNumberFormat="1" applyFont="1" applyFill="1" applyBorder="1" applyAlignment="1" applyProtection="1"/>
    <xf numFmtId="0" fontId="147" fillId="0" borderId="0" xfId="3" applyFont="1" applyFill="1" applyBorder="1" applyAlignment="1" applyProtection="1">
      <alignment horizontal="center" vertical="top"/>
    </xf>
    <xf numFmtId="166" fontId="147" fillId="0" borderId="0" xfId="3" applyNumberFormat="1" applyFont="1" applyFill="1" applyBorder="1" applyAlignment="1" applyProtection="1">
      <alignment horizontal="right" vertical="top"/>
    </xf>
    <xf numFmtId="166" fontId="15" fillId="0" borderId="16" xfId="3" applyNumberFormat="1" applyFont="1" applyFill="1" applyBorder="1" applyAlignment="1" applyProtection="1"/>
    <xf numFmtId="0" fontId="114" fillId="2" borderId="31" xfId="3" applyFont="1" applyFill="1" applyBorder="1" applyAlignment="1" applyProtection="1">
      <alignment horizontal="center" shrinkToFit="1"/>
    </xf>
    <xf numFmtId="0" fontId="98" fillId="2" borderId="0" xfId="3" applyFont="1" applyFill="1" applyBorder="1" applyAlignment="1" applyProtection="1">
      <alignment horizontal="center" shrinkToFit="1"/>
    </xf>
    <xf numFmtId="0" fontId="98" fillId="2" borderId="29" xfId="3" applyFont="1" applyFill="1" applyBorder="1" applyAlignment="1" applyProtection="1">
      <alignment horizontal="center" shrinkToFit="1"/>
    </xf>
    <xf numFmtId="14" fontId="110" fillId="2" borderId="0" xfId="1" applyNumberFormat="1" applyFont="1" applyFill="1" applyBorder="1" applyAlignment="1" applyProtection="1">
      <alignment horizontal="right" vertical="center" wrapText="1" shrinkToFit="1"/>
    </xf>
    <xf numFmtId="14" fontId="110" fillId="2" borderId="0" xfId="1" applyNumberFormat="1" applyFont="1" applyFill="1" applyBorder="1" applyAlignment="1" applyProtection="1">
      <alignment horizontal="right" vertical="center" shrinkToFit="1"/>
    </xf>
    <xf numFmtId="0" fontId="67" fillId="6" borderId="0" xfId="1" applyNumberFormat="1" applyFont="1" applyFill="1" applyBorder="1" applyAlignment="1" applyProtection="1">
      <alignment horizontal="center"/>
      <protection locked="0"/>
    </xf>
    <xf numFmtId="0" fontId="98" fillId="2" borderId="0" xfId="1" applyNumberFormat="1" applyFont="1" applyFill="1" applyBorder="1" applyAlignment="1" applyProtection="1">
      <alignment horizontal="center" shrinkToFit="1"/>
    </xf>
    <xf numFmtId="0" fontId="98" fillId="2" borderId="30" xfId="1" applyNumberFormat="1" applyFont="1" applyFill="1" applyBorder="1" applyAlignment="1" applyProtection="1">
      <alignment horizontal="center" shrinkToFit="1"/>
    </xf>
    <xf numFmtId="0" fontId="98" fillId="2" borderId="0" xfId="1" applyNumberFormat="1" applyFont="1" applyFill="1" applyBorder="1" applyAlignment="1" applyProtection="1">
      <alignment horizontal="left" shrinkToFit="1"/>
    </xf>
    <xf numFmtId="0" fontId="67" fillId="6" borderId="0" xfId="1" applyNumberFormat="1" applyFont="1" applyFill="1" applyBorder="1" applyAlignment="1" applyProtection="1">
      <alignment horizontal="center" vertical="center"/>
      <protection locked="0"/>
    </xf>
    <xf numFmtId="49" fontId="107" fillId="2" borderId="0" xfId="3" applyNumberFormat="1" applyFont="1" applyFill="1" applyBorder="1" applyAlignment="1" applyProtection="1">
      <alignment horizontal="center" vertical="center" wrapText="1"/>
    </xf>
    <xf numFmtId="164" fontId="11" fillId="10" borderId="0" xfId="4" applyNumberFormat="1" applyFont="1" applyFill="1" applyBorder="1" applyAlignment="1" applyProtection="1">
      <alignment horizontal="center" vertical="center" wrapText="1"/>
    </xf>
    <xf numFmtId="164" fontId="109" fillId="10" borderId="0" xfId="4" applyNumberFormat="1" applyFont="1" applyFill="1" applyBorder="1" applyAlignment="1" applyProtection="1">
      <alignment horizontal="center" vertical="center" wrapText="1"/>
    </xf>
    <xf numFmtId="164" fontId="110" fillId="2" borderId="0" xfId="1" applyFont="1" applyFill="1" applyBorder="1" applyAlignment="1" applyProtection="1">
      <alignment horizontal="left" shrinkToFit="1"/>
    </xf>
    <xf numFmtId="0" fontId="185" fillId="2" borderId="0" xfId="3" applyFont="1" applyFill="1" applyAlignment="1" applyProtection="1">
      <alignment horizontal="left" indent="3"/>
    </xf>
    <xf numFmtId="0" fontId="185" fillId="2" borderId="32" xfId="3" applyFont="1" applyFill="1" applyBorder="1" applyAlignment="1" applyProtection="1">
      <alignment horizontal="left" indent="3"/>
    </xf>
    <xf numFmtId="0" fontId="98" fillId="2" borderId="28" xfId="1" applyNumberFormat="1" applyFont="1" applyFill="1" applyBorder="1" applyAlignment="1" applyProtection="1">
      <alignment horizontal="left" shrinkToFit="1"/>
    </xf>
    <xf numFmtId="0" fontId="114" fillId="2" borderId="0" xfId="1" applyNumberFormat="1" applyFont="1" applyFill="1" applyBorder="1" applyAlignment="1" applyProtection="1">
      <alignment horizontal="right" vertical="center" wrapText="1"/>
    </xf>
    <xf numFmtId="0" fontId="114" fillId="2" borderId="28" xfId="1" applyNumberFormat="1" applyFont="1" applyFill="1" applyBorder="1" applyAlignment="1" applyProtection="1">
      <alignment horizontal="right" vertical="center" wrapText="1"/>
    </xf>
    <xf numFmtId="0" fontId="98" fillId="2" borderId="0" xfId="1" applyNumberFormat="1" applyFont="1" applyFill="1" applyBorder="1" applyAlignment="1" applyProtection="1">
      <alignment horizontal="center" vertical="center" wrapText="1"/>
    </xf>
    <xf numFmtId="0" fontId="98" fillId="2" borderId="28" xfId="1" applyNumberFormat="1" applyFont="1" applyFill="1" applyBorder="1" applyAlignment="1" applyProtection="1">
      <alignment horizontal="center" vertical="center" wrapText="1"/>
    </xf>
    <xf numFmtId="0" fontId="114" fillId="2" borderId="28" xfId="3" applyFont="1" applyFill="1" applyBorder="1" applyAlignment="1" applyProtection="1">
      <alignment horizontal="center" shrinkToFit="1"/>
    </xf>
    <xf numFmtId="0" fontId="98" fillId="2" borderId="29" xfId="1" applyNumberFormat="1" applyFont="1" applyFill="1" applyBorder="1" applyAlignment="1" applyProtection="1">
      <alignment shrinkToFit="1"/>
    </xf>
    <xf numFmtId="0" fontId="43" fillId="2" borderId="0" xfId="0" applyFont="1" applyFill="1" applyAlignment="1">
      <alignment horizontal="center" vertical="center" wrapText="1"/>
    </xf>
    <xf numFmtId="0" fontId="216" fillId="2" borderId="0" xfId="5" applyFont="1" applyFill="1" applyAlignment="1" applyProtection="1">
      <alignment horizontal="left" shrinkToFit="1"/>
    </xf>
    <xf numFmtId="0" fontId="217" fillId="2" borderId="0" xfId="5" applyFont="1" applyFill="1" applyAlignment="1" applyProtection="1">
      <alignment horizontal="left" shrinkToFit="1"/>
    </xf>
    <xf numFmtId="0" fontId="218" fillId="2" borderId="0" xfId="5" applyFont="1" applyFill="1" applyAlignment="1" applyProtection="1">
      <alignment horizontal="left" vertical="top" wrapText="1"/>
    </xf>
    <xf numFmtId="0" fontId="219" fillId="2" borderId="0" xfId="5" applyFont="1" applyFill="1" applyAlignment="1" applyProtection="1">
      <alignment horizontal="left" vertical="top" wrapText="1"/>
    </xf>
    <xf numFmtId="0" fontId="212" fillId="2" borderId="0" xfId="0" applyFont="1" applyFill="1" applyAlignment="1">
      <alignment horizontal="left" vertical="top" wrapText="1"/>
    </xf>
    <xf numFmtId="0" fontId="109" fillId="5" borderId="0" xfId="0" applyFont="1" applyFill="1" applyAlignment="1">
      <alignment horizontal="center" vertical="center" wrapText="1"/>
    </xf>
    <xf numFmtId="0" fontId="221" fillId="2" borderId="0" xfId="5" applyFont="1" applyFill="1" applyAlignment="1" applyProtection="1">
      <alignment horizontal="left" shrinkToFit="1"/>
    </xf>
    <xf numFmtId="0" fontId="222" fillId="2" borderId="0" xfId="5" applyFont="1" applyFill="1" applyAlignment="1" applyProtection="1">
      <alignment horizontal="left" shrinkToFit="1"/>
    </xf>
    <xf numFmtId="0" fontId="160" fillId="2" borderId="0" xfId="3" applyFont="1" applyFill="1" applyAlignment="1" applyProtection="1">
      <alignment horizontal="center" wrapText="1" shrinkToFit="1"/>
    </xf>
    <xf numFmtId="0" fontId="160" fillId="2" borderId="0" xfId="3" applyFont="1" applyFill="1" applyAlignment="1" applyProtection="1">
      <alignment horizontal="center" wrapText="1"/>
    </xf>
    <xf numFmtId="0" fontId="161" fillId="2" borderId="0" xfId="3" applyFont="1" applyFill="1" applyAlignment="1" applyProtection="1">
      <alignment horizontal="center"/>
    </xf>
    <xf numFmtId="0" fontId="115" fillId="2" borderId="0" xfId="3" applyFont="1" applyFill="1" applyAlignment="1" applyProtection="1">
      <alignment horizontal="left" vertical="center" wrapText="1"/>
    </xf>
    <xf numFmtId="0" fontId="115" fillId="2" borderId="0" xfId="3" applyFont="1" applyFill="1" applyAlignment="1" applyProtection="1">
      <alignment horizontal="left" vertical="top" wrapText="1"/>
    </xf>
    <xf numFmtId="0" fontId="69" fillId="7" borderId="0" xfId="4" applyNumberFormat="1" applyFont="1" applyFill="1" applyBorder="1" applyAlignment="1" applyProtection="1">
      <alignment horizontal="right" indent="1" shrinkToFit="1"/>
    </xf>
    <xf numFmtId="0" fontId="153" fillId="13" borderId="9" xfId="3" applyFont="1" applyFill="1" applyBorder="1" applyAlignment="1" applyProtection="1">
      <alignment horizontal="center" vertical="center" shrinkToFit="1"/>
      <protection locked="0"/>
    </xf>
    <xf numFmtId="0" fontId="154" fillId="2" borderId="17" xfId="5" applyFont="1" applyFill="1" applyBorder="1" applyAlignment="1" applyProtection="1">
      <alignment horizontal="left" vertical="center" wrapText="1"/>
    </xf>
    <xf numFmtId="0" fontId="154" fillId="2" borderId="9" xfId="5" applyFont="1" applyFill="1" applyBorder="1" applyAlignment="1" applyProtection="1">
      <alignment horizontal="left" vertical="center" wrapText="1"/>
    </xf>
    <xf numFmtId="0" fontId="154" fillId="2" borderId="0" xfId="1" applyNumberFormat="1" applyFont="1" applyFill="1" applyBorder="1" applyAlignment="1" applyProtection="1">
      <alignment horizontal="center" shrinkToFit="1"/>
    </xf>
    <xf numFmtId="0" fontId="113" fillId="2" borderId="8" xfId="5" applyFont="1" applyFill="1" applyBorder="1" applyAlignment="1" applyProtection="1">
      <alignment horizontal="left" vertical="center" shrinkToFit="1"/>
    </xf>
    <xf numFmtId="0" fontId="113" fillId="2" borderId="5" xfId="5" applyFont="1" applyFill="1" applyBorder="1" applyAlignment="1" applyProtection="1">
      <alignment horizontal="left" vertical="center" shrinkToFit="1"/>
    </xf>
    <xf numFmtId="0" fontId="151" fillId="2" borderId="0" xfId="3" applyFont="1" applyFill="1" applyAlignment="1" applyProtection="1">
      <alignment horizontal="center" vertical="center"/>
    </xf>
    <xf numFmtId="0" fontId="153" fillId="13" borderId="6" xfId="3" applyFont="1" applyFill="1" applyBorder="1" applyAlignment="1" applyProtection="1">
      <alignment horizontal="center" vertical="center" wrapText="1" shrinkToFit="1"/>
      <protection locked="0"/>
    </xf>
    <xf numFmtId="0" fontId="153" fillId="13" borderId="0" xfId="3" applyFont="1" applyFill="1" applyBorder="1" applyAlignment="1" applyProtection="1">
      <alignment horizontal="center" vertical="center" wrapText="1" shrinkToFit="1"/>
      <protection locked="0"/>
    </xf>
    <xf numFmtId="0" fontId="154" fillId="2" borderId="7" xfId="3" applyFont="1" applyFill="1" applyBorder="1" applyAlignment="1" applyProtection="1">
      <alignment horizontal="left" vertical="center" wrapText="1"/>
    </xf>
    <xf numFmtId="0" fontId="154" fillId="2" borderId="6" xfId="3" applyFont="1" applyFill="1" applyBorder="1" applyAlignment="1" applyProtection="1">
      <alignment horizontal="left" vertical="center" wrapText="1"/>
    </xf>
    <xf numFmtId="0" fontId="154" fillId="2" borderId="13" xfId="3" applyFont="1" applyFill="1" applyBorder="1" applyAlignment="1" applyProtection="1">
      <alignment horizontal="left" vertical="center" wrapText="1"/>
    </xf>
    <xf numFmtId="0" fontId="154" fillId="2" borderId="0" xfId="3" applyFont="1" applyFill="1" applyBorder="1" applyAlignment="1" applyProtection="1">
      <alignment horizontal="left" vertical="center" wrapText="1"/>
    </xf>
    <xf numFmtId="0" fontId="154" fillId="2" borderId="8" xfId="3" applyFont="1" applyFill="1" applyBorder="1" applyAlignment="1" applyProtection="1">
      <alignment horizontal="left" vertical="center" wrapText="1"/>
    </xf>
    <xf numFmtId="0" fontId="154" fillId="2" borderId="5" xfId="3" applyFont="1" applyFill="1" applyBorder="1" applyAlignment="1" applyProtection="1">
      <alignment horizontal="left" vertical="center" wrapText="1"/>
    </xf>
    <xf numFmtId="14" fontId="154" fillId="13" borderId="5" xfId="1" applyNumberFormat="1" applyFont="1" applyFill="1" applyBorder="1" applyAlignment="1" applyProtection="1">
      <alignment horizontal="center"/>
      <protection locked="0"/>
    </xf>
    <xf numFmtId="0" fontId="154" fillId="13" borderId="5" xfId="1" applyNumberFormat="1" applyFont="1" applyFill="1" applyBorder="1" applyAlignment="1" applyProtection="1">
      <alignment horizontal="center"/>
      <protection locked="0"/>
    </xf>
    <xf numFmtId="0" fontId="154" fillId="2" borderId="0" xfId="1" applyNumberFormat="1" applyFont="1" applyFill="1" applyBorder="1" applyAlignment="1" applyProtection="1">
      <alignment horizontal="right" indent="1" shrinkToFit="1"/>
    </xf>
    <xf numFmtId="0" fontId="69" fillId="7" borderId="0" xfId="4" applyNumberFormat="1" applyFont="1" applyFill="1" applyBorder="1" applyAlignment="1" applyProtection="1">
      <alignment horizontal="right" indent="1"/>
    </xf>
    <xf numFmtId="0" fontId="156" fillId="2" borderId="17" xfId="3" applyFont="1" applyFill="1" applyBorder="1" applyAlignment="1" applyProtection="1">
      <alignment horizontal="center"/>
    </xf>
    <xf numFmtId="0" fontId="156" fillId="2" borderId="9" xfId="3" applyFont="1" applyFill="1" applyBorder="1" applyAlignment="1" applyProtection="1">
      <alignment horizontal="center"/>
    </xf>
    <xf numFmtId="0" fontId="113" fillId="2" borderId="0" xfId="9" applyFont="1" applyFill="1" applyBorder="1" applyAlignment="1" applyProtection="1">
      <alignment horizontal="center" vertical="center" wrapText="1"/>
    </xf>
    <xf numFmtId="0" fontId="115" fillId="13" borderId="15" xfId="9" applyFont="1" applyFill="1" applyBorder="1" applyAlignment="1" applyProtection="1">
      <alignment horizontal="left"/>
      <protection locked="0"/>
    </xf>
    <xf numFmtId="0" fontId="158" fillId="3" borderId="15" xfId="9" applyFont="1" applyFill="1" applyBorder="1" applyAlignment="1" applyProtection="1">
      <alignment horizontal="center"/>
    </xf>
    <xf numFmtId="14" fontId="158" fillId="13" borderId="15" xfId="9" applyNumberFormat="1" applyFont="1" applyFill="1" applyBorder="1" applyAlignment="1" applyProtection="1">
      <alignment horizontal="center"/>
      <protection locked="0"/>
    </xf>
    <xf numFmtId="0" fontId="158" fillId="13" borderId="15" xfId="9" applyFont="1" applyFill="1" applyBorder="1" applyAlignment="1" applyProtection="1">
      <alignment horizontal="left"/>
      <protection locked="0"/>
    </xf>
    <xf numFmtId="0" fontId="115" fillId="13" borderId="5" xfId="3" applyFont="1" applyFill="1" applyBorder="1" applyAlignment="1" applyProtection="1">
      <alignment horizontal="left"/>
      <protection locked="0"/>
    </xf>
    <xf numFmtId="0" fontId="115" fillId="13" borderId="9" xfId="3" applyFont="1" applyFill="1" applyBorder="1" applyAlignment="1" applyProtection="1">
      <alignment horizontal="left"/>
      <protection locked="0"/>
    </xf>
    <xf numFmtId="0" fontId="67" fillId="2" borderId="0" xfId="3" applyFont="1" applyFill="1" applyBorder="1" applyAlignment="1" applyProtection="1">
      <alignment horizontal="center" vertical="center" wrapText="1"/>
    </xf>
    <xf numFmtId="164" fontId="153" fillId="2" borderId="0" xfId="1" applyFont="1" applyFill="1" applyAlignment="1" applyProtection="1">
      <alignment horizontal="left" vertical="center" wrapText="1"/>
    </xf>
    <xf numFmtId="0" fontId="115" fillId="13" borderId="0" xfId="3" applyFont="1" applyFill="1" applyBorder="1" applyAlignment="1" applyProtection="1">
      <alignment horizontal="left" vertical="center" wrapText="1"/>
      <protection locked="0"/>
    </xf>
    <xf numFmtId="0" fontId="47" fillId="7" borderId="0" xfId="1" applyNumberFormat="1" applyFont="1" applyFill="1" applyBorder="1" applyAlignment="1" applyProtection="1">
      <alignment horizontal="left" indent="1" shrinkToFit="1"/>
    </xf>
    <xf numFmtId="0" fontId="11" fillId="14" borderId="36" xfId="0" applyFont="1" applyFill="1" applyBorder="1" applyAlignment="1" applyProtection="1">
      <alignment horizontal="center" vertical="center" wrapText="1"/>
    </xf>
    <xf numFmtId="0" fontId="161" fillId="2" borderId="0" xfId="3" applyFont="1" applyFill="1" applyAlignment="1" applyProtection="1">
      <alignment horizontal="center" vertical="center"/>
    </xf>
    <xf numFmtId="0" fontId="162" fillId="2" borderId="0" xfId="0" applyFont="1" applyFill="1" applyBorder="1" applyAlignment="1" applyProtection="1">
      <alignment horizontal="center" vertical="top" wrapText="1"/>
    </xf>
    <xf numFmtId="15" fontId="158" fillId="13" borderId="5" xfId="1" applyNumberFormat="1" applyFont="1" applyFill="1" applyBorder="1" applyAlignment="1" applyProtection="1">
      <alignment horizontal="center"/>
      <protection locked="0"/>
    </xf>
    <xf numFmtId="0" fontId="158" fillId="13" borderId="5" xfId="1" applyNumberFormat="1" applyFont="1" applyFill="1" applyBorder="1" applyAlignment="1" applyProtection="1">
      <alignment horizontal="center"/>
      <protection locked="0"/>
    </xf>
    <xf numFmtId="0" fontId="158" fillId="13" borderId="9" xfId="1" applyNumberFormat="1" applyFont="1" applyFill="1" applyBorder="1" applyAlignment="1" applyProtection="1">
      <alignment horizontal="center"/>
      <protection locked="0"/>
    </xf>
    <xf numFmtId="164" fontId="151" fillId="2" borderId="0" xfId="4" applyNumberFormat="1" applyFont="1" applyFill="1" applyBorder="1" applyAlignment="1" applyProtection="1">
      <alignment horizontal="center" vertical="top" wrapText="1"/>
    </xf>
    <xf numFmtId="0" fontId="130" fillId="2" borderId="0" xfId="3" applyFont="1" applyFill="1" applyAlignment="1" applyProtection="1">
      <alignment horizontal="center"/>
    </xf>
    <xf numFmtId="0" fontId="47" fillId="7" borderId="0" xfId="1" applyNumberFormat="1" applyFont="1" applyFill="1" applyBorder="1" applyAlignment="1" applyProtection="1">
      <alignment horizontal="left" shrinkToFit="1"/>
    </xf>
    <xf numFmtId="0" fontId="158" fillId="13" borderId="0" xfId="1" applyNumberFormat="1" applyFont="1" applyFill="1" applyBorder="1" applyAlignment="1" applyProtection="1">
      <alignment horizontal="center" shrinkToFit="1"/>
      <protection locked="0"/>
    </xf>
    <xf numFmtId="0" fontId="158" fillId="7" borderId="0" xfId="1" applyNumberFormat="1" applyFont="1" applyFill="1" applyBorder="1" applyAlignment="1" applyProtection="1">
      <alignment horizontal="center"/>
    </xf>
    <xf numFmtId="0" fontId="70" fillId="7" borderId="0" xfId="4" applyNumberFormat="1" applyFont="1" applyFill="1" applyBorder="1" applyAlignment="1" applyProtection="1">
      <alignment horizontal="center" shrinkToFit="1"/>
    </xf>
    <xf numFmtId="0" fontId="179" fillId="5" borderId="0" xfId="0" applyFont="1" applyFill="1" applyBorder="1" applyAlignment="1" applyProtection="1">
      <alignment horizontal="center" vertical="center" shrinkToFit="1"/>
    </xf>
    <xf numFmtId="0" fontId="15" fillId="2" borderId="0" xfId="1" applyNumberFormat="1" applyFont="1" applyFill="1" applyBorder="1" applyAlignment="1" applyProtection="1">
      <alignment horizontal="left" indent="1" shrinkToFit="1"/>
    </xf>
    <xf numFmtId="166" fontId="134" fillId="2" borderId="0" xfId="0" applyNumberFormat="1" applyFont="1" applyFill="1" applyBorder="1" applyAlignment="1" applyProtection="1">
      <alignment horizontal="left" indent="2" shrinkToFit="1"/>
    </xf>
    <xf numFmtId="0" fontId="14" fillId="0" borderId="0" xfId="1" applyNumberFormat="1" applyFont="1" applyFill="1" applyBorder="1" applyAlignment="1" applyProtection="1">
      <alignment horizontal="left" shrinkToFit="1"/>
    </xf>
    <xf numFmtId="166" fontId="134" fillId="2" borderId="0" xfId="0" applyNumberFormat="1" applyFont="1" applyFill="1" applyBorder="1" applyAlignment="1" applyProtection="1">
      <alignment horizontal="left" indent="1" shrinkToFit="1"/>
    </xf>
    <xf numFmtId="166" fontId="157" fillId="2" borderId="0" xfId="0" applyNumberFormat="1" applyFont="1" applyFill="1" applyBorder="1" applyAlignment="1" applyProtection="1">
      <alignment horizontal="center" shrinkToFit="1"/>
    </xf>
    <xf numFmtId="0" fontId="110" fillId="14" borderId="0" xfId="0" applyFont="1" applyFill="1" applyBorder="1" applyAlignment="1" applyProtection="1">
      <alignment horizontal="center" vertical="center"/>
    </xf>
    <xf numFmtId="0" fontId="115" fillId="13" borderId="0" xfId="3" applyFont="1" applyFill="1" applyBorder="1" applyAlignment="1" applyProtection="1">
      <alignment horizontal="center" vertical="center" wrapText="1"/>
      <protection locked="0"/>
    </xf>
    <xf numFmtId="166" fontId="115" fillId="13" borderId="2" xfId="0" applyNumberFormat="1" applyFont="1" applyFill="1" applyBorder="1" applyAlignment="1" applyProtection="1">
      <alignment horizontal="center" shrinkToFit="1"/>
      <protection locked="0"/>
    </xf>
    <xf numFmtId="166" fontId="20" fillId="3" borderId="0" xfId="1" applyNumberFormat="1" applyFont="1" applyFill="1" applyBorder="1" applyAlignment="1" applyProtection="1">
      <alignment horizontal="center" vertical="center"/>
    </xf>
    <xf numFmtId="166" fontId="157" fillId="3" borderId="0" xfId="1" applyNumberFormat="1" applyFont="1" applyFill="1" applyBorder="1" applyAlignment="1" applyProtection="1">
      <alignment horizontal="center" vertical="center"/>
    </xf>
    <xf numFmtId="166" fontId="157" fillId="2" borderId="0" xfId="0" applyNumberFormat="1" applyFont="1" applyFill="1" applyBorder="1" applyAlignment="1" applyProtection="1">
      <alignment horizontal="center"/>
    </xf>
    <xf numFmtId="0" fontId="150" fillId="14" borderId="0" xfId="0" applyFont="1" applyFill="1" applyBorder="1" applyAlignment="1" applyProtection="1">
      <alignment horizontal="center" vertical="center" shrinkToFit="1"/>
    </xf>
    <xf numFmtId="168" fontId="155" fillId="14" borderId="0" xfId="0" applyNumberFormat="1" applyFont="1" applyFill="1" applyBorder="1" applyAlignment="1" applyProtection="1">
      <alignment horizontal="center" shrinkToFit="1"/>
    </xf>
    <xf numFmtId="0" fontId="139" fillId="2" borderId="0" xfId="0" applyFont="1" applyFill="1" applyBorder="1" applyAlignment="1" applyProtection="1">
      <alignment horizontal="center" vertical="center"/>
    </xf>
    <xf numFmtId="0" fontId="13" fillId="14" borderId="0" xfId="0" applyFont="1" applyFill="1" applyBorder="1" applyAlignment="1" applyProtection="1">
      <alignment horizontal="center" vertical="center" wrapText="1"/>
    </xf>
    <xf numFmtId="166" fontId="157" fillId="2" borderId="1" xfId="0" applyNumberFormat="1" applyFont="1" applyFill="1" applyBorder="1" applyAlignment="1" applyProtection="1">
      <alignment horizontal="center"/>
    </xf>
    <xf numFmtId="0" fontId="179" fillId="14" borderId="0" xfId="0" applyFont="1" applyFill="1" applyBorder="1" applyAlignment="1" applyProtection="1">
      <alignment horizontal="center" vertical="center" shrinkToFit="1"/>
    </xf>
    <xf numFmtId="166" fontId="115" fillId="2" borderId="0" xfId="0" applyNumberFormat="1" applyFont="1" applyFill="1" applyBorder="1" applyAlignment="1" applyProtection="1">
      <alignment horizontal="center" shrinkToFit="1"/>
    </xf>
    <xf numFmtId="166" fontId="115" fillId="13" borderId="5" xfId="0" applyNumberFormat="1" applyFont="1" applyFill="1" applyBorder="1" applyAlignment="1" applyProtection="1">
      <alignment horizontal="center" shrinkToFit="1"/>
      <protection locked="0"/>
    </xf>
    <xf numFmtId="0" fontId="155" fillId="2" borderId="0" xfId="0" applyFont="1" applyFill="1" applyBorder="1" applyAlignment="1" applyProtection="1">
      <alignment horizontal="center" vertical="center"/>
    </xf>
    <xf numFmtId="0" fontId="157" fillId="2" borderId="28" xfId="3" applyFont="1" applyFill="1" applyBorder="1" applyAlignment="1" applyProtection="1">
      <alignment horizontal="center" shrinkToFit="1"/>
    </xf>
    <xf numFmtId="0" fontId="115" fillId="2" borderId="0" xfId="1" applyNumberFormat="1" applyFont="1" applyFill="1" applyBorder="1" applyAlignment="1" applyProtection="1">
      <alignment horizontal="center" shrinkToFit="1"/>
    </xf>
    <xf numFmtId="0" fontId="115" fillId="2" borderId="30" xfId="1" applyNumberFormat="1" applyFont="1" applyFill="1" applyBorder="1" applyAlignment="1" applyProtection="1">
      <alignment horizontal="center" shrinkToFit="1"/>
    </xf>
    <xf numFmtId="0" fontId="115" fillId="2" borderId="0" xfId="1" applyNumberFormat="1" applyFont="1" applyFill="1" applyBorder="1" applyAlignment="1" applyProtection="1">
      <alignment horizontal="left" shrinkToFit="1"/>
    </xf>
    <xf numFmtId="0" fontId="157" fillId="2" borderId="31" xfId="3" applyFont="1" applyFill="1" applyBorder="1" applyAlignment="1" applyProtection="1">
      <alignment horizontal="center" shrinkToFit="1"/>
    </xf>
    <xf numFmtId="0" fontId="115" fillId="2" borderId="0" xfId="3" applyFont="1" applyFill="1" applyBorder="1" applyAlignment="1" applyProtection="1">
      <alignment horizontal="center" shrinkToFit="1"/>
    </xf>
    <xf numFmtId="0" fontId="115" fillId="2" borderId="29" xfId="3" applyFont="1" applyFill="1" applyBorder="1" applyAlignment="1" applyProtection="1">
      <alignment horizontal="center" shrinkToFit="1"/>
    </xf>
    <xf numFmtId="0" fontId="153" fillId="2" borderId="0" xfId="3" applyFont="1" applyFill="1" applyBorder="1" applyAlignment="1" applyProtection="1">
      <alignment horizontal="right" vertical="center" wrapText="1"/>
    </xf>
    <xf numFmtId="0" fontId="153" fillId="2" borderId="28" xfId="3" applyFont="1" applyFill="1" applyBorder="1" applyAlignment="1" applyProtection="1">
      <alignment horizontal="right" vertical="center" wrapText="1"/>
    </xf>
    <xf numFmtId="14" fontId="67" fillId="2" borderId="0" xfId="1" applyNumberFormat="1" applyFont="1" applyFill="1" applyBorder="1" applyAlignment="1" applyProtection="1">
      <alignment horizontal="left" vertical="center" indent="1"/>
    </xf>
    <xf numFmtId="14" fontId="67" fillId="2" borderId="28" xfId="1" applyNumberFormat="1" applyFont="1" applyFill="1" applyBorder="1" applyAlignment="1" applyProtection="1">
      <alignment horizontal="left" vertical="center" indent="1"/>
    </xf>
    <xf numFmtId="0" fontId="115" fillId="2" borderId="28" xfId="1" applyNumberFormat="1" applyFont="1" applyFill="1" applyBorder="1" applyAlignment="1" applyProtection="1">
      <alignment horizontal="left" shrinkToFit="1"/>
    </xf>
    <xf numFmtId="0" fontId="157" fillId="2" borderId="0" xfId="1" applyNumberFormat="1" applyFont="1" applyFill="1" applyBorder="1" applyAlignment="1" applyProtection="1">
      <alignment horizontal="right" vertical="center" wrapText="1"/>
    </xf>
    <xf numFmtId="0" fontId="157" fillId="2" borderId="28" xfId="1" applyNumberFormat="1" applyFont="1" applyFill="1" applyBorder="1" applyAlignment="1" applyProtection="1">
      <alignment horizontal="right" vertical="center" wrapText="1"/>
    </xf>
    <xf numFmtId="0" fontId="115" fillId="2" borderId="0" xfId="1" applyNumberFormat="1" applyFont="1" applyFill="1" applyBorder="1" applyAlignment="1" applyProtection="1">
      <alignment horizontal="center" vertical="center" wrapText="1"/>
    </xf>
    <xf numFmtId="0" fontId="115" fillId="2" borderId="28" xfId="1" applyNumberFormat="1" applyFont="1" applyFill="1" applyBorder="1" applyAlignment="1" applyProtection="1">
      <alignment horizontal="center" vertical="center" wrapText="1"/>
    </xf>
    <xf numFmtId="0" fontId="115" fillId="2" borderId="29" xfId="1" applyNumberFormat="1" applyFont="1" applyFill="1" applyBorder="1" applyAlignment="1" applyProtection="1">
      <alignment shrinkToFit="1"/>
    </xf>
    <xf numFmtId="164" fontId="109" fillId="14" borderId="0" xfId="4" applyNumberFormat="1" applyFont="1" applyFill="1" applyBorder="1" applyAlignment="1" applyProtection="1">
      <alignment horizontal="center" vertical="center" wrapText="1"/>
    </xf>
    <xf numFmtId="164" fontId="11" fillId="14" borderId="0" xfId="4" applyNumberFormat="1" applyFont="1" applyFill="1" applyBorder="1" applyAlignment="1" applyProtection="1">
      <alignment horizontal="center" vertical="center" wrapText="1"/>
    </xf>
    <xf numFmtId="0" fontId="0" fillId="0" borderId="0" xfId="0" applyAlignment="1">
      <alignment horizontal="left" vertical="center" wrapText="1" indent="1"/>
    </xf>
    <xf numFmtId="49" fontId="48" fillId="2" borderId="17" xfId="3" applyNumberFormat="1" applyFont="1" applyFill="1" applyBorder="1" applyAlignment="1" applyProtection="1">
      <alignment vertical="center"/>
    </xf>
    <xf numFmtId="0" fontId="0" fillId="0" borderId="9" xfId="0" applyBorder="1" applyAlignment="1"/>
  </cellXfs>
  <cellStyles count="19">
    <cellStyle name="Comma 2" xfId="8" xr:uid="{00000000-0005-0000-0000-000000000000}"/>
    <cellStyle name="Currency" xfId="13" builtinId="4"/>
    <cellStyle name="Currency 2" xfId="6" xr:uid="{00000000-0005-0000-0000-000002000000}"/>
    <cellStyle name="Currency 3" xfId="11" xr:uid="{00000000-0005-0000-0000-000003000000}"/>
    <cellStyle name="Hyperlink" xfId="12" builtinId="8"/>
    <cellStyle name="Hyperlink 2" xfId="5" xr:uid="{00000000-0005-0000-0000-000005000000}"/>
    <cellStyle name="Hyperlink 3" xfId="18" xr:uid="{3A150982-F760-4580-8A73-B6EE088DA319}"/>
    <cellStyle name="Normal" xfId="0" builtinId="0"/>
    <cellStyle name="Normal 2" xfId="1" xr:uid="{00000000-0005-0000-0000-000007000000}"/>
    <cellStyle name="Normal 2 2" xfId="17" xr:uid="{72DD0988-EFEB-49E7-9B3E-653F2ED2975C}"/>
    <cellStyle name="Normal 3" xfId="3" xr:uid="{00000000-0005-0000-0000-000008000000}"/>
    <cellStyle name="Normal 3 2" xfId="9" xr:uid="{00000000-0005-0000-0000-000009000000}"/>
    <cellStyle name="Normal 3 3" xfId="16" xr:uid="{EFAD5CC6-2E86-48E7-89A6-625DEDD8E853}"/>
    <cellStyle name="Normal 4" xfId="15" xr:uid="{0FEFA2BF-8A7D-4A96-975B-FBDE16F3D10F}"/>
    <cellStyle name="Normal_Development Budget" xfId="4" xr:uid="{00000000-0005-0000-0000-00000A000000}"/>
    <cellStyle name="Normal_HUD Template Final11" xfId="10" xr:uid="{00000000-0005-0000-0000-00000B000000}"/>
    <cellStyle name="Percent" xfId="14" builtinId="5"/>
    <cellStyle name="Percent 2" xfId="2" xr:uid="{00000000-0005-0000-0000-00000D000000}"/>
    <cellStyle name="Percent 3" xfId="7" xr:uid="{00000000-0005-0000-0000-00000E000000}"/>
  </cellStyles>
  <dxfs count="0"/>
  <tableStyles count="0" defaultTableStyle="TableStyleMedium2" defaultPivotStyle="PivotStyleLight16"/>
  <colors>
    <mruColors>
      <color rgb="FFFFFFCC"/>
      <color rgb="FFFF6600"/>
      <color rgb="FFFF9966"/>
      <color rgb="FFF9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http://www.kyhousing.org/News-Events/PublishingImages/logo_color_tag_web.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kyhousing.org/News-Events/PublishingImages/logo_color_tag_web.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1275398</xdr:colOff>
      <xdr:row>1</xdr:row>
      <xdr:rowOff>74611</xdr:rowOff>
    </xdr:from>
    <xdr:to>
      <xdr:col>3</xdr:col>
      <xdr:colOff>30026</xdr:colOff>
      <xdr:row>2</xdr:row>
      <xdr:rowOff>264583</xdr:rowOff>
    </xdr:to>
    <xdr:pic>
      <xdr:nvPicPr>
        <xdr:cNvPr id="2" name="Picture 1" descr="http://www.kyhousing.org/News-Events/PublishingImages/logo_color_tag_web.png">
          <a:extLst>
            <a:ext uri="{FF2B5EF4-FFF2-40B4-BE49-F238E27FC236}">
              <a16:creationId xmlns:a16="http://schemas.microsoft.com/office/drawing/2014/main" id="{0C6F736C-D4DC-4F2E-8C12-8CAB12D4E4A9}"/>
            </a:ext>
          </a:extLst>
        </xdr:cNvPr>
        <xdr:cNvPicPr>
          <a:picLocks noChangeAspect="1"/>
        </xdr:cNvPicPr>
      </xdr:nvPicPr>
      <xdr:blipFill>
        <a:blip xmlns:r="http://schemas.openxmlformats.org/officeDocument/2006/relationships" r:embed="rId1" r:link="rId2"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421448" y="271461"/>
          <a:ext cx="1364478" cy="3868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1795465</xdr:colOff>
      <xdr:row>1</xdr:row>
      <xdr:rowOff>247650</xdr:rowOff>
    </xdr:from>
    <xdr:to>
      <xdr:col>4</xdr:col>
      <xdr:colOff>137114</xdr:colOff>
      <xdr:row>2</xdr:row>
      <xdr:rowOff>25400</xdr:rowOff>
    </xdr:to>
    <xdr:pic>
      <xdr:nvPicPr>
        <xdr:cNvPr id="3" name="Picture 2" descr="http://www.kyhousing.org/News-Events/PublishingImages/logo_color_tag_web.png">
          <a:extLst>
            <a:ext uri="{FF2B5EF4-FFF2-40B4-BE49-F238E27FC236}">
              <a16:creationId xmlns:a16="http://schemas.microsoft.com/office/drawing/2014/main" id="{F177B813-6BB5-4BCC-972F-94DCCC6C62BD}"/>
            </a:ext>
          </a:extLst>
        </xdr:cNvPr>
        <xdr:cNvPicPr>
          <a:picLocks noChangeAspect="1"/>
        </xdr:cNvPicPr>
      </xdr:nvPicPr>
      <xdr:blipFill>
        <a:blip xmlns:r="http://schemas.openxmlformats.org/officeDocument/2006/relationships" r:embed="rId1" r:link="rId2"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941515" y="444500"/>
          <a:ext cx="1910349" cy="53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O/WKS%20Files%202018/HCA/HOME_AHTF_ARC/New%20HCA%20Set%20Up%20Packet/KHC%20Homebuyer%20Set%20Up%20%20Packet_Nov13_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CA\HOME_AHTF_ARC\New%20HCA%20Set%20Up%20Packet\May%202019%20New%20Set%20Ups\2019%20KHC%20Homebuyer%20Dev%20Set%20Up_DRAFT%20May02_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1%20Utility%20Allowance%20Shee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EO\WKS%20Files%202018\HCA\WKS%20templates\Bridgeport_HOME_Homeownership_Application_August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a)Compliance &amp; Underwriting"/>
      <sheetName val="b)SetUp Checklist"/>
      <sheetName val="1)Project Summary "/>
      <sheetName val="2)TDC"/>
      <sheetName val="2a)Rehab Scope"/>
      <sheetName val="3)Sources &amp; Uses"/>
      <sheetName val="4)Buyer Affordability"/>
      <sheetName val="5)Buyer Income"/>
      <sheetName val="6)LBP-Homebuyer"/>
      <sheetName val="KHC Evaluation"/>
      <sheetName val="KHC Internal"/>
      <sheetName val="Income Limits"/>
      <sheetName val="Home Price Limits"/>
    </sheetNames>
    <sheetDataSet>
      <sheetData sheetId="0"/>
      <sheetData sheetId="1"/>
      <sheetData sheetId="2">
        <row r="1">
          <cell r="B1" t="str">
            <v>KHC HOME/AHTF/ARC Homebuyer Project</v>
          </cell>
        </row>
      </sheetData>
      <sheetData sheetId="3"/>
      <sheetData sheetId="4"/>
      <sheetData sheetId="5">
        <row r="16">
          <cell r="F16">
            <v>0</v>
          </cell>
        </row>
        <row r="90">
          <cell r="E90" t="e">
            <v>#DIV/0!</v>
          </cell>
        </row>
        <row r="92">
          <cell r="F92">
            <v>0</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a)Compliance &amp; Underwriting"/>
      <sheetName val="b)SetUp Checklist"/>
      <sheetName val="1)Project Summary "/>
      <sheetName val="2)TDC"/>
      <sheetName val="2a)Rehab Scope"/>
      <sheetName val="3)Sources &amp; Uses"/>
      <sheetName val="4)Buyer Affordability"/>
      <sheetName val="5)Buyer Income"/>
      <sheetName val="6)LBP-Homebuyer"/>
      <sheetName val="KHC Evaluation"/>
      <sheetName val="KHC Internal"/>
      <sheetName val="AHTF Limits"/>
      <sheetName val="HOME Limits"/>
      <sheetName val="Price Limits"/>
      <sheetName val="PCR Cover"/>
      <sheetName val="2)TDC (2)"/>
      <sheetName val="2a)Rehab Scope (2)"/>
      <sheetName val="3)Sources &amp; Uses (2)"/>
      <sheetName val="4)Buyer Affordability (2)"/>
    </sheetNames>
    <sheetDataSet>
      <sheetData sheetId="0"/>
      <sheetData sheetId="1"/>
      <sheetData sheetId="2"/>
      <sheetData sheetId="3"/>
      <sheetData sheetId="4"/>
      <sheetData sheetId="5">
        <row r="16">
          <cell r="F16">
            <v>140000</v>
          </cell>
        </row>
        <row r="90">
          <cell r="E90">
            <v>9.8879367172050092E-2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D-52667_Single_Family"/>
      <sheetName val="HUD-52667_Duplex"/>
      <sheetName val="HUD-52667_Apartment"/>
      <sheetName val="FuelsUsed"/>
      <sheetName val="StructureTypeFactors"/>
      <sheetName val="Usage"/>
      <sheetName val="Rates"/>
      <sheetName val="GasPriceHistory"/>
      <sheetName val="Heat_AC_Single_Family"/>
      <sheetName val="Heat_AC_Duplex"/>
      <sheetName val="Heat_AC_Apartment"/>
      <sheetName val="Other_Costs"/>
      <sheetName val="Comparisons"/>
    </sheetNames>
    <sheetDataSet>
      <sheetData sheetId="0" refreshError="1"/>
      <sheetData sheetId="1" refreshError="1"/>
      <sheetData sheetId="2" refreshError="1"/>
      <sheetData sheetId="3" refreshError="1"/>
      <sheetData sheetId="4" refreshError="1"/>
      <sheetData sheetId="5" refreshError="1">
        <row r="11">
          <cell r="F11">
            <v>162.5</v>
          </cell>
          <cell r="G11">
            <v>227.49999999999997</v>
          </cell>
          <cell r="H11">
            <v>292.5</v>
          </cell>
          <cell r="I11">
            <v>357.50000000000006</v>
          </cell>
          <cell r="J11">
            <v>454.99999999999994</v>
          </cell>
          <cell r="K11">
            <v>520</v>
          </cell>
        </row>
        <row r="12">
          <cell r="F12">
            <v>55</v>
          </cell>
          <cell r="G12">
            <v>77</v>
          </cell>
          <cell r="H12">
            <v>99</v>
          </cell>
          <cell r="I12">
            <v>121.00000000000001</v>
          </cell>
          <cell r="J12">
            <v>154</v>
          </cell>
          <cell r="K12">
            <v>176</v>
          </cell>
        </row>
        <row r="13">
          <cell r="F13">
            <v>145.71428571428572</v>
          </cell>
          <cell r="G13">
            <v>203.99999999999997</v>
          </cell>
          <cell r="H13">
            <v>262.28571428571428</v>
          </cell>
          <cell r="I13">
            <v>320.57142857142861</v>
          </cell>
          <cell r="J13">
            <v>407.99999999999994</v>
          </cell>
          <cell r="K13">
            <v>466.28571428571428</v>
          </cell>
        </row>
        <row r="18">
          <cell r="F18">
            <v>4</v>
          </cell>
          <cell r="G18">
            <v>5.6</v>
          </cell>
          <cell r="H18">
            <v>7.2</v>
          </cell>
          <cell r="I18">
            <v>8.8000000000000007</v>
          </cell>
          <cell r="J18">
            <v>11.2</v>
          </cell>
          <cell r="K18">
            <v>12.8</v>
          </cell>
        </row>
        <row r="19">
          <cell r="F19">
            <v>9</v>
          </cell>
          <cell r="G19">
            <v>12.6</v>
          </cell>
          <cell r="H19">
            <v>16.200000000000003</v>
          </cell>
          <cell r="I19">
            <v>19.8</v>
          </cell>
          <cell r="J19">
            <v>25.2</v>
          </cell>
          <cell r="K19">
            <v>28.8</v>
          </cell>
        </row>
        <row r="23">
          <cell r="F23">
            <v>7.2857142857142856</v>
          </cell>
          <cell r="G23">
            <v>10.199999999999998</v>
          </cell>
          <cell r="H23">
            <v>13.114285714285714</v>
          </cell>
          <cell r="I23">
            <v>16.028571428571432</v>
          </cell>
          <cell r="J23">
            <v>20.399999999999995</v>
          </cell>
          <cell r="K23">
            <v>23.314285714285717</v>
          </cell>
        </row>
      </sheetData>
      <sheetData sheetId="6" refreshError="1">
        <row r="5">
          <cell r="D5">
            <v>0.57350000000000001</v>
          </cell>
        </row>
        <row r="7">
          <cell r="D7">
            <v>0.52856000000000003</v>
          </cell>
        </row>
        <row r="8">
          <cell r="D8">
            <v>0.15296999999999999</v>
          </cell>
        </row>
        <row r="14">
          <cell r="D14">
            <v>4.2250000000000003E-2</v>
          </cell>
        </row>
        <row r="20">
          <cell r="D20">
            <v>6.8699999999999997E-2</v>
          </cell>
        </row>
        <row r="25">
          <cell r="D25">
            <v>16.809999999999999</v>
          </cell>
        </row>
        <row r="27">
          <cell r="D27">
            <v>4.2250000000000003E-2</v>
          </cell>
        </row>
        <row r="30">
          <cell r="D30">
            <v>2.89</v>
          </cell>
        </row>
      </sheetData>
      <sheetData sheetId="7" refreshError="1"/>
      <sheetData sheetId="8" refreshError="1">
        <row r="5">
          <cell r="E5">
            <v>48.308860487359993</v>
          </cell>
          <cell r="F5">
            <v>27.671967837249998</v>
          </cell>
          <cell r="G5">
            <v>68.637500000000003</v>
          </cell>
        </row>
        <row r="25">
          <cell r="E25">
            <v>57.545561294803996</v>
          </cell>
          <cell r="F25">
            <v>36.325016665850008</v>
          </cell>
          <cell r="G25">
            <v>96.092499999999987</v>
          </cell>
        </row>
        <row r="45">
          <cell r="E45">
            <v>66.610959784974</v>
          </cell>
          <cell r="F45">
            <v>44.60048124894999</v>
          </cell>
          <cell r="G45">
            <v>123.54750000000001</v>
          </cell>
        </row>
        <row r="65">
          <cell r="E65">
            <v>75.413298043864017</v>
          </cell>
          <cell r="F65">
            <v>52.87594583205</v>
          </cell>
          <cell r="G65">
            <v>151.00250000000003</v>
          </cell>
        </row>
        <row r="85">
          <cell r="E85">
            <v>88.569360640486011</v>
          </cell>
          <cell r="F85">
            <v>65.236474062100001</v>
          </cell>
          <cell r="G85">
            <v>192.18499999999997</v>
          </cell>
        </row>
        <row r="105">
          <cell r="E105">
            <v>97.340069038234006</v>
          </cell>
          <cell r="F105">
            <v>73.29410339239999</v>
          </cell>
          <cell r="G105">
            <v>219.64000000000001</v>
          </cell>
        </row>
      </sheetData>
      <sheetData sheetId="9" refreshError="1">
        <row r="5">
          <cell r="E5">
            <v>45.537850245126798</v>
          </cell>
          <cell r="F5">
            <v>25.346424491025001</v>
          </cell>
          <cell r="G5">
            <v>60.400999999999989</v>
          </cell>
        </row>
        <row r="25">
          <cell r="E25">
            <v>53.666146955677512</v>
          </cell>
          <cell r="F25">
            <v>33.428604061764993</v>
          </cell>
          <cell r="G25">
            <v>84.561400000000006</v>
          </cell>
        </row>
        <row r="45">
          <cell r="E45">
            <v>61.761135230277119</v>
          </cell>
          <cell r="F45">
            <v>40.876522186555</v>
          </cell>
          <cell r="G45">
            <v>108.72179999999999</v>
          </cell>
        </row>
        <row r="65">
          <cell r="E65">
            <v>69.624630501350325</v>
          </cell>
          <cell r="F65">
            <v>48.324440311344993</v>
          </cell>
          <cell r="G65">
            <v>132.88220000000001</v>
          </cell>
        </row>
        <row r="85">
          <cell r="E85">
            <v>81.201965586377682</v>
          </cell>
          <cell r="F85">
            <v>59.496317498530004</v>
          </cell>
          <cell r="G85">
            <v>169.12280000000001</v>
          </cell>
        </row>
        <row r="105">
          <cell r="E105">
            <v>88.92018897639592</v>
          </cell>
          <cell r="F105">
            <v>66.847999928159979</v>
          </cell>
          <cell r="G105">
            <v>193.28319999999999</v>
          </cell>
        </row>
      </sheetData>
      <sheetData sheetId="10" refreshError="1">
        <row r="5">
          <cell r="E5">
            <v>41.381334881776993</v>
          </cell>
          <cell r="F5">
            <v>18.791200776562501</v>
          </cell>
          <cell r="G5">
            <v>48.046249999999993</v>
          </cell>
        </row>
        <row r="25">
          <cell r="E25">
            <v>47.8470254469878</v>
          </cell>
          <cell r="F25">
            <v>25.578978825647496</v>
          </cell>
          <cell r="G25">
            <v>67.264749999999992</v>
          </cell>
        </row>
        <row r="45">
          <cell r="E45">
            <v>54.312716012198592</v>
          </cell>
          <cell r="F45">
            <v>31.49996430506749</v>
          </cell>
          <cell r="G45">
            <v>86.483250000000012</v>
          </cell>
        </row>
        <row r="65">
          <cell r="E65">
            <v>60.77320800617219</v>
          </cell>
          <cell r="F65">
            <v>36.945676509582491</v>
          </cell>
          <cell r="G65">
            <v>105.70175</v>
          </cell>
        </row>
        <row r="85">
          <cell r="E85">
            <v>70.150873005215189</v>
          </cell>
          <cell r="F85">
            <v>45.014254478105009</v>
          </cell>
          <cell r="G85">
            <v>134.52949999999998</v>
          </cell>
        </row>
        <row r="105">
          <cell r="E105">
            <v>76.290368883638806</v>
          </cell>
          <cell r="F105">
            <v>50.393306457119998</v>
          </cell>
          <cell r="G105">
            <v>153.74800000000002</v>
          </cell>
        </row>
      </sheetData>
      <sheetData sheetId="11" refreshError="1">
        <row r="10">
          <cell r="C10">
            <v>6.3747830039842777</v>
          </cell>
          <cell r="D10">
            <v>9.5621745059764134</v>
          </cell>
          <cell r="E10">
            <v>15.936957509960694</v>
          </cell>
          <cell r="F10">
            <v>25.499132015937111</v>
          </cell>
          <cell r="G10">
            <v>35.061306521913515</v>
          </cell>
          <cell r="H10">
            <v>44.623481027889937</v>
          </cell>
        </row>
        <row r="12">
          <cell r="C12">
            <v>19.343018475278768</v>
          </cell>
          <cell r="D12">
            <v>22.616847712918148</v>
          </cell>
          <cell r="E12">
            <v>29.164506188196917</v>
          </cell>
          <cell r="F12">
            <v>38.985993901115066</v>
          </cell>
          <cell r="G12">
            <v>48.807481614033208</v>
          </cell>
          <cell r="H12">
            <v>58.628969326951363</v>
          </cell>
        </row>
        <row r="19">
          <cell r="C19">
            <v>4.7810872529882067</v>
          </cell>
          <cell r="D19">
            <v>7.1716308794823105</v>
          </cell>
          <cell r="E19">
            <v>11.952718132470519</v>
          </cell>
          <cell r="F19">
            <v>19.124349011952827</v>
          </cell>
          <cell r="G19">
            <v>26.295979891435138</v>
          </cell>
          <cell r="H19">
            <v>33.467610770917453</v>
          </cell>
        </row>
        <row r="21">
          <cell r="C21">
            <v>17.706103856459077</v>
          </cell>
          <cell r="D21">
            <v>20.161475784688612</v>
          </cell>
          <cell r="E21">
            <v>25.072219641147687</v>
          </cell>
          <cell r="F21">
            <v>32.4383354258363</v>
          </cell>
          <cell r="G21">
            <v>39.80445121052491</v>
          </cell>
          <cell r="H21">
            <v>47.17056699521352</v>
          </cell>
        </row>
        <row r="25">
          <cell r="C25">
            <v>14</v>
          </cell>
          <cell r="D25">
            <v>14</v>
          </cell>
          <cell r="E25">
            <v>14</v>
          </cell>
          <cell r="F25">
            <v>14</v>
          </cell>
          <cell r="G25">
            <v>14</v>
          </cell>
          <cell r="H25">
            <v>14</v>
          </cell>
        </row>
        <row r="26">
          <cell r="C26">
            <v>14</v>
          </cell>
          <cell r="D26">
            <v>14</v>
          </cell>
          <cell r="E26">
            <v>14</v>
          </cell>
          <cell r="F26">
            <v>14</v>
          </cell>
          <cell r="G26">
            <v>14</v>
          </cell>
          <cell r="H26">
            <v>14</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INSTRUCTIONS"/>
      <sheetName val="0)Compliance Info"/>
      <sheetName val="1)Application"/>
      <sheetName val="1a)Properties"/>
      <sheetName val="2)Units, Dev Costs &amp; Sales"/>
      <sheetName val="3)Summary Sources &amp; Uses"/>
      <sheetName val="4)Buyer Affordability"/>
    </sheetNames>
    <sheetDataSet>
      <sheetData sheetId="0"/>
      <sheetData sheetId="1"/>
      <sheetData sheetId="2">
        <row r="1">
          <cell r="B1" t="str">
            <v>City of Bridgeport HOME Homeownership Application</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huduser.gov/portal/datasets/home-datasets/files/HOME_IncomeLmts_State_KY_2021.pdf" TargetMode="External"/><Relationship Id="rId1" Type="http://schemas.openxmlformats.org/officeDocument/2006/relationships/hyperlink" Target="https://www.huduser.gov/portal/datasets/il/il21/State-Incomelimits-Report-FY2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huduser.gov/portal/datasets/home-datasets/files/HOME_IncomeLmts_State_KY_2020.pdf" TargetMode="External"/><Relationship Id="rId1" Type="http://schemas.openxmlformats.org/officeDocument/2006/relationships/hyperlink" Target="https://www.huduser.gov/portal/datasets/il/il20/State-Incomelimits-Report-FY20r.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ligibility.sc.egov.usda.gov/eligibility/welcomeAction.d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hudexchange.info/incomecalculato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B3:F17"/>
  <sheetViews>
    <sheetView topLeftCell="A10" zoomScale="140" zoomScaleNormal="140" workbookViewId="0">
      <selection activeCell="F19" sqref="F19"/>
    </sheetView>
  </sheetViews>
  <sheetFormatPr defaultColWidth="8.6328125" defaultRowHeight="15.5" x14ac:dyDescent="0.35"/>
  <cols>
    <col min="1" max="1" width="2.08984375" style="39" customWidth="1"/>
    <col min="2" max="2" width="30.36328125" style="39" customWidth="1"/>
    <col min="3" max="3" width="6.90625" style="41" customWidth="1"/>
    <col min="4" max="4" width="9" style="39" customWidth="1"/>
    <col min="5" max="5" width="3.26953125" style="39" bestFit="1" customWidth="1"/>
    <col min="6" max="6" width="8.6328125" style="39" customWidth="1"/>
    <col min="7" max="256" width="8.6328125" style="39"/>
    <col min="257" max="257" width="2.08984375" style="39" customWidth="1"/>
    <col min="258" max="258" width="30.36328125" style="39" customWidth="1"/>
    <col min="259" max="259" width="6.90625" style="39" customWidth="1"/>
    <col min="260" max="260" width="3" style="39" bestFit="1" customWidth="1"/>
    <col min="261" max="261" width="17.90625" style="39" customWidth="1"/>
    <col min="262" max="512" width="8.6328125" style="39"/>
    <col min="513" max="513" width="2.08984375" style="39" customWidth="1"/>
    <col min="514" max="514" width="30.36328125" style="39" customWidth="1"/>
    <col min="515" max="515" width="6.90625" style="39" customWidth="1"/>
    <col min="516" max="516" width="3" style="39" bestFit="1" customWidth="1"/>
    <col min="517" max="517" width="17.90625" style="39" customWidth="1"/>
    <col min="518" max="768" width="8.6328125" style="39"/>
    <col min="769" max="769" width="2.08984375" style="39" customWidth="1"/>
    <col min="770" max="770" width="30.36328125" style="39" customWidth="1"/>
    <col min="771" max="771" width="6.90625" style="39" customWidth="1"/>
    <col min="772" max="772" width="3" style="39" bestFit="1" customWidth="1"/>
    <col min="773" max="773" width="17.90625" style="39" customWidth="1"/>
    <col min="774" max="1024" width="8.6328125" style="39"/>
    <col min="1025" max="1025" width="2.08984375" style="39" customWidth="1"/>
    <col min="1026" max="1026" width="30.36328125" style="39" customWidth="1"/>
    <col min="1027" max="1027" width="6.90625" style="39" customWidth="1"/>
    <col min="1028" max="1028" width="3" style="39" bestFit="1" customWidth="1"/>
    <col min="1029" max="1029" width="17.90625" style="39" customWidth="1"/>
    <col min="1030" max="1280" width="8.6328125" style="39"/>
    <col min="1281" max="1281" width="2.08984375" style="39" customWidth="1"/>
    <col min="1282" max="1282" width="30.36328125" style="39" customWidth="1"/>
    <col min="1283" max="1283" width="6.90625" style="39" customWidth="1"/>
    <col min="1284" max="1284" width="3" style="39" bestFit="1" customWidth="1"/>
    <col min="1285" max="1285" width="17.90625" style="39" customWidth="1"/>
    <col min="1286" max="1536" width="8.6328125" style="39"/>
    <col min="1537" max="1537" width="2.08984375" style="39" customWidth="1"/>
    <col min="1538" max="1538" width="30.36328125" style="39" customWidth="1"/>
    <col min="1539" max="1539" width="6.90625" style="39" customWidth="1"/>
    <col min="1540" max="1540" width="3" style="39" bestFit="1" customWidth="1"/>
    <col min="1541" max="1541" width="17.90625" style="39" customWidth="1"/>
    <col min="1542" max="1792" width="8.6328125" style="39"/>
    <col min="1793" max="1793" width="2.08984375" style="39" customWidth="1"/>
    <col min="1794" max="1794" width="30.36328125" style="39" customWidth="1"/>
    <col min="1795" max="1795" width="6.90625" style="39" customWidth="1"/>
    <col min="1796" max="1796" width="3" style="39" bestFit="1" customWidth="1"/>
    <col min="1797" max="1797" width="17.90625" style="39" customWidth="1"/>
    <col min="1798" max="2048" width="8.6328125" style="39"/>
    <col min="2049" max="2049" width="2.08984375" style="39" customWidth="1"/>
    <col min="2050" max="2050" width="30.36328125" style="39" customWidth="1"/>
    <col min="2051" max="2051" width="6.90625" style="39" customWidth="1"/>
    <col min="2052" max="2052" width="3" style="39" bestFit="1" customWidth="1"/>
    <col min="2053" max="2053" width="17.90625" style="39" customWidth="1"/>
    <col min="2054" max="2304" width="8.6328125" style="39"/>
    <col min="2305" max="2305" width="2.08984375" style="39" customWidth="1"/>
    <col min="2306" max="2306" width="30.36328125" style="39" customWidth="1"/>
    <col min="2307" max="2307" width="6.90625" style="39" customWidth="1"/>
    <col min="2308" max="2308" width="3" style="39" bestFit="1" customWidth="1"/>
    <col min="2309" max="2309" width="17.90625" style="39" customWidth="1"/>
    <col min="2310" max="2560" width="8.6328125" style="39"/>
    <col min="2561" max="2561" width="2.08984375" style="39" customWidth="1"/>
    <col min="2562" max="2562" width="30.36328125" style="39" customWidth="1"/>
    <col min="2563" max="2563" width="6.90625" style="39" customWidth="1"/>
    <col min="2564" max="2564" width="3" style="39" bestFit="1" customWidth="1"/>
    <col min="2565" max="2565" width="17.90625" style="39" customWidth="1"/>
    <col min="2566" max="2816" width="8.6328125" style="39"/>
    <col min="2817" max="2817" width="2.08984375" style="39" customWidth="1"/>
    <col min="2818" max="2818" width="30.36328125" style="39" customWidth="1"/>
    <col min="2819" max="2819" width="6.90625" style="39" customWidth="1"/>
    <col min="2820" max="2820" width="3" style="39" bestFit="1" customWidth="1"/>
    <col min="2821" max="2821" width="17.90625" style="39" customWidth="1"/>
    <col min="2822" max="3072" width="8.6328125" style="39"/>
    <col min="3073" max="3073" width="2.08984375" style="39" customWidth="1"/>
    <col min="3074" max="3074" width="30.36328125" style="39" customWidth="1"/>
    <col min="3075" max="3075" width="6.90625" style="39" customWidth="1"/>
    <col min="3076" max="3076" width="3" style="39" bestFit="1" customWidth="1"/>
    <col min="3077" max="3077" width="17.90625" style="39" customWidth="1"/>
    <col min="3078" max="3328" width="8.6328125" style="39"/>
    <col min="3329" max="3329" width="2.08984375" style="39" customWidth="1"/>
    <col min="3330" max="3330" width="30.36328125" style="39" customWidth="1"/>
    <col min="3331" max="3331" width="6.90625" style="39" customWidth="1"/>
    <col min="3332" max="3332" width="3" style="39" bestFit="1" customWidth="1"/>
    <col min="3333" max="3333" width="17.90625" style="39" customWidth="1"/>
    <col min="3334" max="3584" width="8.6328125" style="39"/>
    <col min="3585" max="3585" width="2.08984375" style="39" customWidth="1"/>
    <col min="3586" max="3586" width="30.36328125" style="39" customWidth="1"/>
    <col min="3587" max="3587" width="6.90625" style="39" customWidth="1"/>
    <col min="3588" max="3588" width="3" style="39" bestFit="1" customWidth="1"/>
    <col min="3589" max="3589" width="17.90625" style="39" customWidth="1"/>
    <col min="3590" max="3840" width="8.6328125" style="39"/>
    <col min="3841" max="3841" width="2.08984375" style="39" customWidth="1"/>
    <col min="3842" max="3842" width="30.36328125" style="39" customWidth="1"/>
    <col min="3843" max="3843" width="6.90625" style="39" customWidth="1"/>
    <col min="3844" max="3844" width="3" style="39" bestFit="1" customWidth="1"/>
    <col min="3845" max="3845" width="17.90625" style="39" customWidth="1"/>
    <col min="3846" max="4096" width="8.6328125" style="39"/>
    <col min="4097" max="4097" width="2.08984375" style="39" customWidth="1"/>
    <col min="4098" max="4098" width="30.36328125" style="39" customWidth="1"/>
    <col min="4099" max="4099" width="6.90625" style="39" customWidth="1"/>
    <col min="4100" max="4100" width="3" style="39" bestFit="1" customWidth="1"/>
    <col min="4101" max="4101" width="17.90625" style="39" customWidth="1"/>
    <col min="4102" max="4352" width="8.6328125" style="39"/>
    <col min="4353" max="4353" width="2.08984375" style="39" customWidth="1"/>
    <col min="4354" max="4354" width="30.36328125" style="39" customWidth="1"/>
    <col min="4355" max="4355" width="6.90625" style="39" customWidth="1"/>
    <col min="4356" max="4356" width="3" style="39" bestFit="1" customWidth="1"/>
    <col min="4357" max="4357" width="17.90625" style="39" customWidth="1"/>
    <col min="4358" max="4608" width="8.6328125" style="39"/>
    <col min="4609" max="4609" width="2.08984375" style="39" customWidth="1"/>
    <col min="4610" max="4610" width="30.36328125" style="39" customWidth="1"/>
    <col min="4611" max="4611" width="6.90625" style="39" customWidth="1"/>
    <col min="4612" max="4612" width="3" style="39" bestFit="1" customWidth="1"/>
    <col min="4613" max="4613" width="17.90625" style="39" customWidth="1"/>
    <col min="4614" max="4864" width="8.6328125" style="39"/>
    <col min="4865" max="4865" width="2.08984375" style="39" customWidth="1"/>
    <col min="4866" max="4866" width="30.36328125" style="39" customWidth="1"/>
    <col min="4867" max="4867" width="6.90625" style="39" customWidth="1"/>
    <col min="4868" max="4868" width="3" style="39" bestFit="1" customWidth="1"/>
    <col min="4869" max="4869" width="17.90625" style="39" customWidth="1"/>
    <col min="4870" max="5120" width="8.6328125" style="39"/>
    <col min="5121" max="5121" width="2.08984375" style="39" customWidth="1"/>
    <col min="5122" max="5122" width="30.36328125" style="39" customWidth="1"/>
    <col min="5123" max="5123" width="6.90625" style="39" customWidth="1"/>
    <col min="5124" max="5124" width="3" style="39" bestFit="1" customWidth="1"/>
    <col min="5125" max="5125" width="17.90625" style="39" customWidth="1"/>
    <col min="5126" max="5376" width="8.6328125" style="39"/>
    <col min="5377" max="5377" width="2.08984375" style="39" customWidth="1"/>
    <col min="5378" max="5378" width="30.36328125" style="39" customWidth="1"/>
    <col min="5379" max="5379" width="6.90625" style="39" customWidth="1"/>
    <col min="5380" max="5380" width="3" style="39" bestFit="1" customWidth="1"/>
    <col min="5381" max="5381" width="17.90625" style="39" customWidth="1"/>
    <col min="5382" max="5632" width="8.6328125" style="39"/>
    <col min="5633" max="5633" width="2.08984375" style="39" customWidth="1"/>
    <col min="5634" max="5634" width="30.36328125" style="39" customWidth="1"/>
    <col min="5635" max="5635" width="6.90625" style="39" customWidth="1"/>
    <col min="5636" max="5636" width="3" style="39" bestFit="1" customWidth="1"/>
    <col min="5637" max="5637" width="17.90625" style="39" customWidth="1"/>
    <col min="5638" max="5888" width="8.6328125" style="39"/>
    <col min="5889" max="5889" width="2.08984375" style="39" customWidth="1"/>
    <col min="5890" max="5890" width="30.36328125" style="39" customWidth="1"/>
    <col min="5891" max="5891" width="6.90625" style="39" customWidth="1"/>
    <col min="5892" max="5892" width="3" style="39" bestFit="1" customWidth="1"/>
    <col min="5893" max="5893" width="17.90625" style="39" customWidth="1"/>
    <col min="5894" max="6144" width="8.6328125" style="39"/>
    <col min="6145" max="6145" width="2.08984375" style="39" customWidth="1"/>
    <col min="6146" max="6146" width="30.36328125" style="39" customWidth="1"/>
    <col min="6147" max="6147" width="6.90625" style="39" customWidth="1"/>
    <col min="6148" max="6148" width="3" style="39" bestFit="1" customWidth="1"/>
    <col min="6149" max="6149" width="17.90625" style="39" customWidth="1"/>
    <col min="6150" max="6400" width="8.6328125" style="39"/>
    <col min="6401" max="6401" width="2.08984375" style="39" customWidth="1"/>
    <col min="6402" max="6402" width="30.36328125" style="39" customWidth="1"/>
    <col min="6403" max="6403" width="6.90625" style="39" customWidth="1"/>
    <col min="6404" max="6404" width="3" style="39" bestFit="1" customWidth="1"/>
    <col min="6405" max="6405" width="17.90625" style="39" customWidth="1"/>
    <col min="6406" max="6656" width="8.6328125" style="39"/>
    <col min="6657" max="6657" width="2.08984375" style="39" customWidth="1"/>
    <col min="6658" max="6658" width="30.36328125" style="39" customWidth="1"/>
    <col min="6659" max="6659" width="6.90625" style="39" customWidth="1"/>
    <col min="6660" max="6660" width="3" style="39" bestFit="1" customWidth="1"/>
    <col min="6661" max="6661" width="17.90625" style="39" customWidth="1"/>
    <col min="6662" max="6912" width="8.6328125" style="39"/>
    <col min="6913" max="6913" width="2.08984375" style="39" customWidth="1"/>
    <col min="6914" max="6914" width="30.36328125" style="39" customWidth="1"/>
    <col min="6915" max="6915" width="6.90625" style="39" customWidth="1"/>
    <col min="6916" max="6916" width="3" style="39" bestFit="1" customWidth="1"/>
    <col min="6917" max="6917" width="17.90625" style="39" customWidth="1"/>
    <col min="6918" max="7168" width="8.6328125" style="39"/>
    <col min="7169" max="7169" width="2.08984375" style="39" customWidth="1"/>
    <col min="7170" max="7170" width="30.36328125" style="39" customWidth="1"/>
    <col min="7171" max="7171" width="6.90625" style="39" customWidth="1"/>
    <col min="7172" max="7172" width="3" style="39" bestFit="1" customWidth="1"/>
    <col min="7173" max="7173" width="17.90625" style="39" customWidth="1"/>
    <col min="7174" max="7424" width="8.6328125" style="39"/>
    <col min="7425" max="7425" width="2.08984375" style="39" customWidth="1"/>
    <col min="7426" max="7426" width="30.36328125" style="39" customWidth="1"/>
    <col min="7427" max="7427" width="6.90625" style="39" customWidth="1"/>
    <col min="7428" max="7428" width="3" style="39" bestFit="1" customWidth="1"/>
    <col min="7429" max="7429" width="17.90625" style="39" customWidth="1"/>
    <col min="7430" max="7680" width="8.6328125" style="39"/>
    <col min="7681" max="7681" width="2.08984375" style="39" customWidth="1"/>
    <col min="7682" max="7682" width="30.36328125" style="39" customWidth="1"/>
    <col min="7683" max="7683" width="6.90625" style="39" customWidth="1"/>
    <col min="7684" max="7684" width="3" style="39" bestFit="1" customWidth="1"/>
    <col min="7685" max="7685" width="17.90625" style="39" customWidth="1"/>
    <col min="7686" max="7936" width="8.6328125" style="39"/>
    <col min="7937" max="7937" width="2.08984375" style="39" customWidth="1"/>
    <col min="7938" max="7938" width="30.36328125" style="39" customWidth="1"/>
    <col min="7939" max="7939" width="6.90625" style="39" customWidth="1"/>
    <col min="7940" max="7940" width="3" style="39" bestFit="1" customWidth="1"/>
    <col min="7941" max="7941" width="17.90625" style="39" customWidth="1"/>
    <col min="7942" max="8192" width="8.6328125" style="39"/>
    <col min="8193" max="8193" width="2.08984375" style="39" customWidth="1"/>
    <col min="8194" max="8194" width="30.36328125" style="39" customWidth="1"/>
    <col min="8195" max="8195" width="6.90625" style="39" customWidth="1"/>
    <col min="8196" max="8196" width="3" style="39" bestFit="1" customWidth="1"/>
    <col min="8197" max="8197" width="17.90625" style="39" customWidth="1"/>
    <col min="8198" max="8448" width="8.6328125" style="39"/>
    <col min="8449" max="8449" width="2.08984375" style="39" customWidth="1"/>
    <col min="8450" max="8450" width="30.36328125" style="39" customWidth="1"/>
    <col min="8451" max="8451" width="6.90625" style="39" customWidth="1"/>
    <col min="8452" max="8452" width="3" style="39" bestFit="1" customWidth="1"/>
    <col min="8453" max="8453" width="17.90625" style="39" customWidth="1"/>
    <col min="8454" max="8704" width="8.6328125" style="39"/>
    <col min="8705" max="8705" width="2.08984375" style="39" customWidth="1"/>
    <col min="8706" max="8706" width="30.36328125" style="39" customWidth="1"/>
    <col min="8707" max="8707" width="6.90625" style="39" customWidth="1"/>
    <col min="8708" max="8708" width="3" style="39" bestFit="1" customWidth="1"/>
    <col min="8709" max="8709" width="17.90625" style="39" customWidth="1"/>
    <col min="8710" max="8960" width="8.6328125" style="39"/>
    <col min="8961" max="8961" width="2.08984375" style="39" customWidth="1"/>
    <col min="8962" max="8962" width="30.36328125" style="39" customWidth="1"/>
    <col min="8963" max="8963" width="6.90625" style="39" customWidth="1"/>
    <col min="8964" max="8964" width="3" style="39" bestFit="1" customWidth="1"/>
    <col min="8965" max="8965" width="17.90625" style="39" customWidth="1"/>
    <col min="8966" max="9216" width="8.6328125" style="39"/>
    <col min="9217" max="9217" width="2.08984375" style="39" customWidth="1"/>
    <col min="9218" max="9218" width="30.36328125" style="39" customWidth="1"/>
    <col min="9219" max="9219" width="6.90625" style="39" customWidth="1"/>
    <col min="9220" max="9220" width="3" style="39" bestFit="1" customWidth="1"/>
    <col min="9221" max="9221" width="17.90625" style="39" customWidth="1"/>
    <col min="9222" max="9472" width="8.6328125" style="39"/>
    <col min="9473" max="9473" width="2.08984375" style="39" customWidth="1"/>
    <col min="9474" max="9474" width="30.36328125" style="39" customWidth="1"/>
    <col min="9475" max="9475" width="6.90625" style="39" customWidth="1"/>
    <col min="9476" max="9476" width="3" style="39" bestFit="1" customWidth="1"/>
    <col min="9477" max="9477" width="17.90625" style="39" customWidth="1"/>
    <col min="9478" max="9728" width="8.6328125" style="39"/>
    <col min="9729" max="9729" width="2.08984375" style="39" customWidth="1"/>
    <col min="9730" max="9730" width="30.36328125" style="39" customWidth="1"/>
    <col min="9731" max="9731" width="6.90625" style="39" customWidth="1"/>
    <col min="9732" max="9732" width="3" style="39" bestFit="1" customWidth="1"/>
    <col min="9733" max="9733" width="17.90625" style="39" customWidth="1"/>
    <col min="9734" max="9984" width="8.6328125" style="39"/>
    <col min="9985" max="9985" width="2.08984375" style="39" customWidth="1"/>
    <col min="9986" max="9986" width="30.36328125" style="39" customWidth="1"/>
    <col min="9987" max="9987" width="6.90625" style="39" customWidth="1"/>
    <col min="9988" max="9988" width="3" style="39" bestFit="1" customWidth="1"/>
    <col min="9989" max="9989" width="17.90625" style="39" customWidth="1"/>
    <col min="9990" max="10240" width="8.6328125" style="39"/>
    <col min="10241" max="10241" width="2.08984375" style="39" customWidth="1"/>
    <col min="10242" max="10242" width="30.36328125" style="39" customWidth="1"/>
    <col min="10243" max="10243" width="6.90625" style="39" customWidth="1"/>
    <col min="10244" max="10244" width="3" style="39" bestFit="1" customWidth="1"/>
    <col min="10245" max="10245" width="17.90625" style="39" customWidth="1"/>
    <col min="10246" max="10496" width="8.6328125" style="39"/>
    <col min="10497" max="10497" width="2.08984375" style="39" customWidth="1"/>
    <col min="10498" max="10498" width="30.36328125" style="39" customWidth="1"/>
    <col min="10499" max="10499" width="6.90625" style="39" customWidth="1"/>
    <col min="10500" max="10500" width="3" style="39" bestFit="1" customWidth="1"/>
    <col min="10501" max="10501" width="17.90625" style="39" customWidth="1"/>
    <col min="10502" max="10752" width="8.6328125" style="39"/>
    <col min="10753" max="10753" width="2.08984375" style="39" customWidth="1"/>
    <col min="10754" max="10754" width="30.36328125" style="39" customWidth="1"/>
    <col min="10755" max="10755" width="6.90625" style="39" customWidth="1"/>
    <col min="10756" max="10756" width="3" style="39" bestFit="1" customWidth="1"/>
    <col min="10757" max="10757" width="17.90625" style="39" customWidth="1"/>
    <col min="10758" max="11008" width="8.6328125" style="39"/>
    <col min="11009" max="11009" width="2.08984375" style="39" customWidth="1"/>
    <col min="11010" max="11010" width="30.36328125" style="39" customWidth="1"/>
    <col min="11011" max="11011" width="6.90625" style="39" customWidth="1"/>
    <col min="11012" max="11012" width="3" style="39" bestFit="1" customWidth="1"/>
    <col min="11013" max="11013" width="17.90625" style="39" customWidth="1"/>
    <col min="11014" max="11264" width="8.6328125" style="39"/>
    <col min="11265" max="11265" width="2.08984375" style="39" customWidth="1"/>
    <col min="11266" max="11266" width="30.36328125" style="39" customWidth="1"/>
    <col min="11267" max="11267" width="6.90625" style="39" customWidth="1"/>
    <col min="11268" max="11268" width="3" style="39" bestFit="1" customWidth="1"/>
    <col min="11269" max="11269" width="17.90625" style="39" customWidth="1"/>
    <col min="11270" max="11520" width="8.6328125" style="39"/>
    <col min="11521" max="11521" width="2.08984375" style="39" customWidth="1"/>
    <col min="11522" max="11522" width="30.36328125" style="39" customWidth="1"/>
    <col min="11523" max="11523" width="6.90625" style="39" customWidth="1"/>
    <col min="11524" max="11524" width="3" style="39" bestFit="1" customWidth="1"/>
    <col min="11525" max="11525" width="17.90625" style="39" customWidth="1"/>
    <col min="11526" max="11776" width="8.6328125" style="39"/>
    <col min="11777" max="11777" width="2.08984375" style="39" customWidth="1"/>
    <col min="11778" max="11778" width="30.36328125" style="39" customWidth="1"/>
    <col min="11779" max="11779" width="6.90625" style="39" customWidth="1"/>
    <col min="11780" max="11780" width="3" style="39" bestFit="1" customWidth="1"/>
    <col min="11781" max="11781" width="17.90625" style="39" customWidth="1"/>
    <col min="11782" max="12032" width="8.6328125" style="39"/>
    <col min="12033" max="12033" width="2.08984375" style="39" customWidth="1"/>
    <col min="12034" max="12034" width="30.36328125" style="39" customWidth="1"/>
    <col min="12035" max="12035" width="6.90625" style="39" customWidth="1"/>
    <col min="12036" max="12036" width="3" style="39" bestFit="1" customWidth="1"/>
    <col min="12037" max="12037" width="17.90625" style="39" customWidth="1"/>
    <col min="12038" max="12288" width="8.6328125" style="39"/>
    <col min="12289" max="12289" width="2.08984375" style="39" customWidth="1"/>
    <col min="12290" max="12290" width="30.36328125" style="39" customWidth="1"/>
    <col min="12291" max="12291" width="6.90625" style="39" customWidth="1"/>
    <col min="12292" max="12292" width="3" style="39" bestFit="1" customWidth="1"/>
    <col min="12293" max="12293" width="17.90625" style="39" customWidth="1"/>
    <col min="12294" max="12544" width="8.6328125" style="39"/>
    <col min="12545" max="12545" width="2.08984375" style="39" customWidth="1"/>
    <col min="12546" max="12546" width="30.36328125" style="39" customWidth="1"/>
    <col min="12547" max="12547" width="6.90625" style="39" customWidth="1"/>
    <col min="12548" max="12548" width="3" style="39" bestFit="1" customWidth="1"/>
    <col min="12549" max="12549" width="17.90625" style="39" customWidth="1"/>
    <col min="12550" max="12800" width="8.6328125" style="39"/>
    <col min="12801" max="12801" width="2.08984375" style="39" customWidth="1"/>
    <col min="12802" max="12802" width="30.36328125" style="39" customWidth="1"/>
    <col min="12803" max="12803" width="6.90625" style="39" customWidth="1"/>
    <col min="12804" max="12804" width="3" style="39" bestFit="1" customWidth="1"/>
    <col min="12805" max="12805" width="17.90625" style="39" customWidth="1"/>
    <col min="12806" max="13056" width="8.6328125" style="39"/>
    <col min="13057" max="13057" width="2.08984375" style="39" customWidth="1"/>
    <col min="13058" max="13058" width="30.36328125" style="39" customWidth="1"/>
    <col min="13059" max="13059" width="6.90625" style="39" customWidth="1"/>
    <col min="13060" max="13060" width="3" style="39" bestFit="1" customWidth="1"/>
    <col min="13061" max="13061" width="17.90625" style="39" customWidth="1"/>
    <col min="13062" max="13312" width="8.6328125" style="39"/>
    <col min="13313" max="13313" width="2.08984375" style="39" customWidth="1"/>
    <col min="13314" max="13314" width="30.36328125" style="39" customWidth="1"/>
    <col min="13315" max="13315" width="6.90625" style="39" customWidth="1"/>
    <col min="13316" max="13316" width="3" style="39" bestFit="1" customWidth="1"/>
    <col min="13317" max="13317" width="17.90625" style="39" customWidth="1"/>
    <col min="13318" max="13568" width="8.6328125" style="39"/>
    <col min="13569" max="13569" width="2.08984375" style="39" customWidth="1"/>
    <col min="13570" max="13570" width="30.36328125" style="39" customWidth="1"/>
    <col min="13571" max="13571" width="6.90625" style="39" customWidth="1"/>
    <col min="13572" max="13572" width="3" style="39" bestFit="1" customWidth="1"/>
    <col min="13573" max="13573" width="17.90625" style="39" customWidth="1"/>
    <col min="13574" max="13824" width="8.6328125" style="39"/>
    <col min="13825" max="13825" width="2.08984375" style="39" customWidth="1"/>
    <col min="13826" max="13826" width="30.36328125" style="39" customWidth="1"/>
    <col min="13827" max="13827" width="6.90625" style="39" customWidth="1"/>
    <col min="13828" max="13828" width="3" style="39" bestFit="1" customWidth="1"/>
    <col min="13829" max="13829" width="17.90625" style="39" customWidth="1"/>
    <col min="13830" max="14080" width="8.6328125" style="39"/>
    <col min="14081" max="14081" width="2.08984375" style="39" customWidth="1"/>
    <col min="14082" max="14082" width="30.36328125" style="39" customWidth="1"/>
    <col min="14083" max="14083" width="6.90625" style="39" customWidth="1"/>
    <col min="14084" max="14084" width="3" style="39" bestFit="1" customWidth="1"/>
    <col min="14085" max="14085" width="17.90625" style="39" customWidth="1"/>
    <col min="14086" max="14336" width="8.6328125" style="39"/>
    <col min="14337" max="14337" width="2.08984375" style="39" customWidth="1"/>
    <col min="14338" max="14338" width="30.36328125" style="39" customWidth="1"/>
    <col min="14339" max="14339" width="6.90625" style="39" customWidth="1"/>
    <col min="14340" max="14340" width="3" style="39" bestFit="1" customWidth="1"/>
    <col min="14341" max="14341" width="17.90625" style="39" customWidth="1"/>
    <col min="14342" max="14592" width="8.6328125" style="39"/>
    <col min="14593" max="14593" width="2.08984375" style="39" customWidth="1"/>
    <col min="14594" max="14594" width="30.36328125" style="39" customWidth="1"/>
    <col min="14595" max="14595" width="6.90625" style="39" customWidth="1"/>
    <col min="14596" max="14596" width="3" style="39" bestFit="1" customWidth="1"/>
    <col min="14597" max="14597" width="17.90625" style="39" customWidth="1"/>
    <col min="14598" max="14848" width="8.6328125" style="39"/>
    <col min="14849" max="14849" width="2.08984375" style="39" customWidth="1"/>
    <col min="14850" max="14850" width="30.36328125" style="39" customWidth="1"/>
    <col min="14851" max="14851" width="6.90625" style="39" customWidth="1"/>
    <col min="14852" max="14852" width="3" style="39" bestFit="1" customWidth="1"/>
    <col min="14853" max="14853" width="17.90625" style="39" customWidth="1"/>
    <col min="14854" max="15104" width="8.6328125" style="39"/>
    <col min="15105" max="15105" width="2.08984375" style="39" customWidth="1"/>
    <col min="15106" max="15106" width="30.36328125" style="39" customWidth="1"/>
    <col min="15107" max="15107" width="6.90625" style="39" customWidth="1"/>
    <col min="15108" max="15108" width="3" style="39" bestFit="1" customWidth="1"/>
    <col min="15109" max="15109" width="17.90625" style="39" customWidth="1"/>
    <col min="15110" max="15360" width="8.6328125" style="39"/>
    <col min="15361" max="15361" width="2.08984375" style="39" customWidth="1"/>
    <col min="15362" max="15362" width="30.36328125" style="39" customWidth="1"/>
    <col min="15363" max="15363" width="6.90625" style="39" customWidth="1"/>
    <col min="15364" max="15364" width="3" style="39" bestFit="1" customWidth="1"/>
    <col min="15365" max="15365" width="17.90625" style="39" customWidth="1"/>
    <col min="15366" max="15616" width="8.6328125" style="39"/>
    <col min="15617" max="15617" width="2.08984375" style="39" customWidth="1"/>
    <col min="15618" max="15618" width="30.36328125" style="39" customWidth="1"/>
    <col min="15619" max="15619" width="6.90625" style="39" customWidth="1"/>
    <col min="15620" max="15620" width="3" style="39" bestFit="1" customWidth="1"/>
    <col min="15621" max="15621" width="17.90625" style="39" customWidth="1"/>
    <col min="15622" max="15872" width="8.6328125" style="39"/>
    <col min="15873" max="15873" width="2.08984375" style="39" customWidth="1"/>
    <col min="15874" max="15874" width="30.36328125" style="39" customWidth="1"/>
    <col min="15875" max="15875" width="6.90625" style="39" customWidth="1"/>
    <col min="15876" max="15876" width="3" style="39" bestFit="1" customWidth="1"/>
    <col min="15877" max="15877" width="17.90625" style="39" customWidth="1"/>
    <col min="15878" max="16128" width="8.6328125" style="39"/>
    <col min="16129" max="16129" width="2.08984375" style="39" customWidth="1"/>
    <col min="16130" max="16130" width="30.36328125" style="39" customWidth="1"/>
    <col min="16131" max="16131" width="6.90625" style="39" customWidth="1"/>
    <col min="16132" max="16132" width="3" style="39" bestFit="1" customWidth="1"/>
    <col min="16133" max="16133" width="17.90625" style="39" customWidth="1"/>
    <col min="16134" max="16384" width="8.6328125" style="39"/>
  </cols>
  <sheetData>
    <row r="3" spans="2:6" ht="55.5" customHeight="1" x14ac:dyDescent="0.5">
      <c r="B3" s="898" t="str">
        <f>file</f>
        <v>KHC AHTF Home Repair Program</v>
      </c>
      <c r="C3" s="898"/>
      <c r="D3" s="898"/>
      <c r="E3" s="898"/>
    </row>
    <row r="4" spans="2:6" ht="21" x14ac:dyDescent="0.5">
      <c r="B4" s="899" t="s">
        <v>294</v>
      </c>
      <c r="C4" s="899"/>
      <c r="D4" s="899"/>
      <c r="E4" s="899"/>
    </row>
    <row r="5" spans="2:6" ht="7.5" customHeight="1" x14ac:dyDescent="0.35">
      <c r="B5" s="900"/>
      <c r="C5" s="901"/>
      <c r="D5" s="901"/>
      <c r="E5" s="901"/>
    </row>
    <row r="6" spans="2:6" ht="22.65" customHeight="1" x14ac:dyDescent="0.35">
      <c r="B6" s="902">
        <f>developer</f>
        <v>0</v>
      </c>
      <c r="C6" s="902"/>
      <c r="D6" s="902"/>
      <c r="E6" s="902"/>
    </row>
    <row r="7" spans="2:6" ht="22.65" customHeight="1" x14ac:dyDescent="0.35">
      <c r="B7" s="42" t="s">
        <v>247</v>
      </c>
      <c r="C7" s="904">
        <f>ProjNum</f>
        <v>0</v>
      </c>
      <c r="D7" s="904"/>
      <c r="E7" s="904"/>
    </row>
    <row r="8" spans="2:6" x14ac:dyDescent="0.35">
      <c r="B8" s="40" t="s">
        <v>161</v>
      </c>
      <c r="C8" s="806">
        <f>buyer</f>
        <v>0</v>
      </c>
    </row>
    <row r="9" spans="2:6" x14ac:dyDescent="0.35">
      <c r="B9" s="40" t="s">
        <v>8</v>
      </c>
      <c r="C9" s="806">
        <f>proj</f>
        <v>0</v>
      </c>
    </row>
    <row r="10" spans="2:6" x14ac:dyDescent="0.35">
      <c r="C10" s="905">
        <f>city</f>
        <v>0</v>
      </c>
      <c r="D10" s="905"/>
      <c r="E10" s="39" t="s">
        <v>9</v>
      </c>
      <c r="F10" s="41">
        <f>zip</f>
        <v>0</v>
      </c>
    </row>
    <row r="12" spans="2:6" ht="21.65" customHeight="1" x14ac:dyDescent="0.35">
      <c r="B12" s="903" t="s">
        <v>239</v>
      </c>
      <c r="C12" s="903"/>
      <c r="D12" s="903"/>
      <c r="E12" s="903"/>
    </row>
    <row r="13" spans="2:6" x14ac:dyDescent="0.35">
      <c r="B13" s="42" t="s">
        <v>10</v>
      </c>
      <c r="C13" s="897">
        <f>'1)Project Summary '!O42</f>
        <v>0</v>
      </c>
      <c r="D13" s="897"/>
      <c r="E13" s="897"/>
    </row>
    <row r="17" spans="2:2" x14ac:dyDescent="0.35">
      <c r="B17" s="39" t="s">
        <v>494</v>
      </c>
    </row>
  </sheetData>
  <sheetProtection algorithmName="SHA-512" hashValue="COJbz5S27453OaNUAwgkYs27SOQPIULTrfxTy0gqsdD9P84J6hlFlgw6heCtumMtEcpLomrOLJr10xv0+BDoGw==" saltValue="w3uZd4y5EKxJ0rCN7ItFmA==" spinCount="100000" sheet="1" objects="1" scenarios="1"/>
  <mergeCells count="8">
    <mergeCell ref="C13:E13"/>
    <mergeCell ref="B3:E3"/>
    <mergeCell ref="B4:E4"/>
    <mergeCell ref="B5:E5"/>
    <mergeCell ref="B6:E6"/>
    <mergeCell ref="B12:E12"/>
    <mergeCell ref="C7:E7"/>
    <mergeCell ref="C10:D10"/>
  </mergeCells>
  <printOptions horizontalCentered="1"/>
  <pageMargins left="0.7" right="0.7" top="0.75" bottom="0.75" header="0.3" footer="0.3"/>
  <pageSetup scale="145" orientation="portrait" r:id="rId1"/>
  <headerFooter>
    <oddFooter>&amp;L&amp;"Calibri,Regular"&amp;9&amp;F
&amp;A&amp;R&amp;"Calibri,Regular"&amp;9&amp;D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22A04-9BD8-409C-8A67-2CE2BECF6150}">
  <sheetPr>
    <tabColor theme="0" tint="-4.9989318521683403E-2"/>
    <pageSetUpPr fitToPage="1"/>
  </sheetPr>
  <dimension ref="A1:V188"/>
  <sheetViews>
    <sheetView workbookViewId="0">
      <selection activeCell="M32" sqref="M32"/>
    </sheetView>
  </sheetViews>
  <sheetFormatPr defaultColWidth="32.7265625" defaultRowHeight="13" x14ac:dyDescent="0.3"/>
  <cols>
    <col min="1" max="1" width="2.26953125" style="661" customWidth="1"/>
    <col min="2" max="2" width="44.36328125" style="668" customWidth="1"/>
    <col min="3" max="8" width="9.7265625" style="673" customWidth="1"/>
    <col min="9" max="9" width="1.7265625" style="663" customWidth="1"/>
    <col min="10" max="10" width="15" style="661" customWidth="1"/>
    <col min="11" max="21" width="32.7265625" style="661"/>
    <col min="22" max="16384" width="32.7265625" style="668"/>
  </cols>
  <sheetData>
    <row r="1" spans="1:22" s="661" customFormat="1" ht="8.75" customHeight="1" x14ac:dyDescent="0.3">
      <c r="B1" s="862"/>
      <c r="C1" s="863"/>
      <c r="D1" s="863"/>
      <c r="E1" s="863"/>
      <c r="F1" s="863"/>
      <c r="G1" s="863"/>
      <c r="H1" s="863"/>
      <c r="I1" s="864"/>
      <c r="J1" s="862"/>
    </row>
    <row r="2" spans="1:22" s="661" customFormat="1" ht="23.5" x14ac:dyDescent="0.3">
      <c r="A2" s="858"/>
      <c r="B2" s="865" t="s">
        <v>359</v>
      </c>
      <c r="C2" s="866"/>
      <c r="D2" s="867"/>
      <c r="E2" s="862"/>
      <c r="F2" s="867"/>
      <c r="G2" s="863"/>
      <c r="H2" s="863"/>
      <c r="I2" s="864"/>
      <c r="J2" s="862"/>
    </row>
    <row r="3" spans="1:22" s="661" customFormat="1" ht="38.75" customHeight="1" x14ac:dyDescent="0.3">
      <c r="A3" s="858"/>
      <c r="B3" s="1179" t="s">
        <v>360</v>
      </c>
      <c r="C3" s="1179"/>
      <c r="D3" s="1179"/>
      <c r="E3" s="1179"/>
      <c r="F3" s="1179"/>
      <c r="G3" s="1179"/>
      <c r="H3" s="1179"/>
      <c r="I3" s="1179"/>
      <c r="J3" s="1179"/>
    </row>
    <row r="4" spans="1:22" s="665" customFormat="1" ht="19.75" customHeight="1" x14ac:dyDescent="0.3">
      <c r="A4" s="858"/>
      <c r="B4" s="868"/>
      <c r="C4" s="1180" t="s">
        <v>138</v>
      </c>
      <c r="D4" s="1180"/>
      <c r="E4" s="1180"/>
      <c r="F4" s="1180"/>
      <c r="G4" s="1180"/>
      <c r="H4" s="1180"/>
      <c r="I4" s="1180"/>
      <c r="J4" s="1180"/>
      <c r="K4" s="664"/>
      <c r="L4" s="664"/>
      <c r="M4" s="664"/>
      <c r="N4" s="664"/>
      <c r="O4" s="664"/>
      <c r="P4" s="664"/>
      <c r="Q4" s="664"/>
      <c r="R4" s="664"/>
      <c r="S4" s="664"/>
      <c r="T4" s="664"/>
      <c r="U4" s="664"/>
    </row>
    <row r="5" spans="1:22" s="667" customFormat="1" ht="20.75" customHeight="1" x14ac:dyDescent="0.35">
      <c r="A5" s="859"/>
      <c r="B5" s="869" t="s">
        <v>361</v>
      </c>
      <c r="C5" s="870" t="s">
        <v>139</v>
      </c>
      <c r="D5" s="870" t="s">
        <v>140</v>
      </c>
      <c r="E5" s="870" t="s">
        <v>141</v>
      </c>
      <c r="F5" s="870" t="s">
        <v>142</v>
      </c>
      <c r="G5" s="870" t="s">
        <v>143</v>
      </c>
      <c r="H5" s="870" t="s">
        <v>144</v>
      </c>
      <c r="I5" s="870" t="s">
        <v>362</v>
      </c>
      <c r="J5" s="870" t="s">
        <v>363</v>
      </c>
      <c r="K5" s="666"/>
      <c r="L5" s="666"/>
      <c r="M5" s="666"/>
      <c r="N5" s="666"/>
      <c r="O5" s="666"/>
      <c r="P5" s="666"/>
      <c r="Q5" s="666"/>
      <c r="R5" s="666"/>
      <c r="S5" s="666"/>
      <c r="T5" s="666"/>
      <c r="U5" s="666"/>
    </row>
    <row r="6" spans="1:22" ht="18.25" customHeight="1" x14ac:dyDescent="0.3">
      <c r="A6" s="663"/>
      <c r="B6" s="871" t="s">
        <v>364</v>
      </c>
      <c r="C6" s="872">
        <v>27350</v>
      </c>
      <c r="D6" s="872">
        <v>31250</v>
      </c>
      <c r="E6" s="872">
        <v>35150</v>
      </c>
      <c r="F6" s="872">
        <v>39100</v>
      </c>
      <c r="G6" s="872">
        <v>42200</v>
      </c>
      <c r="H6" s="872">
        <v>45300</v>
      </c>
      <c r="I6" s="872">
        <v>48450</v>
      </c>
      <c r="J6" s="872">
        <v>51550</v>
      </c>
    </row>
    <row r="7" spans="1:22" s="669" customFormat="1" ht="18.25" customHeight="1" x14ac:dyDescent="0.3">
      <c r="A7" s="663"/>
      <c r="B7" s="871" t="s">
        <v>365</v>
      </c>
      <c r="C7" s="872">
        <v>27350</v>
      </c>
      <c r="D7" s="872">
        <v>31250</v>
      </c>
      <c r="E7" s="872">
        <v>35150</v>
      </c>
      <c r="F7" s="872">
        <v>39100</v>
      </c>
      <c r="G7" s="872">
        <v>42200</v>
      </c>
      <c r="H7" s="872">
        <v>45300</v>
      </c>
      <c r="I7" s="872">
        <v>48450</v>
      </c>
      <c r="J7" s="872">
        <v>51550</v>
      </c>
      <c r="K7" s="661"/>
      <c r="L7" s="661"/>
      <c r="M7" s="661"/>
      <c r="N7" s="661"/>
      <c r="O7" s="661"/>
      <c r="P7" s="661"/>
      <c r="Q7" s="661"/>
      <c r="R7" s="661"/>
      <c r="S7" s="661"/>
      <c r="T7" s="663"/>
      <c r="U7" s="663"/>
    </row>
    <row r="8" spans="1:22" s="669" customFormat="1" ht="18.25" customHeight="1" x14ac:dyDescent="0.3">
      <c r="A8" s="663"/>
      <c r="B8" s="871" t="s">
        <v>366</v>
      </c>
      <c r="C8" s="873">
        <v>29580</v>
      </c>
      <c r="D8" s="873">
        <v>33780</v>
      </c>
      <c r="E8" s="873">
        <v>37980</v>
      </c>
      <c r="F8" s="873">
        <v>42180</v>
      </c>
      <c r="G8" s="873">
        <v>45600</v>
      </c>
      <c r="H8" s="873">
        <v>48960</v>
      </c>
      <c r="I8" s="873">
        <v>52320</v>
      </c>
      <c r="J8" s="873">
        <v>55680</v>
      </c>
      <c r="K8" s="661"/>
      <c r="L8" s="661"/>
      <c r="M8" s="661"/>
      <c r="N8" s="661"/>
      <c r="O8" s="661"/>
      <c r="P8" s="661"/>
      <c r="Q8" s="661"/>
      <c r="R8" s="661"/>
      <c r="S8" s="661"/>
      <c r="T8" s="663"/>
      <c r="U8" s="663"/>
    </row>
    <row r="9" spans="1:22" s="669" customFormat="1" ht="18.25" customHeight="1" x14ac:dyDescent="0.3">
      <c r="A9" s="663"/>
      <c r="B9" s="871" t="s">
        <v>367</v>
      </c>
      <c r="C9" s="872">
        <v>27350</v>
      </c>
      <c r="D9" s="872">
        <v>31250</v>
      </c>
      <c r="E9" s="872">
        <v>35150</v>
      </c>
      <c r="F9" s="872">
        <v>39100</v>
      </c>
      <c r="G9" s="872">
        <v>42200</v>
      </c>
      <c r="H9" s="872">
        <v>45300</v>
      </c>
      <c r="I9" s="872">
        <v>48450</v>
      </c>
      <c r="J9" s="872">
        <v>51550</v>
      </c>
      <c r="K9" s="661"/>
      <c r="L9" s="661"/>
      <c r="M9" s="661"/>
      <c r="N9" s="661"/>
      <c r="O9" s="661"/>
      <c r="P9" s="661"/>
      <c r="Q9" s="661"/>
      <c r="R9" s="661"/>
      <c r="S9" s="661"/>
      <c r="T9" s="663"/>
      <c r="U9" s="663"/>
    </row>
    <row r="10" spans="1:22" s="669" customFormat="1" ht="18.25" customHeight="1" x14ac:dyDescent="0.3">
      <c r="A10" s="663"/>
      <c r="B10" s="871" t="s">
        <v>368</v>
      </c>
      <c r="C10" s="872">
        <v>27350</v>
      </c>
      <c r="D10" s="872">
        <v>31250</v>
      </c>
      <c r="E10" s="872">
        <v>35150</v>
      </c>
      <c r="F10" s="872">
        <v>39100</v>
      </c>
      <c r="G10" s="872">
        <v>42200</v>
      </c>
      <c r="H10" s="872">
        <v>45300</v>
      </c>
      <c r="I10" s="872">
        <v>48450</v>
      </c>
      <c r="J10" s="872">
        <v>51550</v>
      </c>
      <c r="K10" s="661"/>
      <c r="L10" s="661"/>
      <c r="M10" s="661"/>
      <c r="N10" s="661"/>
      <c r="O10" s="661"/>
      <c r="P10" s="661"/>
      <c r="Q10" s="661"/>
      <c r="R10" s="661"/>
      <c r="S10" s="661"/>
      <c r="T10" s="663"/>
      <c r="U10" s="663"/>
    </row>
    <row r="11" spans="1:22" s="669" customFormat="1" ht="18.25" customHeight="1" x14ac:dyDescent="0.3">
      <c r="A11" s="663"/>
      <c r="B11" s="871" t="s">
        <v>369</v>
      </c>
      <c r="C11" s="872">
        <v>27350</v>
      </c>
      <c r="D11" s="872">
        <v>31250</v>
      </c>
      <c r="E11" s="872">
        <v>35150</v>
      </c>
      <c r="F11" s="872">
        <v>39100</v>
      </c>
      <c r="G11" s="872">
        <v>42200</v>
      </c>
      <c r="H11" s="872">
        <v>45300</v>
      </c>
      <c r="I11" s="872">
        <v>48450</v>
      </c>
      <c r="J11" s="872">
        <v>51550</v>
      </c>
      <c r="K11" s="661"/>
      <c r="L11" s="661"/>
      <c r="M11" s="661"/>
      <c r="N11" s="661"/>
      <c r="O11" s="661"/>
      <c r="P11" s="661"/>
      <c r="Q11" s="661"/>
      <c r="R11" s="661"/>
      <c r="S11" s="661"/>
      <c r="T11" s="663"/>
      <c r="U11" s="663"/>
    </row>
    <row r="12" spans="1:22" s="669" customFormat="1" ht="18.25" customHeight="1" x14ac:dyDescent="0.3">
      <c r="A12" s="663"/>
      <c r="B12" s="871" t="s">
        <v>370</v>
      </c>
      <c r="C12" s="872">
        <v>27350</v>
      </c>
      <c r="D12" s="872">
        <v>31250</v>
      </c>
      <c r="E12" s="872">
        <v>35150</v>
      </c>
      <c r="F12" s="872">
        <v>39100</v>
      </c>
      <c r="G12" s="872">
        <v>42200</v>
      </c>
      <c r="H12" s="872">
        <v>45300</v>
      </c>
      <c r="I12" s="872">
        <v>48450</v>
      </c>
      <c r="J12" s="872">
        <v>51550</v>
      </c>
      <c r="K12" s="661"/>
      <c r="L12" s="661"/>
      <c r="M12" s="661"/>
      <c r="N12" s="661"/>
      <c r="O12" s="661"/>
      <c r="P12" s="661"/>
      <c r="Q12" s="661"/>
      <c r="R12" s="661"/>
      <c r="S12" s="661"/>
      <c r="T12" s="663"/>
      <c r="U12" s="663"/>
    </row>
    <row r="13" spans="1:22" s="663" customFormat="1" ht="8.75" customHeight="1" x14ac:dyDescent="0.3">
      <c r="B13" s="871" t="s">
        <v>371</v>
      </c>
      <c r="C13" s="873">
        <v>35880</v>
      </c>
      <c r="D13" s="873">
        <v>41040</v>
      </c>
      <c r="E13" s="873">
        <v>46140</v>
      </c>
      <c r="F13" s="873">
        <v>51240</v>
      </c>
      <c r="G13" s="873">
        <v>55380</v>
      </c>
      <c r="H13" s="873">
        <v>59460</v>
      </c>
      <c r="I13" s="873">
        <v>63540</v>
      </c>
      <c r="J13" s="873">
        <v>67680</v>
      </c>
      <c r="K13" s="661"/>
      <c r="L13" s="661"/>
      <c r="M13" s="661"/>
      <c r="N13" s="661"/>
      <c r="O13" s="661"/>
      <c r="P13" s="661"/>
      <c r="Q13" s="661"/>
      <c r="R13" s="661"/>
      <c r="S13" s="661"/>
      <c r="T13" s="661"/>
      <c r="U13" s="661"/>
      <c r="V13" s="661"/>
    </row>
    <row r="14" spans="1:22" s="662" customFormat="1" ht="16.149999999999999" customHeight="1" x14ac:dyDescent="0.3">
      <c r="B14" s="871" t="s">
        <v>372</v>
      </c>
      <c r="C14" s="873">
        <v>31740</v>
      </c>
      <c r="D14" s="873">
        <v>36240</v>
      </c>
      <c r="E14" s="873">
        <v>40800</v>
      </c>
      <c r="F14" s="873">
        <v>45300</v>
      </c>
      <c r="G14" s="873">
        <v>48960</v>
      </c>
      <c r="H14" s="873">
        <v>52560</v>
      </c>
      <c r="I14" s="873">
        <v>56220</v>
      </c>
      <c r="J14" s="873">
        <v>59820</v>
      </c>
      <c r="K14" s="670"/>
      <c r="L14" s="670"/>
      <c r="M14" s="670"/>
      <c r="N14" s="670"/>
      <c r="O14" s="670"/>
      <c r="P14" s="670"/>
      <c r="Q14" s="670"/>
      <c r="R14" s="670"/>
      <c r="S14" s="670"/>
      <c r="T14" s="670"/>
      <c r="U14" s="670"/>
      <c r="V14" s="670"/>
    </row>
    <row r="15" spans="1:22" s="663" customFormat="1" ht="17" customHeight="1" x14ac:dyDescent="0.3">
      <c r="B15" s="871" t="s">
        <v>373</v>
      </c>
      <c r="C15" s="872">
        <v>27350</v>
      </c>
      <c r="D15" s="872">
        <v>31250</v>
      </c>
      <c r="E15" s="872">
        <v>35150</v>
      </c>
      <c r="F15" s="872">
        <v>39100</v>
      </c>
      <c r="G15" s="872">
        <v>42200</v>
      </c>
      <c r="H15" s="872">
        <v>45300</v>
      </c>
      <c r="I15" s="872">
        <v>48450</v>
      </c>
      <c r="J15" s="872">
        <v>51550</v>
      </c>
      <c r="K15" s="661"/>
      <c r="L15" s="661"/>
      <c r="M15" s="661"/>
      <c r="N15" s="661"/>
      <c r="O15" s="661"/>
      <c r="P15" s="661"/>
      <c r="Q15" s="661"/>
      <c r="R15" s="661"/>
      <c r="S15" s="661"/>
      <c r="T15" s="661"/>
      <c r="U15" s="661"/>
      <c r="V15" s="661"/>
    </row>
    <row r="16" spans="1:22" s="671" customFormat="1" x14ac:dyDescent="0.3">
      <c r="A16" s="860"/>
      <c r="B16" s="871" t="s">
        <v>374</v>
      </c>
      <c r="C16" s="872">
        <v>27350</v>
      </c>
      <c r="D16" s="872">
        <v>31250</v>
      </c>
      <c r="E16" s="872">
        <v>35150</v>
      </c>
      <c r="F16" s="872">
        <v>39100</v>
      </c>
      <c r="G16" s="872">
        <v>42200</v>
      </c>
      <c r="H16" s="872">
        <v>45300</v>
      </c>
      <c r="I16" s="872">
        <v>48450</v>
      </c>
      <c r="J16" s="872">
        <v>51550</v>
      </c>
    </row>
    <row r="17" spans="1:10" s="671" customFormat="1" x14ac:dyDescent="0.3">
      <c r="A17" s="860"/>
      <c r="B17" s="871" t="s">
        <v>375</v>
      </c>
      <c r="C17" s="873">
        <v>35880</v>
      </c>
      <c r="D17" s="873">
        <v>41040</v>
      </c>
      <c r="E17" s="873">
        <v>46140</v>
      </c>
      <c r="F17" s="873">
        <v>51240</v>
      </c>
      <c r="G17" s="873">
        <v>55380</v>
      </c>
      <c r="H17" s="873">
        <v>59460</v>
      </c>
      <c r="I17" s="873">
        <v>63540</v>
      </c>
      <c r="J17" s="873">
        <v>67680</v>
      </c>
    </row>
    <row r="18" spans="1:10" s="672" customFormat="1" x14ac:dyDescent="0.3">
      <c r="A18" s="861"/>
      <c r="B18" s="871" t="s">
        <v>145</v>
      </c>
      <c r="C18" s="872">
        <v>27350</v>
      </c>
      <c r="D18" s="872">
        <v>31250</v>
      </c>
      <c r="E18" s="872">
        <v>35150</v>
      </c>
      <c r="F18" s="872">
        <v>39100</v>
      </c>
      <c r="G18" s="872">
        <v>42200</v>
      </c>
      <c r="H18" s="872">
        <v>45300</v>
      </c>
      <c r="I18" s="872">
        <v>48450</v>
      </c>
      <c r="J18" s="872">
        <v>51550</v>
      </c>
    </row>
    <row r="19" spans="1:10" s="661" customFormat="1" x14ac:dyDescent="0.3">
      <c r="A19" s="858"/>
      <c r="B19" s="871" t="s">
        <v>376</v>
      </c>
      <c r="C19" s="872">
        <v>27350</v>
      </c>
      <c r="D19" s="872">
        <v>31250</v>
      </c>
      <c r="E19" s="872">
        <v>35150</v>
      </c>
      <c r="F19" s="872">
        <v>39100</v>
      </c>
      <c r="G19" s="872">
        <v>42200</v>
      </c>
      <c r="H19" s="872">
        <v>45300</v>
      </c>
      <c r="I19" s="872">
        <v>48450</v>
      </c>
      <c r="J19" s="872">
        <v>51550</v>
      </c>
    </row>
    <row r="20" spans="1:10" s="661" customFormat="1" x14ac:dyDescent="0.3">
      <c r="A20" s="858"/>
      <c r="B20" s="871" t="s">
        <v>377</v>
      </c>
      <c r="C20" s="873">
        <v>32340</v>
      </c>
      <c r="D20" s="873">
        <v>36960</v>
      </c>
      <c r="E20" s="873">
        <v>41580</v>
      </c>
      <c r="F20" s="873">
        <v>46140</v>
      </c>
      <c r="G20" s="873">
        <v>49860</v>
      </c>
      <c r="H20" s="873">
        <v>53580</v>
      </c>
      <c r="I20" s="873">
        <v>57240</v>
      </c>
      <c r="J20" s="873">
        <v>60960</v>
      </c>
    </row>
    <row r="21" spans="1:10" s="661" customFormat="1" x14ac:dyDescent="0.3">
      <c r="B21" s="871" t="s">
        <v>378</v>
      </c>
      <c r="C21" s="872">
        <v>27350</v>
      </c>
      <c r="D21" s="872">
        <v>31250</v>
      </c>
      <c r="E21" s="872">
        <v>35150</v>
      </c>
      <c r="F21" s="872">
        <v>39100</v>
      </c>
      <c r="G21" s="872">
        <v>42200</v>
      </c>
      <c r="H21" s="872">
        <v>45300</v>
      </c>
      <c r="I21" s="872">
        <v>48450</v>
      </c>
      <c r="J21" s="872">
        <v>51550</v>
      </c>
    </row>
    <row r="22" spans="1:10" s="661" customFormat="1" x14ac:dyDescent="0.3">
      <c r="B22" s="871" t="s">
        <v>379</v>
      </c>
      <c r="C22" s="872">
        <v>27350</v>
      </c>
      <c r="D22" s="872">
        <v>31250</v>
      </c>
      <c r="E22" s="872">
        <v>35150</v>
      </c>
      <c r="F22" s="872">
        <v>39100</v>
      </c>
      <c r="G22" s="872">
        <v>42200</v>
      </c>
      <c r="H22" s="872">
        <v>45300</v>
      </c>
      <c r="I22" s="872">
        <v>48450</v>
      </c>
      <c r="J22" s="872">
        <v>51550</v>
      </c>
    </row>
    <row r="23" spans="1:10" s="661" customFormat="1" x14ac:dyDescent="0.3">
      <c r="B23" s="871" t="s">
        <v>380</v>
      </c>
      <c r="C23" s="872">
        <v>27350</v>
      </c>
      <c r="D23" s="872">
        <v>31250</v>
      </c>
      <c r="E23" s="872">
        <v>35150</v>
      </c>
      <c r="F23" s="872">
        <v>39100</v>
      </c>
      <c r="G23" s="872">
        <v>42200</v>
      </c>
      <c r="H23" s="872">
        <v>45300</v>
      </c>
      <c r="I23" s="872">
        <v>48450</v>
      </c>
      <c r="J23" s="872">
        <v>51550</v>
      </c>
    </row>
    <row r="24" spans="1:10" s="661" customFormat="1" x14ac:dyDescent="0.3">
      <c r="B24" s="871" t="s">
        <v>381</v>
      </c>
      <c r="C24" s="873">
        <v>35880</v>
      </c>
      <c r="D24" s="873">
        <v>41040</v>
      </c>
      <c r="E24" s="873">
        <v>46140</v>
      </c>
      <c r="F24" s="873">
        <v>51240</v>
      </c>
      <c r="G24" s="873">
        <v>55380</v>
      </c>
      <c r="H24" s="873">
        <v>59460</v>
      </c>
      <c r="I24" s="873">
        <v>63540</v>
      </c>
      <c r="J24" s="873">
        <v>67680</v>
      </c>
    </row>
    <row r="25" spans="1:10" s="661" customFormat="1" x14ac:dyDescent="0.3">
      <c r="B25" s="871" t="s">
        <v>382</v>
      </c>
      <c r="C25" s="872">
        <v>27350</v>
      </c>
      <c r="D25" s="872">
        <v>31250</v>
      </c>
      <c r="E25" s="872">
        <v>35150</v>
      </c>
      <c r="F25" s="872">
        <v>39100</v>
      </c>
      <c r="G25" s="872">
        <v>42200</v>
      </c>
      <c r="H25" s="872">
        <v>45300</v>
      </c>
      <c r="I25" s="872">
        <v>48450</v>
      </c>
      <c r="J25" s="872">
        <v>51550</v>
      </c>
    </row>
    <row r="26" spans="1:10" s="661" customFormat="1" x14ac:dyDescent="0.3">
      <c r="B26" s="871" t="s">
        <v>383</v>
      </c>
      <c r="C26" s="872">
        <v>27350</v>
      </c>
      <c r="D26" s="872">
        <v>31250</v>
      </c>
      <c r="E26" s="872">
        <v>35150</v>
      </c>
      <c r="F26" s="872">
        <v>39100</v>
      </c>
      <c r="G26" s="872">
        <v>42200</v>
      </c>
      <c r="H26" s="872">
        <v>45300</v>
      </c>
      <c r="I26" s="872">
        <v>48450</v>
      </c>
      <c r="J26" s="872">
        <v>51550</v>
      </c>
    </row>
    <row r="27" spans="1:10" s="661" customFormat="1" x14ac:dyDescent="0.3">
      <c r="B27" s="871" t="s">
        <v>384</v>
      </c>
      <c r="C27" s="872">
        <v>27350</v>
      </c>
      <c r="D27" s="872">
        <v>31250</v>
      </c>
      <c r="E27" s="872">
        <v>35150</v>
      </c>
      <c r="F27" s="872">
        <v>39100</v>
      </c>
      <c r="G27" s="872">
        <v>42200</v>
      </c>
      <c r="H27" s="872">
        <v>45300</v>
      </c>
      <c r="I27" s="872">
        <v>48450</v>
      </c>
      <c r="J27" s="872">
        <v>51550</v>
      </c>
    </row>
    <row r="28" spans="1:10" s="661" customFormat="1" x14ac:dyDescent="0.3">
      <c r="B28" s="871" t="s">
        <v>385</v>
      </c>
      <c r="C28" s="872">
        <v>27350</v>
      </c>
      <c r="D28" s="872">
        <v>31250</v>
      </c>
      <c r="E28" s="872">
        <v>35150</v>
      </c>
      <c r="F28" s="872">
        <v>39100</v>
      </c>
      <c r="G28" s="872">
        <v>42200</v>
      </c>
      <c r="H28" s="872">
        <v>45300</v>
      </c>
      <c r="I28" s="872">
        <v>48450</v>
      </c>
      <c r="J28" s="872">
        <v>51550</v>
      </c>
    </row>
    <row r="29" spans="1:10" s="661" customFormat="1" x14ac:dyDescent="0.3">
      <c r="B29" s="871" t="s">
        <v>386</v>
      </c>
      <c r="C29" s="873">
        <v>27350</v>
      </c>
      <c r="D29" s="873">
        <v>31250</v>
      </c>
      <c r="E29" s="873">
        <v>35150</v>
      </c>
      <c r="F29" s="873">
        <v>39100</v>
      </c>
      <c r="G29" s="873">
        <v>42200</v>
      </c>
      <c r="H29" s="873">
        <v>45300</v>
      </c>
      <c r="I29" s="873">
        <v>48450</v>
      </c>
      <c r="J29" s="873">
        <v>51550</v>
      </c>
    </row>
    <row r="30" spans="1:10" s="661" customFormat="1" x14ac:dyDescent="0.3">
      <c r="B30" s="871" t="s">
        <v>387</v>
      </c>
      <c r="C30" s="873">
        <v>31740</v>
      </c>
      <c r="D30" s="873">
        <v>36240</v>
      </c>
      <c r="E30" s="873">
        <v>40800</v>
      </c>
      <c r="F30" s="873">
        <v>45300</v>
      </c>
      <c r="G30" s="873">
        <v>48960</v>
      </c>
      <c r="H30" s="873">
        <v>52560</v>
      </c>
      <c r="I30" s="873">
        <v>56220</v>
      </c>
      <c r="J30" s="873">
        <v>59820</v>
      </c>
    </row>
    <row r="31" spans="1:10" s="661" customFormat="1" x14ac:dyDescent="0.3">
      <c r="B31" s="871" t="s">
        <v>388</v>
      </c>
      <c r="C31" s="872">
        <v>27350</v>
      </c>
      <c r="D31" s="872">
        <v>31250</v>
      </c>
      <c r="E31" s="872">
        <v>35150</v>
      </c>
      <c r="F31" s="872">
        <v>39100</v>
      </c>
      <c r="G31" s="872">
        <v>42200</v>
      </c>
      <c r="H31" s="872">
        <v>45300</v>
      </c>
      <c r="I31" s="872">
        <v>48450</v>
      </c>
      <c r="J31" s="872">
        <v>51550</v>
      </c>
    </row>
    <row r="32" spans="1:10" s="661" customFormat="1" x14ac:dyDescent="0.3">
      <c r="B32" s="871" t="s">
        <v>389</v>
      </c>
      <c r="C32" s="872">
        <v>27350</v>
      </c>
      <c r="D32" s="872">
        <v>31250</v>
      </c>
      <c r="E32" s="872">
        <v>35150</v>
      </c>
      <c r="F32" s="872">
        <v>39100</v>
      </c>
      <c r="G32" s="872">
        <v>42200</v>
      </c>
      <c r="H32" s="872">
        <v>45300</v>
      </c>
      <c r="I32" s="872">
        <v>48450</v>
      </c>
      <c r="J32" s="872">
        <v>51550</v>
      </c>
    </row>
    <row r="33" spans="2:10" s="661" customFormat="1" x14ac:dyDescent="0.3">
      <c r="B33" s="871" t="s">
        <v>390</v>
      </c>
      <c r="C33" s="872">
        <v>27350</v>
      </c>
      <c r="D33" s="872">
        <v>31250</v>
      </c>
      <c r="E33" s="872">
        <v>35150</v>
      </c>
      <c r="F33" s="872">
        <v>39100</v>
      </c>
      <c r="G33" s="872">
        <v>42200</v>
      </c>
      <c r="H33" s="872">
        <v>45300</v>
      </c>
      <c r="I33" s="872">
        <v>48450</v>
      </c>
      <c r="J33" s="872">
        <v>51550</v>
      </c>
    </row>
    <row r="34" spans="2:10" s="661" customFormat="1" x14ac:dyDescent="0.3">
      <c r="B34" s="871" t="s">
        <v>391</v>
      </c>
      <c r="C34" s="872">
        <v>27350</v>
      </c>
      <c r="D34" s="872">
        <v>31250</v>
      </c>
      <c r="E34" s="872">
        <v>35150</v>
      </c>
      <c r="F34" s="872">
        <v>39100</v>
      </c>
      <c r="G34" s="872">
        <v>42200</v>
      </c>
      <c r="H34" s="872">
        <v>45300</v>
      </c>
      <c r="I34" s="872">
        <v>48450</v>
      </c>
      <c r="J34" s="872">
        <v>51550</v>
      </c>
    </row>
    <row r="35" spans="2:10" s="661" customFormat="1" x14ac:dyDescent="0.3">
      <c r="B35" s="871" t="s">
        <v>392</v>
      </c>
      <c r="C35" s="872">
        <v>27350</v>
      </c>
      <c r="D35" s="872">
        <v>31250</v>
      </c>
      <c r="E35" s="872">
        <v>35150</v>
      </c>
      <c r="F35" s="872">
        <v>39100</v>
      </c>
      <c r="G35" s="872">
        <v>42200</v>
      </c>
      <c r="H35" s="872">
        <v>45300</v>
      </c>
      <c r="I35" s="872">
        <v>48450</v>
      </c>
      <c r="J35" s="872">
        <v>51550</v>
      </c>
    </row>
    <row r="36" spans="2:10" s="661" customFormat="1" x14ac:dyDescent="0.3">
      <c r="B36" s="871" t="s">
        <v>393</v>
      </c>
      <c r="C36" s="872">
        <v>27600</v>
      </c>
      <c r="D36" s="872">
        <v>31500</v>
      </c>
      <c r="E36" s="872">
        <v>35460</v>
      </c>
      <c r="F36" s="872">
        <v>39360</v>
      </c>
      <c r="G36" s="872">
        <v>42540</v>
      </c>
      <c r="H36" s="872">
        <v>45660</v>
      </c>
      <c r="I36" s="872">
        <v>48840</v>
      </c>
      <c r="J36" s="872">
        <v>51960</v>
      </c>
    </row>
    <row r="37" spans="2:10" s="661" customFormat="1" x14ac:dyDescent="0.3">
      <c r="B37" s="871" t="s">
        <v>394</v>
      </c>
      <c r="C37" s="872">
        <v>27350</v>
      </c>
      <c r="D37" s="872">
        <v>31250</v>
      </c>
      <c r="E37" s="872">
        <v>35150</v>
      </c>
      <c r="F37" s="872">
        <v>39100</v>
      </c>
      <c r="G37" s="872">
        <v>42200</v>
      </c>
      <c r="H37" s="872">
        <v>45300</v>
      </c>
      <c r="I37" s="872">
        <v>48450</v>
      </c>
      <c r="J37" s="872">
        <v>51550</v>
      </c>
    </row>
    <row r="38" spans="2:10" s="661" customFormat="1" x14ac:dyDescent="0.3">
      <c r="B38" s="871" t="s">
        <v>395</v>
      </c>
      <c r="C38" s="872">
        <v>27350</v>
      </c>
      <c r="D38" s="872">
        <v>31250</v>
      </c>
      <c r="E38" s="872">
        <v>35150</v>
      </c>
      <c r="F38" s="872">
        <v>39100</v>
      </c>
      <c r="G38" s="872">
        <v>42200</v>
      </c>
      <c r="H38" s="872">
        <v>45300</v>
      </c>
      <c r="I38" s="872">
        <v>48450</v>
      </c>
      <c r="J38" s="872">
        <v>51550</v>
      </c>
    </row>
    <row r="39" spans="2:10" s="661" customFormat="1" x14ac:dyDescent="0.3">
      <c r="B39" s="871" t="s">
        <v>396</v>
      </c>
      <c r="C39" s="873">
        <v>31740</v>
      </c>
      <c r="D39" s="873">
        <v>36240</v>
      </c>
      <c r="E39" s="873">
        <v>40800</v>
      </c>
      <c r="F39" s="873">
        <v>45300</v>
      </c>
      <c r="G39" s="873">
        <v>48960</v>
      </c>
      <c r="H39" s="873">
        <v>52560</v>
      </c>
      <c r="I39" s="873">
        <v>56220</v>
      </c>
      <c r="J39" s="873">
        <v>59820</v>
      </c>
    </row>
    <row r="40" spans="2:10" s="661" customFormat="1" x14ac:dyDescent="0.3">
      <c r="B40" s="871" t="s">
        <v>397</v>
      </c>
      <c r="C40" s="872">
        <v>27350</v>
      </c>
      <c r="D40" s="872">
        <v>31250</v>
      </c>
      <c r="E40" s="872">
        <v>35150</v>
      </c>
      <c r="F40" s="872">
        <v>39100</v>
      </c>
      <c r="G40" s="872">
        <v>42200</v>
      </c>
      <c r="H40" s="872">
        <v>45300</v>
      </c>
      <c r="I40" s="872">
        <v>48450</v>
      </c>
      <c r="J40" s="872">
        <v>51550</v>
      </c>
    </row>
    <row r="41" spans="2:10" s="661" customFormat="1" x14ac:dyDescent="0.3">
      <c r="B41" s="871" t="s">
        <v>146</v>
      </c>
      <c r="C41" s="872">
        <v>27350</v>
      </c>
      <c r="D41" s="872">
        <v>31250</v>
      </c>
      <c r="E41" s="872">
        <v>35150</v>
      </c>
      <c r="F41" s="872">
        <v>39100</v>
      </c>
      <c r="G41" s="872">
        <v>42200</v>
      </c>
      <c r="H41" s="872">
        <v>45300</v>
      </c>
      <c r="I41" s="872">
        <v>48450</v>
      </c>
      <c r="J41" s="872">
        <v>51550</v>
      </c>
    </row>
    <row r="42" spans="2:10" s="661" customFormat="1" x14ac:dyDescent="0.3">
      <c r="B42" s="871" t="s">
        <v>398</v>
      </c>
      <c r="C42" s="873">
        <v>30240</v>
      </c>
      <c r="D42" s="873">
        <v>34560</v>
      </c>
      <c r="E42" s="873">
        <v>38880</v>
      </c>
      <c r="F42" s="873">
        <v>43200</v>
      </c>
      <c r="G42" s="873">
        <v>46680</v>
      </c>
      <c r="H42" s="873">
        <v>50160</v>
      </c>
      <c r="I42" s="873">
        <v>53580</v>
      </c>
      <c r="J42" s="873">
        <v>57060</v>
      </c>
    </row>
    <row r="43" spans="2:10" s="661" customFormat="1" x14ac:dyDescent="0.3">
      <c r="B43" s="871" t="s">
        <v>399</v>
      </c>
      <c r="C43" s="872">
        <v>27350</v>
      </c>
      <c r="D43" s="872">
        <v>31250</v>
      </c>
      <c r="E43" s="872">
        <v>35150</v>
      </c>
      <c r="F43" s="872">
        <v>39100</v>
      </c>
      <c r="G43" s="872">
        <v>42200</v>
      </c>
      <c r="H43" s="872">
        <v>45300</v>
      </c>
      <c r="I43" s="872">
        <v>48450</v>
      </c>
      <c r="J43" s="872">
        <v>51550</v>
      </c>
    </row>
    <row r="44" spans="2:10" s="661" customFormat="1" x14ac:dyDescent="0.3">
      <c r="B44" s="871" t="s">
        <v>400</v>
      </c>
      <c r="C44" s="873">
        <v>35880</v>
      </c>
      <c r="D44" s="873">
        <v>41040</v>
      </c>
      <c r="E44" s="873">
        <v>46140</v>
      </c>
      <c r="F44" s="873">
        <v>51240</v>
      </c>
      <c r="G44" s="873">
        <v>55380</v>
      </c>
      <c r="H44" s="873">
        <v>59460</v>
      </c>
      <c r="I44" s="873">
        <v>63540</v>
      </c>
      <c r="J44" s="873">
        <v>67680</v>
      </c>
    </row>
    <row r="45" spans="2:10" s="661" customFormat="1" x14ac:dyDescent="0.3">
      <c r="B45" s="871" t="s">
        <v>401</v>
      </c>
      <c r="C45" s="872">
        <v>27420</v>
      </c>
      <c r="D45" s="872">
        <v>31320</v>
      </c>
      <c r="E45" s="872">
        <v>35220</v>
      </c>
      <c r="F45" s="872">
        <v>39120</v>
      </c>
      <c r="G45" s="872">
        <v>42300</v>
      </c>
      <c r="H45" s="872">
        <v>45420</v>
      </c>
      <c r="I45" s="872">
        <v>48540</v>
      </c>
      <c r="J45" s="872">
        <v>51660</v>
      </c>
    </row>
    <row r="46" spans="2:10" s="661" customFormat="1" x14ac:dyDescent="0.3">
      <c r="B46" s="871" t="s">
        <v>402</v>
      </c>
      <c r="C46" s="872">
        <v>27350</v>
      </c>
      <c r="D46" s="872">
        <v>31250</v>
      </c>
      <c r="E46" s="872">
        <v>35150</v>
      </c>
      <c r="F46" s="872">
        <v>39100</v>
      </c>
      <c r="G46" s="872">
        <v>42200</v>
      </c>
      <c r="H46" s="872">
        <v>45300</v>
      </c>
      <c r="I46" s="872">
        <v>48450</v>
      </c>
      <c r="J46" s="872">
        <v>51550</v>
      </c>
    </row>
    <row r="47" spans="2:10" s="661" customFormat="1" x14ac:dyDescent="0.3">
      <c r="B47" s="871" t="s">
        <v>403</v>
      </c>
      <c r="C47" s="872">
        <v>27350</v>
      </c>
      <c r="D47" s="872">
        <v>31250</v>
      </c>
      <c r="E47" s="872">
        <v>35150</v>
      </c>
      <c r="F47" s="872">
        <v>39100</v>
      </c>
      <c r="G47" s="872">
        <v>42200</v>
      </c>
      <c r="H47" s="872">
        <v>45300</v>
      </c>
      <c r="I47" s="872">
        <v>48450</v>
      </c>
      <c r="J47" s="872">
        <v>51550</v>
      </c>
    </row>
    <row r="48" spans="2:10" s="661" customFormat="1" x14ac:dyDescent="0.3">
      <c r="B48" s="871" t="s">
        <v>404</v>
      </c>
      <c r="C48" s="872">
        <v>27350</v>
      </c>
      <c r="D48" s="872">
        <v>31250</v>
      </c>
      <c r="E48" s="872">
        <v>35150</v>
      </c>
      <c r="F48" s="872">
        <v>39100</v>
      </c>
      <c r="G48" s="872">
        <v>42200</v>
      </c>
      <c r="H48" s="872">
        <v>45300</v>
      </c>
      <c r="I48" s="872">
        <v>48450</v>
      </c>
      <c r="J48" s="872">
        <v>51550</v>
      </c>
    </row>
    <row r="49" spans="2:10" s="661" customFormat="1" x14ac:dyDescent="0.3">
      <c r="B49" s="871" t="s">
        <v>405</v>
      </c>
      <c r="C49" s="872">
        <v>27350</v>
      </c>
      <c r="D49" s="872">
        <v>31250</v>
      </c>
      <c r="E49" s="872">
        <v>35150</v>
      </c>
      <c r="F49" s="872">
        <v>39100</v>
      </c>
      <c r="G49" s="872">
        <v>42200</v>
      </c>
      <c r="H49" s="872">
        <v>45300</v>
      </c>
      <c r="I49" s="872">
        <v>48450</v>
      </c>
      <c r="J49" s="872">
        <v>51550</v>
      </c>
    </row>
    <row r="50" spans="2:10" s="661" customFormat="1" x14ac:dyDescent="0.3">
      <c r="B50" s="871" t="s">
        <v>406</v>
      </c>
      <c r="C50" s="872">
        <v>27350</v>
      </c>
      <c r="D50" s="872">
        <v>31250</v>
      </c>
      <c r="E50" s="872">
        <v>35150</v>
      </c>
      <c r="F50" s="872">
        <v>39100</v>
      </c>
      <c r="G50" s="872">
        <v>42200</v>
      </c>
      <c r="H50" s="872">
        <v>45300</v>
      </c>
      <c r="I50" s="872">
        <v>48450</v>
      </c>
      <c r="J50" s="872">
        <v>51550</v>
      </c>
    </row>
    <row r="51" spans="2:10" s="661" customFormat="1" x14ac:dyDescent="0.3">
      <c r="B51" s="871" t="s">
        <v>407</v>
      </c>
      <c r="C51" s="872">
        <v>27350</v>
      </c>
      <c r="D51" s="872">
        <v>31250</v>
      </c>
      <c r="E51" s="872">
        <v>35150</v>
      </c>
      <c r="F51" s="872">
        <v>39100</v>
      </c>
      <c r="G51" s="872">
        <v>42200</v>
      </c>
      <c r="H51" s="872">
        <v>45300</v>
      </c>
      <c r="I51" s="872">
        <v>48450</v>
      </c>
      <c r="J51" s="872">
        <v>51550</v>
      </c>
    </row>
    <row r="52" spans="2:10" s="661" customFormat="1" x14ac:dyDescent="0.3">
      <c r="B52" s="871" t="s">
        <v>408</v>
      </c>
      <c r="C52" s="873">
        <v>27420</v>
      </c>
      <c r="D52" s="873">
        <v>31320</v>
      </c>
      <c r="E52" s="873">
        <v>35220</v>
      </c>
      <c r="F52" s="873">
        <v>39120</v>
      </c>
      <c r="G52" s="873">
        <v>42300</v>
      </c>
      <c r="H52" s="873">
        <v>45420</v>
      </c>
      <c r="I52" s="873">
        <v>48540</v>
      </c>
      <c r="J52" s="873">
        <v>51660</v>
      </c>
    </row>
    <row r="53" spans="2:10" s="661" customFormat="1" x14ac:dyDescent="0.3">
      <c r="B53" s="871" t="s">
        <v>409</v>
      </c>
      <c r="C53" s="872">
        <v>27350</v>
      </c>
      <c r="D53" s="872">
        <v>31250</v>
      </c>
      <c r="E53" s="872">
        <v>35150</v>
      </c>
      <c r="F53" s="872">
        <v>39100</v>
      </c>
      <c r="G53" s="872">
        <v>42200</v>
      </c>
      <c r="H53" s="872">
        <v>45300</v>
      </c>
      <c r="I53" s="872">
        <v>48450</v>
      </c>
      <c r="J53" s="872">
        <v>51550</v>
      </c>
    </row>
    <row r="54" spans="2:10" s="661" customFormat="1" x14ac:dyDescent="0.3">
      <c r="B54" s="871" t="s">
        <v>410</v>
      </c>
      <c r="C54" s="872">
        <v>27350</v>
      </c>
      <c r="D54" s="872">
        <v>31250</v>
      </c>
      <c r="E54" s="872">
        <v>35150</v>
      </c>
      <c r="F54" s="872">
        <v>39100</v>
      </c>
      <c r="G54" s="872">
        <v>42200</v>
      </c>
      <c r="H54" s="872">
        <v>45300</v>
      </c>
      <c r="I54" s="872">
        <v>48450</v>
      </c>
      <c r="J54" s="872">
        <v>51550</v>
      </c>
    </row>
    <row r="55" spans="2:10" s="661" customFormat="1" x14ac:dyDescent="0.3">
      <c r="B55" s="871" t="s">
        <v>411</v>
      </c>
      <c r="C55" s="872">
        <v>27350</v>
      </c>
      <c r="D55" s="872">
        <v>31250</v>
      </c>
      <c r="E55" s="872">
        <v>35150</v>
      </c>
      <c r="F55" s="872">
        <v>39100</v>
      </c>
      <c r="G55" s="872">
        <v>42200</v>
      </c>
      <c r="H55" s="872">
        <v>45300</v>
      </c>
      <c r="I55" s="872">
        <v>48450</v>
      </c>
      <c r="J55" s="872">
        <v>51550</v>
      </c>
    </row>
    <row r="56" spans="2:10" s="661" customFormat="1" x14ac:dyDescent="0.3">
      <c r="B56" s="871" t="s">
        <v>412</v>
      </c>
      <c r="C56" s="873">
        <v>31980</v>
      </c>
      <c r="D56" s="873">
        <v>36540</v>
      </c>
      <c r="E56" s="873">
        <v>41100</v>
      </c>
      <c r="F56" s="873">
        <v>45660</v>
      </c>
      <c r="G56" s="873">
        <v>49320</v>
      </c>
      <c r="H56" s="873">
        <v>52980</v>
      </c>
      <c r="I56" s="873">
        <v>56640</v>
      </c>
      <c r="J56" s="873">
        <v>60300</v>
      </c>
    </row>
    <row r="57" spans="2:10" s="661" customFormat="1" x14ac:dyDescent="0.3">
      <c r="B57" s="871" t="s">
        <v>413</v>
      </c>
      <c r="C57" s="873">
        <v>32340</v>
      </c>
      <c r="D57" s="873">
        <v>36960</v>
      </c>
      <c r="E57" s="873">
        <v>41580</v>
      </c>
      <c r="F57" s="873">
        <v>46140</v>
      </c>
      <c r="G57" s="873">
        <v>49860</v>
      </c>
      <c r="H57" s="873">
        <v>53580</v>
      </c>
      <c r="I57" s="873">
        <v>57240</v>
      </c>
      <c r="J57" s="873">
        <v>60960</v>
      </c>
    </row>
    <row r="58" spans="2:10" s="661" customFormat="1" x14ac:dyDescent="0.3">
      <c r="B58" s="871" t="s">
        <v>414</v>
      </c>
      <c r="C58" s="872">
        <v>27350</v>
      </c>
      <c r="D58" s="872">
        <v>31250</v>
      </c>
      <c r="E58" s="872">
        <v>35150</v>
      </c>
      <c r="F58" s="872">
        <v>39100</v>
      </c>
      <c r="G58" s="872">
        <v>42200</v>
      </c>
      <c r="H58" s="872">
        <v>45300</v>
      </c>
      <c r="I58" s="872">
        <v>48450</v>
      </c>
      <c r="J58" s="872">
        <v>51550</v>
      </c>
    </row>
    <row r="59" spans="2:10" s="661" customFormat="1" x14ac:dyDescent="0.3">
      <c r="B59" s="871" t="s">
        <v>415</v>
      </c>
      <c r="C59" s="872">
        <v>27350</v>
      </c>
      <c r="D59" s="872">
        <v>31250</v>
      </c>
      <c r="E59" s="872">
        <v>35150</v>
      </c>
      <c r="F59" s="872">
        <v>39100</v>
      </c>
      <c r="G59" s="872">
        <v>42200</v>
      </c>
      <c r="H59" s="872">
        <v>45300</v>
      </c>
      <c r="I59" s="872">
        <v>48450</v>
      </c>
      <c r="J59" s="872">
        <v>51550</v>
      </c>
    </row>
    <row r="60" spans="2:10" s="661" customFormat="1" x14ac:dyDescent="0.3">
      <c r="B60" s="871" t="s">
        <v>416</v>
      </c>
      <c r="C60" s="872">
        <v>27350</v>
      </c>
      <c r="D60" s="872">
        <v>31250</v>
      </c>
      <c r="E60" s="872">
        <v>35150</v>
      </c>
      <c r="F60" s="872">
        <v>39100</v>
      </c>
      <c r="G60" s="872">
        <v>42200</v>
      </c>
      <c r="H60" s="872">
        <v>45300</v>
      </c>
      <c r="I60" s="872">
        <v>48450</v>
      </c>
      <c r="J60" s="872">
        <v>51550</v>
      </c>
    </row>
    <row r="61" spans="2:10" s="661" customFormat="1" x14ac:dyDescent="0.3">
      <c r="B61" s="871" t="s">
        <v>417</v>
      </c>
      <c r="C61" s="873">
        <v>32340</v>
      </c>
      <c r="D61" s="873">
        <v>36960</v>
      </c>
      <c r="E61" s="873">
        <v>41580</v>
      </c>
      <c r="F61" s="873">
        <v>46140</v>
      </c>
      <c r="G61" s="873">
        <v>49860</v>
      </c>
      <c r="H61" s="873">
        <v>53580</v>
      </c>
      <c r="I61" s="873">
        <v>57240</v>
      </c>
      <c r="J61" s="873">
        <v>60960</v>
      </c>
    </row>
    <row r="62" spans="2:10" s="661" customFormat="1" x14ac:dyDescent="0.3">
      <c r="B62" s="871" t="s">
        <v>418</v>
      </c>
      <c r="C62" s="873">
        <v>31740</v>
      </c>
      <c r="D62" s="873">
        <v>36240</v>
      </c>
      <c r="E62" s="873">
        <v>40800</v>
      </c>
      <c r="F62" s="873">
        <v>45300</v>
      </c>
      <c r="G62" s="873">
        <v>48960</v>
      </c>
      <c r="H62" s="873">
        <v>52560</v>
      </c>
      <c r="I62" s="873">
        <v>56220</v>
      </c>
      <c r="J62" s="873">
        <v>59820</v>
      </c>
    </row>
    <row r="63" spans="2:10" s="661" customFormat="1" x14ac:dyDescent="0.3">
      <c r="B63" s="871" t="s">
        <v>419</v>
      </c>
      <c r="C63" s="872">
        <v>27350</v>
      </c>
      <c r="D63" s="872">
        <v>31250</v>
      </c>
      <c r="E63" s="872">
        <v>35150</v>
      </c>
      <c r="F63" s="872">
        <v>39100</v>
      </c>
      <c r="G63" s="872">
        <v>42200</v>
      </c>
      <c r="H63" s="872">
        <v>45300</v>
      </c>
      <c r="I63" s="872">
        <v>48450</v>
      </c>
      <c r="J63" s="872">
        <v>51550</v>
      </c>
    </row>
    <row r="64" spans="2:10" s="661" customFormat="1" x14ac:dyDescent="0.3">
      <c r="B64" s="871" t="s">
        <v>420</v>
      </c>
      <c r="C64" s="873">
        <v>35880</v>
      </c>
      <c r="D64" s="873">
        <v>41040</v>
      </c>
      <c r="E64" s="873">
        <v>46140</v>
      </c>
      <c r="F64" s="873">
        <v>51240</v>
      </c>
      <c r="G64" s="873">
        <v>55380</v>
      </c>
      <c r="H64" s="873">
        <v>59460</v>
      </c>
      <c r="I64" s="873">
        <v>63540</v>
      </c>
      <c r="J64" s="873">
        <v>67680</v>
      </c>
    </row>
    <row r="65" spans="2:10" s="661" customFormat="1" x14ac:dyDescent="0.3">
      <c r="B65" s="871" t="s">
        <v>147</v>
      </c>
      <c r="C65" s="872">
        <v>27350</v>
      </c>
      <c r="D65" s="872">
        <v>31250</v>
      </c>
      <c r="E65" s="872">
        <v>35150</v>
      </c>
      <c r="F65" s="872">
        <v>39100</v>
      </c>
      <c r="G65" s="872">
        <v>42200</v>
      </c>
      <c r="H65" s="872">
        <v>45300</v>
      </c>
      <c r="I65" s="872">
        <v>48450</v>
      </c>
      <c r="J65" s="872">
        <v>51550</v>
      </c>
    </row>
    <row r="66" spans="2:10" s="661" customFormat="1" x14ac:dyDescent="0.3">
      <c r="B66" s="871" t="s">
        <v>421</v>
      </c>
      <c r="C66" s="872">
        <v>27350</v>
      </c>
      <c r="D66" s="872">
        <v>31250</v>
      </c>
      <c r="E66" s="872">
        <v>35150</v>
      </c>
      <c r="F66" s="872">
        <v>39100</v>
      </c>
      <c r="G66" s="872">
        <v>42200</v>
      </c>
      <c r="H66" s="872">
        <v>45300</v>
      </c>
      <c r="I66" s="872">
        <v>48450</v>
      </c>
      <c r="J66" s="872">
        <v>51550</v>
      </c>
    </row>
    <row r="67" spans="2:10" s="661" customFormat="1" x14ac:dyDescent="0.3">
      <c r="B67" s="871" t="s">
        <v>422</v>
      </c>
      <c r="C67" s="873">
        <v>27420</v>
      </c>
      <c r="D67" s="873">
        <v>31320</v>
      </c>
      <c r="E67" s="873">
        <v>35220</v>
      </c>
      <c r="F67" s="873">
        <v>39120</v>
      </c>
      <c r="G67" s="873">
        <v>42300</v>
      </c>
      <c r="H67" s="873">
        <v>45420</v>
      </c>
      <c r="I67" s="873">
        <v>48540</v>
      </c>
      <c r="J67" s="873">
        <v>51660</v>
      </c>
    </row>
    <row r="68" spans="2:10" s="661" customFormat="1" x14ac:dyDescent="0.3">
      <c r="B68" s="871" t="s">
        <v>423</v>
      </c>
      <c r="C68" s="872">
        <v>27350</v>
      </c>
      <c r="D68" s="872">
        <v>31250</v>
      </c>
      <c r="E68" s="872">
        <v>35150</v>
      </c>
      <c r="F68" s="872">
        <v>39100</v>
      </c>
      <c r="G68" s="872">
        <v>42200</v>
      </c>
      <c r="H68" s="872">
        <v>45300</v>
      </c>
      <c r="I68" s="872">
        <v>48450</v>
      </c>
      <c r="J68" s="872">
        <v>51550</v>
      </c>
    </row>
    <row r="69" spans="2:10" s="661" customFormat="1" x14ac:dyDescent="0.3">
      <c r="B69" s="871" t="s">
        <v>424</v>
      </c>
      <c r="C69" s="872">
        <v>27350</v>
      </c>
      <c r="D69" s="872">
        <v>31250</v>
      </c>
      <c r="E69" s="872">
        <v>35150</v>
      </c>
      <c r="F69" s="872">
        <v>39100</v>
      </c>
      <c r="G69" s="872">
        <v>42200</v>
      </c>
      <c r="H69" s="872">
        <v>45300</v>
      </c>
      <c r="I69" s="872">
        <v>48450</v>
      </c>
      <c r="J69" s="872">
        <v>51550</v>
      </c>
    </row>
    <row r="70" spans="2:10" s="661" customFormat="1" x14ac:dyDescent="0.3">
      <c r="B70" s="871" t="s">
        <v>425</v>
      </c>
      <c r="C70" s="872">
        <v>27350</v>
      </c>
      <c r="D70" s="872">
        <v>31250</v>
      </c>
      <c r="E70" s="872">
        <v>35150</v>
      </c>
      <c r="F70" s="872">
        <v>39100</v>
      </c>
      <c r="G70" s="872">
        <v>42200</v>
      </c>
      <c r="H70" s="872">
        <v>45300</v>
      </c>
      <c r="I70" s="872">
        <v>48450</v>
      </c>
      <c r="J70" s="872">
        <v>51550</v>
      </c>
    </row>
    <row r="71" spans="2:10" s="661" customFormat="1" x14ac:dyDescent="0.3">
      <c r="B71" s="871" t="s">
        <v>148</v>
      </c>
      <c r="C71" s="872">
        <v>27350</v>
      </c>
      <c r="D71" s="872">
        <v>31250</v>
      </c>
      <c r="E71" s="872">
        <v>35150</v>
      </c>
      <c r="F71" s="872">
        <v>39100</v>
      </c>
      <c r="G71" s="872">
        <v>42200</v>
      </c>
      <c r="H71" s="872">
        <v>45300</v>
      </c>
      <c r="I71" s="872">
        <v>48450</v>
      </c>
      <c r="J71" s="872">
        <v>51550</v>
      </c>
    </row>
    <row r="72" spans="2:10" s="661" customFormat="1" x14ac:dyDescent="0.3">
      <c r="B72" s="871" t="s">
        <v>149</v>
      </c>
      <c r="C72" s="872">
        <v>27350</v>
      </c>
      <c r="D72" s="872">
        <v>31250</v>
      </c>
      <c r="E72" s="872">
        <v>35150</v>
      </c>
      <c r="F72" s="872">
        <v>39100</v>
      </c>
      <c r="G72" s="872">
        <v>42200</v>
      </c>
      <c r="H72" s="872">
        <v>45300</v>
      </c>
      <c r="I72" s="872">
        <v>48450</v>
      </c>
      <c r="J72" s="872">
        <v>51550</v>
      </c>
    </row>
    <row r="73" spans="2:10" s="661" customFormat="1" x14ac:dyDescent="0.3">
      <c r="B73" s="871" t="s">
        <v>426</v>
      </c>
      <c r="C73" s="872">
        <v>27350</v>
      </c>
      <c r="D73" s="872">
        <v>31250</v>
      </c>
      <c r="E73" s="872">
        <v>35150</v>
      </c>
      <c r="F73" s="872">
        <v>39100</v>
      </c>
      <c r="G73" s="872">
        <v>42200</v>
      </c>
      <c r="H73" s="872">
        <v>45300</v>
      </c>
      <c r="I73" s="872">
        <v>48450</v>
      </c>
      <c r="J73" s="872">
        <v>51550</v>
      </c>
    </row>
    <row r="74" spans="2:10" s="661" customFormat="1" x14ac:dyDescent="0.3">
      <c r="B74" s="871" t="s">
        <v>427</v>
      </c>
      <c r="C74" s="872">
        <v>27350</v>
      </c>
      <c r="D74" s="872">
        <v>31250</v>
      </c>
      <c r="E74" s="872">
        <v>35150</v>
      </c>
      <c r="F74" s="872">
        <v>39100</v>
      </c>
      <c r="G74" s="872">
        <v>42200</v>
      </c>
      <c r="H74" s="872">
        <v>45300</v>
      </c>
      <c r="I74" s="872">
        <v>48450</v>
      </c>
      <c r="J74" s="872">
        <v>51550</v>
      </c>
    </row>
    <row r="75" spans="2:10" s="661" customFormat="1" x14ac:dyDescent="0.3">
      <c r="B75" s="871" t="s">
        <v>428</v>
      </c>
      <c r="C75" s="872">
        <v>27350</v>
      </c>
      <c r="D75" s="872">
        <v>31250</v>
      </c>
      <c r="E75" s="872">
        <v>35150</v>
      </c>
      <c r="F75" s="872">
        <v>39100</v>
      </c>
      <c r="G75" s="872">
        <v>42200</v>
      </c>
      <c r="H75" s="872">
        <v>45300</v>
      </c>
      <c r="I75" s="872">
        <v>48450</v>
      </c>
      <c r="J75" s="872">
        <v>51550</v>
      </c>
    </row>
    <row r="76" spans="2:10" s="661" customFormat="1" x14ac:dyDescent="0.3">
      <c r="B76" s="871" t="s">
        <v>429</v>
      </c>
      <c r="C76" s="872">
        <v>27350</v>
      </c>
      <c r="D76" s="872">
        <v>31250</v>
      </c>
      <c r="E76" s="872">
        <v>35150</v>
      </c>
      <c r="F76" s="872">
        <v>39100</v>
      </c>
      <c r="G76" s="872">
        <v>42200</v>
      </c>
      <c r="H76" s="872">
        <v>45300</v>
      </c>
      <c r="I76" s="872">
        <v>48450</v>
      </c>
      <c r="J76" s="872">
        <v>51550</v>
      </c>
    </row>
    <row r="77" spans="2:10" s="661" customFormat="1" x14ac:dyDescent="0.3">
      <c r="B77" s="871" t="s">
        <v>430</v>
      </c>
      <c r="C77" s="872">
        <v>27350</v>
      </c>
      <c r="D77" s="872">
        <v>31250</v>
      </c>
      <c r="E77" s="872">
        <v>35150</v>
      </c>
      <c r="F77" s="872">
        <v>39100</v>
      </c>
      <c r="G77" s="872">
        <v>42200</v>
      </c>
      <c r="H77" s="872">
        <v>45300</v>
      </c>
      <c r="I77" s="872">
        <v>48450</v>
      </c>
      <c r="J77" s="872">
        <v>51550</v>
      </c>
    </row>
    <row r="78" spans="2:10" s="661" customFormat="1" x14ac:dyDescent="0.3">
      <c r="B78" s="871" t="s">
        <v>431</v>
      </c>
      <c r="C78" s="873">
        <v>28080</v>
      </c>
      <c r="D78" s="873">
        <v>32100</v>
      </c>
      <c r="E78" s="873">
        <v>36120</v>
      </c>
      <c r="F78" s="873">
        <v>40080</v>
      </c>
      <c r="G78" s="873">
        <v>43320</v>
      </c>
      <c r="H78" s="873">
        <v>46500</v>
      </c>
      <c r="I78" s="873">
        <v>49740</v>
      </c>
      <c r="J78" s="873">
        <v>52920</v>
      </c>
    </row>
    <row r="79" spans="2:10" s="661" customFormat="1" x14ac:dyDescent="0.3">
      <c r="B79" s="871" t="s">
        <v>432</v>
      </c>
      <c r="C79" s="872">
        <v>27350</v>
      </c>
      <c r="D79" s="872">
        <v>31250</v>
      </c>
      <c r="E79" s="872">
        <v>35150</v>
      </c>
      <c r="F79" s="872">
        <v>39100</v>
      </c>
      <c r="G79" s="872">
        <v>42200</v>
      </c>
      <c r="H79" s="872">
        <v>45300</v>
      </c>
      <c r="I79" s="872">
        <v>48450</v>
      </c>
      <c r="J79" s="872">
        <v>51550</v>
      </c>
    </row>
    <row r="80" spans="2:10" s="661" customFormat="1" x14ac:dyDescent="0.3">
      <c r="B80" s="871" t="s">
        <v>433</v>
      </c>
      <c r="C80" s="872">
        <v>27350</v>
      </c>
      <c r="D80" s="872">
        <v>31250</v>
      </c>
      <c r="E80" s="872">
        <v>35150</v>
      </c>
      <c r="F80" s="872">
        <v>39100</v>
      </c>
      <c r="G80" s="872">
        <v>42200</v>
      </c>
      <c r="H80" s="872">
        <v>45300</v>
      </c>
      <c r="I80" s="872">
        <v>48450</v>
      </c>
      <c r="J80" s="872">
        <v>51550</v>
      </c>
    </row>
    <row r="81" spans="2:10" s="661" customFormat="1" x14ac:dyDescent="0.3">
      <c r="B81" s="871" t="s">
        <v>434</v>
      </c>
      <c r="C81" s="873">
        <v>28680</v>
      </c>
      <c r="D81" s="873">
        <v>32760</v>
      </c>
      <c r="E81" s="873">
        <v>36840</v>
      </c>
      <c r="F81" s="873">
        <v>40920</v>
      </c>
      <c r="G81" s="873">
        <v>44220</v>
      </c>
      <c r="H81" s="873">
        <v>47520</v>
      </c>
      <c r="I81" s="873">
        <v>50760</v>
      </c>
      <c r="J81" s="873">
        <v>54060</v>
      </c>
    </row>
    <row r="82" spans="2:10" s="661" customFormat="1" x14ac:dyDescent="0.3">
      <c r="B82" s="871" t="s">
        <v>435</v>
      </c>
      <c r="C82" s="872">
        <v>27350</v>
      </c>
      <c r="D82" s="872">
        <v>31250</v>
      </c>
      <c r="E82" s="872">
        <v>35150</v>
      </c>
      <c r="F82" s="872">
        <v>39100</v>
      </c>
      <c r="G82" s="872">
        <v>42200</v>
      </c>
      <c r="H82" s="872">
        <v>45300</v>
      </c>
      <c r="I82" s="872">
        <v>48450</v>
      </c>
      <c r="J82" s="872">
        <v>51550</v>
      </c>
    </row>
    <row r="83" spans="2:10" s="661" customFormat="1" x14ac:dyDescent="0.3">
      <c r="B83" s="871" t="s">
        <v>436</v>
      </c>
      <c r="C83" s="872">
        <v>27350</v>
      </c>
      <c r="D83" s="872">
        <v>31250</v>
      </c>
      <c r="E83" s="872">
        <v>35150</v>
      </c>
      <c r="F83" s="872">
        <v>39100</v>
      </c>
      <c r="G83" s="872">
        <v>42200</v>
      </c>
      <c r="H83" s="872">
        <v>45300</v>
      </c>
      <c r="I83" s="872">
        <v>48450</v>
      </c>
      <c r="J83" s="872">
        <v>51550</v>
      </c>
    </row>
    <row r="84" spans="2:10" s="661" customFormat="1" x14ac:dyDescent="0.3">
      <c r="B84" s="871" t="s">
        <v>437</v>
      </c>
      <c r="C84" s="872">
        <v>27350</v>
      </c>
      <c r="D84" s="872">
        <v>31250</v>
      </c>
      <c r="E84" s="872">
        <v>35150</v>
      </c>
      <c r="F84" s="872">
        <v>39100</v>
      </c>
      <c r="G84" s="872">
        <v>42200</v>
      </c>
      <c r="H84" s="872">
        <v>45300</v>
      </c>
      <c r="I84" s="872">
        <v>48450</v>
      </c>
      <c r="J84" s="872">
        <v>51550</v>
      </c>
    </row>
    <row r="85" spans="2:10" s="661" customFormat="1" x14ac:dyDescent="0.3">
      <c r="B85" s="871" t="s">
        <v>438</v>
      </c>
      <c r="C85" s="872">
        <v>27350</v>
      </c>
      <c r="D85" s="872">
        <v>31250</v>
      </c>
      <c r="E85" s="872">
        <v>35150</v>
      </c>
      <c r="F85" s="872">
        <v>39100</v>
      </c>
      <c r="G85" s="872">
        <v>42200</v>
      </c>
      <c r="H85" s="872">
        <v>45300</v>
      </c>
      <c r="I85" s="872">
        <v>48450</v>
      </c>
      <c r="J85" s="872">
        <v>51550</v>
      </c>
    </row>
    <row r="86" spans="2:10" s="661" customFormat="1" x14ac:dyDescent="0.3">
      <c r="B86" s="871" t="s">
        <v>439</v>
      </c>
      <c r="C86" s="872">
        <v>27350</v>
      </c>
      <c r="D86" s="872">
        <v>31250</v>
      </c>
      <c r="E86" s="872">
        <v>35150</v>
      </c>
      <c r="F86" s="872">
        <v>39100</v>
      </c>
      <c r="G86" s="872">
        <v>42200</v>
      </c>
      <c r="H86" s="872">
        <v>45300</v>
      </c>
      <c r="I86" s="872">
        <v>48450</v>
      </c>
      <c r="J86" s="872">
        <v>51550</v>
      </c>
    </row>
    <row r="87" spans="2:10" s="661" customFormat="1" x14ac:dyDescent="0.3">
      <c r="B87" s="871" t="s">
        <v>440</v>
      </c>
      <c r="C87" s="873">
        <v>29160</v>
      </c>
      <c r="D87" s="873">
        <v>33300</v>
      </c>
      <c r="E87" s="873">
        <v>37440</v>
      </c>
      <c r="F87" s="873">
        <v>41580</v>
      </c>
      <c r="G87" s="873">
        <v>44940</v>
      </c>
      <c r="H87" s="873">
        <v>48240</v>
      </c>
      <c r="I87" s="873">
        <v>51600</v>
      </c>
      <c r="J87" s="873">
        <v>54900</v>
      </c>
    </row>
    <row r="88" spans="2:10" s="661" customFormat="1" x14ac:dyDescent="0.3">
      <c r="B88" s="871" t="s">
        <v>441</v>
      </c>
      <c r="C88" s="872">
        <v>27350</v>
      </c>
      <c r="D88" s="872">
        <v>31250</v>
      </c>
      <c r="E88" s="872">
        <v>35150</v>
      </c>
      <c r="F88" s="872">
        <v>39100</v>
      </c>
      <c r="G88" s="872">
        <v>42200</v>
      </c>
      <c r="H88" s="872">
        <v>45300</v>
      </c>
      <c r="I88" s="872">
        <v>48450</v>
      </c>
      <c r="J88" s="872">
        <v>51550</v>
      </c>
    </row>
    <row r="89" spans="2:10" s="661" customFormat="1" x14ac:dyDescent="0.3">
      <c r="B89" s="871" t="s">
        <v>442</v>
      </c>
      <c r="C89" s="873">
        <v>27600</v>
      </c>
      <c r="D89" s="873">
        <v>31500</v>
      </c>
      <c r="E89" s="873">
        <v>35460</v>
      </c>
      <c r="F89" s="873">
        <v>39360</v>
      </c>
      <c r="G89" s="873">
        <v>42540</v>
      </c>
      <c r="H89" s="873">
        <v>45660</v>
      </c>
      <c r="I89" s="873">
        <v>48840</v>
      </c>
      <c r="J89" s="873">
        <v>51960</v>
      </c>
    </row>
    <row r="90" spans="2:10" s="661" customFormat="1" x14ac:dyDescent="0.3">
      <c r="B90" s="871" t="s">
        <v>443</v>
      </c>
      <c r="C90" s="872">
        <v>27350</v>
      </c>
      <c r="D90" s="872">
        <v>31250</v>
      </c>
      <c r="E90" s="872">
        <v>35150</v>
      </c>
      <c r="F90" s="872">
        <v>39100</v>
      </c>
      <c r="G90" s="872">
        <v>42200</v>
      </c>
      <c r="H90" s="872">
        <v>45300</v>
      </c>
      <c r="I90" s="872">
        <v>48450</v>
      </c>
      <c r="J90" s="872">
        <v>51550</v>
      </c>
    </row>
    <row r="91" spans="2:10" s="661" customFormat="1" x14ac:dyDescent="0.3">
      <c r="B91" s="871" t="s">
        <v>444</v>
      </c>
      <c r="C91" s="872">
        <v>27350</v>
      </c>
      <c r="D91" s="872">
        <v>31250</v>
      </c>
      <c r="E91" s="872">
        <v>35150</v>
      </c>
      <c r="F91" s="872">
        <v>39100</v>
      </c>
      <c r="G91" s="872">
        <v>42200</v>
      </c>
      <c r="H91" s="872">
        <v>45300</v>
      </c>
      <c r="I91" s="872">
        <v>48450</v>
      </c>
      <c r="J91" s="872">
        <v>51550</v>
      </c>
    </row>
    <row r="92" spans="2:10" s="661" customFormat="1" x14ac:dyDescent="0.3">
      <c r="B92" s="871" t="s">
        <v>445</v>
      </c>
      <c r="C92" s="872">
        <v>27350</v>
      </c>
      <c r="D92" s="872">
        <v>31250</v>
      </c>
      <c r="E92" s="872">
        <v>35150</v>
      </c>
      <c r="F92" s="872">
        <v>39100</v>
      </c>
      <c r="G92" s="872">
        <v>42200</v>
      </c>
      <c r="H92" s="872">
        <v>45300</v>
      </c>
      <c r="I92" s="872">
        <v>48450</v>
      </c>
      <c r="J92" s="872">
        <v>51550</v>
      </c>
    </row>
    <row r="93" spans="2:10" s="661" customFormat="1" x14ac:dyDescent="0.3">
      <c r="B93" s="871" t="s">
        <v>446</v>
      </c>
      <c r="C93" s="872">
        <v>27350</v>
      </c>
      <c r="D93" s="872">
        <v>31250</v>
      </c>
      <c r="E93" s="872">
        <v>35150</v>
      </c>
      <c r="F93" s="872">
        <v>39100</v>
      </c>
      <c r="G93" s="872">
        <v>42200</v>
      </c>
      <c r="H93" s="872">
        <v>45300</v>
      </c>
      <c r="I93" s="872">
        <v>48450</v>
      </c>
      <c r="J93" s="872">
        <v>51550</v>
      </c>
    </row>
    <row r="94" spans="2:10" s="661" customFormat="1" x14ac:dyDescent="0.3">
      <c r="B94" s="871" t="s">
        <v>447</v>
      </c>
      <c r="C94" s="872">
        <v>27350</v>
      </c>
      <c r="D94" s="872">
        <v>31250</v>
      </c>
      <c r="E94" s="872">
        <v>35150</v>
      </c>
      <c r="F94" s="872">
        <v>39100</v>
      </c>
      <c r="G94" s="872">
        <v>42200</v>
      </c>
      <c r="H94" s="872">
        <v>45300</v>
      </c>
      <c r="I94" s="872">
        <v>48450</v>
      </c>
      <c r="J94" s="872">
        <v>51550</v>
      </c>
    </row>
    <row r="95" spans="2:10" s="661" customFormat="1" x14ac:dyDescent="0.3">
      <c r="B95" s="871" t="s">
        <v>448</v>
      </c>
      <c r="C95" s="873">
        <v>30660</v>
      </c>
      <c r="D95" s="873">
        <v>35040</v>
      </c>
      <c r="E95" s="873">
        <v>39420</v>
      </c>
      <c r="F95" s="873">
        <v>43800</v>
      </c>
      <c r="G95" s="873">
        <v>47340</v>
      </c>
      <c r="H95" s="873">
        <v>50820</v>
      </c>
      <c r="I95" s="873">
        <v>54360</v>
      </c>
      <c r="J95" s="873">
        <v>57840</v>
      </c>
    </row>
    <row r="96" spans="2:10" s="661" customFormat="1" x14ac:dyDescent="0.3">
      <c r="B96" s="871" t="s">
        <v>449</v>
      </c>
      <c r="C96" s="872">
        <v>27350</v>
      </c>
      <c r="D96" s="872">
        <v>31250</v>
      </c>
      <c r="E96" s="872">
        <v>35150</v>
      </c>
      <c r="F96" s="872">
        <v>39100</v>
      </c>
      <c r="G96" s="872">
        <v>42200</v>
      </c>
      <c r="H96" s="872">
        <v>45300</v>
      </c>
      <c r="I96" s="872">
        <v>48450</v>
      </c>
      <c r="J96" s="872">
        <v>51550</v>
      </c>
    </row>
    <row r="97" spans="2:10" s="661" customFormat="1" x14ac:dyDescent="0.3">
      <c r="B97" s="871" t="s">
        <v>450</v>
      </c>
      <c r="C97" s="872">
        <v>27350</v>
      </c>
      <c r="D97" s="872">
        <v>31250</v>
      </c>
      <c r="E97" s="872">
        <v>35150</v>
      </c>
      <c r="F97" s="872">
        <v>39100</v>
      </c>
      <c r="G97" s="872">
        <v>42200</v>
      </c>
      <c r="H97" s="872">
        <v>45300</v>
      </c>
      <c r="I97" s="872">
        <v>48450</v>
      </c>
      <c r="J97" s="872">
        <v>51550</v>
      </c>
    </row>
    <row r="98" spans="2:10" s="661" customFormat="1" x14ac:dyDescent="0.3">
      <c r="B98" s="871" t="s">
        <v>451</v>
      </c>
      <c r="C98" s="873">
        <v>32340</v>
      </c>
      <c r="D98" s="873">
        <v>36960</v>
      </c>
      <c r="E98" s="873">
        <v>41580</v>
      </c>
      <c r="F98" s="873">
        <v>46140</v>
      </c>
      <c r="G98" s="873">
        <v>49860</v>
      </c>
      <c r="H98" s="873">
        <v>53580</v>
      </c>
      <c r="I98" s="873">
        <v>57240</v>
      </c>
      <c r="J98" s="873">
        <v>60960</v>
      </c>
    </row>
    <row r="99" spans="2:10" s="661" customFormat="1" x14ac:dyDescent="0.3">
      <c r="B99" s="871" t="s">
        <v>452</v>
      </c>
      <c r="C99" s="872">
        <v>27350</v>
      </c>
      <c r="D99" s="872">
        <v>31250</v>
      </c>
      <c r="E99" s="872">
        <v>35150</v>
      </c>
      <c r="F99" s="872">
        <v>39100</v>
      </c>
      <c r="G99" s="872">
        <v>42200</v>
      </c>
      <c r="H99" s="872">
        <v>45300</v>
      </c>
      <c r="I99" s="872">
        <v>48450</v>
      </c>
      <c r="J99" s="872">
        <v>51550</v>
      </c>
    </row>
    <row r="100" spans="2:10" s="661" customFormat="1" x14ac:dyDescent="0.3">
      <c r="B100" s="871" t="s">
        <v>453</v>
      </c>
      <c r="C100" s="872">
        <v>27350</v>
      </c>
      <c r="D100" s="872">
        <v>31250</v>
      </c>
      <c r="E100" s="872">
        <v>35150</v>
      </c>
      <c r="F100" s="872">
        <v>39100</v>
      </c>
      <c r="G100" s="872">
        <v>42200</v>
      </c>
      <c r="H100" s="872">
        <v>45300</v>
      </c>
      <c r="I100" s="872">
        <v>48450</v>
      </c>
      <c r="J100" s="872">
        <v>51550</v>
      </c>
    </row>
    <row r="101" spans="2:10" s="661" customFormat="1" x14ac:dyDescent="0.3">
      <c r="B101" s="871" t="s">
        <v>454</v>
      </c>
      <c r="C101" s="874">
        <v>35880</v>
      </c>
      <c r="D101" s="874">
        <v>41040</v>
      </c>
      <c r="E101" s="874">
        <v>46140</v>
      </c>
      <c r="F101" s="874">
        <v>51240</v>
      </c>
      <c r="G101" s="874">
        <v>55380</v>
      </c>
      <c r="H101" s="874">
        <v>59460</v>
      </c>
      <c r="I101" s="874">
        <v>63540</v>
      </c>
      <c r="J101" s="874">
        <v>67680</v>
      </c>
    </row>
    <row r="102" spans="2:10" s="661" customFormat="1" x14ac:dyDescent="0.3">
      <c r="B102" s="871" t="s">
        <v>150</v>
      </c>
      <c r="C102" s="872">
        <v>27350</v>
      </c>
      <c r="D102" s="872">
        <v>31250</v>
      </c>
      <c r="E102" s="872">
        <v>35150</v>
      </c>
      <c r="F102" s="872">
        <v>39100</v>
      </c>
      <c r="G102" s="872">
        <v>42200</v>
      </c>
      <c r="H102" s="872">
        <v>45300</v>
      </c>
      <c r="I102" s="872">
        <v>48450</v>
      </c>
      <c r="J102" s="872">
        <v>51550</v>
      </c>
    </row>
    <row r="103" spans="2:10" s="661" customFormat="1" x14ac:dyDescent="0.3">
      <c r="B103" s="871" t="s">
        <v>151</v>
      </c>
      <c r="C103" s="872">
        <v>27350</v>
      </c>
      <c r="D103" s="872">
        <v>31250</v>
      </c>
      <c r="E103" s="872">
        <v>35150</v>
      </c>
      <c r="F103" s="872">
        <v>39100</v>
      </c>
      <c r="G103" s="872">
        <v>42200</v>
      </c>
      <c r="H103" s="872">
        <v>45300</v>
      </c>
      <c r="I103" s="872">
        <v>48450</v>
      </c>
      <c r="J103" s="872">
        <v>51550</v>
      </c>
    </row>
    <row r="104" spans="2:10" s="661" customFormat="1" x14ac:dyDescent="0.3">
      <c r="B104" s="871" t="s">
        <v>455</v>
      </c>
      <c r="C104" s="872">
        <v>27350</v>
      </c>
      <c r="D104" s="872">
        <v>31250</v>
      </c>
      <c r="E104" s="872">
        <v>35150</v>
      </c>
      <c r="F104" s="872">
        <v>39100</v>
      </c>
      <c r="G104" s="872">
        <v>42200</v>
      </c>
      <c r="H104" s="872">
        <v>45300</v>
      </c>
      <c r="I104" s="872">
        <v>48450</v>
      </c>
      <c r="J104" s="872">
        <v>51550</v>
      </c>
    </row>
    <row r="105" spans="2:10" s="661" customFormat="1" x14ac:dyDescent="0.3">
      <c r="B105" s="871" t="s">
        <v>456</v>
      </c>
      <c r="C105" s="872">
        <v>27350</v>
      </c>
      <c r="D105" s="872">
        <v>31250</v>
      </c>
      <c r="E105" s="872">
        <v>35150</v>
      </c>
      <c r="F105" s="872">
        <v>39100</v>
      </c>
      <c r="G105" s="872">
        <v>42200</v>
      </c>
      <c r="H105" s="872">
        <v>45300</v>
      </c>
      <c r="I105" s="872">
        <v>48450</v>
      </c>
      <c r="J105" s="872">
        <v>51550</v>
      </c>
    </row>
    <row r="106" spans="2:10" s="661" customFormat="1" x14ac:dyDescent="0.3">
      <c r="B106" s="871" t="s">
        <v>457</v>
      </c>
      <c r="C106" s="872">
        <v>27350</v>
      </c>
      <c r="D106" s="872">
        <v>31250</v>
      </c>
      <c r="E106" s="872">
        <v>35150</v>
      </c>
      <c r="F106" s="872">
        <v>39100</v>
      </c>
      <c r="G106" s="872">
        <v>42200</v>
      </c>
      <c r="H106" s="872">
        <v>45300</v>
      </c>
      <c r="I106" s="872">
        <v>48450</v>
      </c>
      <c r="J106" s="872">
        <v>51550</v>
      </c>
    </row>
    <row r="107" spans="2:10" s="661" customFormat="1" x14ac:dyDescent="0.3">
      <c r="B107" s="871" t="s">
        <v>458</v>
      </c>
      <c r="C107" s="872">
        <v>27350</v>
      </c>
      <c r="D107" s="872">
        <v>31250</v>
      </c>
      <c r="E107" s="872">
        <v>35150</v>
      </c>
      <c r="F107" s="872">
        <v>39100</v>
      </c>
      <c r="G107" s="872">
        <v>42200</v>
      </c>
      <c r="H107" s="872">
        <v>45300</v>
      </c>
      <c r="I107" s="872">
        <v>48450</v>
      </c>
      <c r="J107" s="872">
        <v>51550</v>
      </c>
    </row>
    <row r="108" spans="2:10" s="661" customFormat="1" x14ac:dyDescent="0.3">
      <c r="B108" s="871" t="s">
        <v>459</v>
      </c>
      <c r="C108" s="872">
        <v>27350</v>
      </c>
      <c r="D108" s="872">
        <v>31250</v>
      </c>
      <c r="E108" s="872">
        <v>35150</v>
      </c>
      <c r="F108" s="872">
        <v>39100</v>
      </c>
      <c r="G108" s="872">
        <v>42200</v>
      </c>
      <c r="H108" s="872">
        <v>45300</v>
      </c>
      <c r="I108" s="872">
        <v>48450</v>
      </c>
      <c r="J108" s="872">
        <v>51550</v>
      </c>
    </row>
    <row r="109" spans="2:10" s="661" customFormat="1" x14ac:dyDescent="0.3">
      <c r="B109" s="871" t="s">
        <v>460</v>
      </c>
      <c r="C109" s="872">
        <v>27350</v>
      </c>
      <c r="D109" s="872">
        <v>31250</v>
      </c>
      <c r="E109" s="872">
        <v>35150</v>
      </c>
      <c r="F109" s="872">
        <v>39100</v>
      </c>
      <c r="G109" s="872">
        <v>42200</v>
      </c>
      <c r="H109" s="872">
        <v>45300</v>
      </c>
      <c r="I109" s="872">
        <v>48450</v>
      </c>
      <c r="J109" s="872">
        <v>51550</v>
      </c>
    </row>
    <row r="110" spans="2:10" s="661" customFormat="1" x14ac:dyDescent="0.3">
      <c r="B110" s="871" t="s">
        <v>461</v>
      </c>
      <c r="C110" s="873">
        <v>31740</v>
      </c>
      <c r="D110" s="873">
        <v>36240</v>
      </c>
      <c r="E110" s="873">
        <v>40800</v>
      </c>
      <c r="F110" s="873">
        <v>45300</v>
      </c>
      <c r="G110" s="873">
        <v>48960</v>
      </c>
      <c r="H110" s="873">
        <v>52560</v>
      </c>
      <c r="I110" s="873">
        <v>56220</v>
      </c>
      <c r="J110" s="873">
        <v>59820</v>
      </c>
    </row>
    <row r="111" spans="2:10" s="661" customFormat="1" x14ac:dyDescent="0.3">
      <c r="B111" s="871" t="s">
        <v>462</v>
      </c>
      <c r="C111" s="873">
        <v>33180</v>
      </c>
      <c r="D111" s="873">
        <v>37920</v>
      </c>
      <c r="E111" s="873">
        <v>42660</v>
      </c>
      <c r="F111" s="873">
        <v>47340</v>
      </c>
      <c r="G111" s="873">
        <v>51180</v>
      </c>
      <c r="H111" s="873">
        <v>54960</v>
      </c>
      <c r="I111" s="873">
        <v>58740</v>
      </c>
      <c r="J111" s="873">
        <v>62520</v>
      </c>
    </row>
    <row r="112" spans="2:10" s="661" customFormat="1" x14ac:dyDescent="0.3">
      <c r="B112" s="871" t="s">
        <v>463</v>
      </c>
      <c r="C112" s="875">
        <v>27350</v>
      </c>
      <c r="D112" s="875">
        <v>31250</v>
      </c>
      <c r="E112" s="875">
        <v>35150</v>
      </c>
      <c r="F112" s="875">
        <v>39100</v>
      </c>
      <c r="G112" s="875">
        <v>42200</v>
      </c>
      <c r="H112" s="875">
        <v>45300</v>
      </c>
      <c r="I112" s="875">
        <v>48450</v>
      </c>
      <c r="J112" s="875">
        <v>51550</v>
      </c>
    </row>
    <row r="113" spans="2:10" s="661" customFormat="1" x14ac:dyDescent="0.3">
      <c r="B113" s="871" t="s">
        <v>464</v>
      </c>
      <c r="C113" s="876">
        <v>32340</v>
      </c>
      <c r="D113" s="876">
        <v>36960</v>
      </c>
      <c r="E113" s="876">
        <v>41580</v>
      </c>
      <c r="F113" s="876">
        <v>46140</v>
      </c>
      <c r="G113" s="876">
        <v>49860</v>
      </c>
      <c r="H113" s="876">
        <v>53580</v>
      </c>
      <c r="I113" s="876">
        <v>57240</v>
      </c>
      <c r="J113" s="876">
        <v>60960</v>
      </c>
    </row>
    <row r="114" spans="2:10" s="661" customFormat="1" x14ac:dyDescent="0.3">
      <c r="B114" s="871" t="s">
        <v>465</v>
      </c>
      <c r="C114" s="875">
        <v>27350</v>
      </c>
      <c r="D114" s="875">
        <v>31250</v>
      </c>
      <c r="E114" s="875">
        <v>35150</v>
      </c>
      <c r="F114" s="875">
        <v>39100</v>
      </c>
      <c r="G114" s="875">
        <v>42200</v>
      </c>
      <c r="H114" s="875">
        <v>45300</v>
      </c>
      <c r="I114" s="875">
        <v>48450</v>
      </c>
      <c r="J114" s="875">
        <v>51550</v>
      </c>
    </row>
    <row r="115" spans="2:10" s="661" customFormat="1" x14ac:dyDescent="0.3">
      <c r="B115" s="871" t="s">
        <v>466</v>
      </c>
      <c r="C115" s="875">
        <v>27350</v>
      </c>
      <c r="D115" s="875">
        <v>31250</v>
      </c>
      <c r="E115" s="875">
        <v>35150</v>
      </c>
      <c r="F115" s="875">
        <v>39100</v>
      </c>
      <c r="G115" s="875">
        <v>42200</v>
      </c>
      <c r="H115" s="875">
        <v>45300</v>
      </c>
      <c r="I115" s="875">
        <v>48450</v>
      </c>
      <c r="J115" s="875">
        <v>51550</v>
      </c>
    </row>
    <row r="116" spans="2:10" s="661" customFormat="1" x14ac:dyDescent="0.3">
      <c r="B116" s="871" t="s">
        <v>467</v>
      </c>
      <c r="C116" s="876">
        <v>27350</v>
      </c>
      <c r="D116" s="876">
        <v>31250</v>
      </c>
      <c r="E116" s="876">
        <v>35150</v>
      </c>
      <c r="F116" s="876">
        <v>39100</v>
      </c>
      <c r="G116" s="876">
        <v>42200</v>
      </c>
      <c r="H116" s="876">
        <v>45300</v>
      </c>
      <c r="I116" s="876">
        <v>48450</v>
      </c>
      <c r="J116" s="876">
        <v>51550</v>
      </c>
    </row>
    <row r="117" spans="2:10" s="661" customFormat="1" x14ac:dyDescent="0.3">
      <c r="B117" s="871" t="s">
        <v>468</v>
      </c>
      <c r="C117" s="876">
        <v>32340</v>
      </c>
      <c r="D117" s="876">
        <v>36960</v>
      </c>
      <c r="E117" s="876">
        <v>41580</v>
      </c>
      <c r="F117" s="876">
        <v>46140</v>
      </c>
      <c r="G117" s="876">
        <v>49860</v>
      </c>
      <c r="H117" s="876">
        <v>53580</v>
      </c>
      <c r="I117" s="876">
        <v>57240</v>
      </c>
      <c r="J117" s="876">
        <v>60960</v>
      </c>
    </row>
    <row r="118" spans="2:10" s="661" customFormat="1" x14ac:dyDescent="0.3">
      <c r="B118" s="871" t="s">
        <v>469</v>
      </c>
      <c r="C118" s="875">
        <v>27350</v>
      </c>
      <c r="D118" s="875">
        <v>31250</v>
      </c>
      <c r="E118" s="875">
        <v>35150</v>
      </c>
      <c r="F118" s="875">
        <v>39100</v>
      </c>
      <c r="G118" s="875">
        <v>42200</v>
      </c>
      <c r="H118" s="875">
        <v>45300</v>
      </c>
      <c r="I118" s="875">
        <v>48450</v>
      </c>
      <c r="J118" s="875">
        <v>51550</v>
      </c>
    </row>
    <row r="119" spans="2:10" s="661" customFormat="1" x14ac:dyDescent="0.3">
      <c r="B119" s="871" t="s">
        <v>470</v>
      </c>
      <c r="C119" s="875">
        <v>27600</v>
      </c>
      <c r="D119" s="875">
        <v>31500</v>
      </c>
      <c r="E119" s="875">
        <v>35460</v>
      </c>
      <c r="F119" s="875">
        <v>39360</v>
      </c>
      <c r="G119" s="875">
        <v>42540</v>
      </c>
      <c r="H119" s="875">
        <v>45660</v>
      </c>
      <c r="I119" s="875">
        <v>48840</v>
      </c>
      <c r="J119" s="875">
        <v>51960</v>
      </c>
    </row>
    <row r="120" spans="2:10" s="661" customFormat="1" x14ac:dyDescent="0.3">
      <c r="B120" s="871" t="s">
        <v>471</v>
      </c>
      <c r="C120" s="875">
        <v>27350</v>
      </c>
      <c r="D120" s="875">
        <v>31250</v>
      </c>
      <c r="E120" s="875">
        <v>35150</v>
      </c>
      <c r="F120" s="875">
        <v>39100</v>
      </c>
      <c r="G120" s="875">
        <v>42200</v>
      </c>
      <c r="H120" s="875">
        <v>45300</v>
      </c>
      <c r="I120" s="875">
        <v>48450</v>
      </c>
      <c r="J120" s="875">
        <v>51550</v>
      </c>
    </row>
    <row r="121" spans="2:10" s="661" customFormat="1" x14ac:dyDescent="0.3">
      <c r="B121" s="871" t="s">
        <v>472</v>
      </c>
      <c r="C121" s="875">
        <v>27350</v>
      </c>
      <c r="D121" s="875">
        <v>31250</v>
      </c>
      <c r="E121" s="875">
        <v>35150</v>
      </c>
      <c r="F121" s="875">
        <v>39100</v>
      </c>
      <c r="G121" s="875">
        <v>42200</v>
      </c>
      <c r="H121" s="875">
        <v>45300</v>
      </c>
      <c r="I121" s="875">
        <v>48450</v>
      </c>
      <c r="J121" s="875">
        <v>51550</v>
      </c>
    </row>
    <row r="122" spans="2:10" s="661" customFormat="1" x14ac:dyDescent="0.3">
      <c r="B122" s="871" t="s">
        <v>473</v>
      </c>
      <c r="C122" s="875">
        <v>27350</v>
      </c>
      <c r="D122" s="875">
        <v>31250</v>
      </c>
      <c r="E122" s="875">
        <v>35150</v>
      </c>
      <c r="F122" s="875">
        <v>39100</v>
      </c>
      <c r="G122" s="875">
        <v>42200</v>
      </c>
      <c r="H122" s="875">
        <v>45300</v>
      </c>
      <c r="I122" s="875">
        <v>48450</v>
      </c>
      <c r="J122" s="875">
        <v>51550</v>
      </c>
    </row>
    <row r="123" spans="2:10" s="661" customFormat="1" x14ac:dyDescent="0.3">
      <c r="B123" s="871" t="s">
        <v>474</v>
      </c>
      <c r="C123" s="875">
        <v>27350</v>
      </c>
      <c r="D123" s="875">
        <v>31250</v>
      </c>
      <c r="E123" s="875">
        <v>35150</v>
      </c>
      <c r="F123" s="875">
        <v>39100</v>
      </c>
      <c r="G123" s="875">
        <v>42200</v>
      </c>
      <c r="H123" s="875">
        <v>45300</v>
      </c>
      <c r="I123" s="875">
        <v>48450</v>
      </c>
      <c r="J123" s="875">
        <v>51550</v>
      </c>
    </row>
    <row r="124" spans="2:10" s="661" customFormat="1" x14ac:dyDescent="0.3">
      <c r="B124" s="871" t="s">
        <v>475</v>
      </c>
      <c r="C124" s="875">
        <v>27350</v>
      </c>
      <c r="D124" s="875">
        <v>31250</v>
      </c>
      <c r="E124" s="875">
        <v>35150</v>
      </c>
      <c r="F124" s="875">
        <v>39100</v>
      </c>
      <c r="G124" s="875">
        <v>42200</v>
      </c>
      <c r="H124" s="875">
        <v>45300</v>
      </c>
      <c r="I124" s="875">
        <v>48450</v>
      </c>
      <c r="J124" s="875">
        <v>51550</v>
      </c>
    </row>
    <row r="125" spans="2:10" s="661" customFormat="1" x14ac:dyDescent="0.3">
      <c r="B125" s="871" t="s">
        <v>476</v>
      </c>
      <c r="C125" s="876">
        <v>31740</v>
      </c>
      <c r="D125" s="876">
        <v>36240</v>
      </c>
      <c r="E125" s="876">
        <v>40800</v>
      </c>
      <c r="F125" s="876">
        <v>45300</v>
      </c>
      <c r="G125" s="876">
        <v>48960</v>
      </c>
      <c r="H125" s="876">
        <v>52560</v>
      </c>
      <c r="I125" s="876">
        <v>56220</v>
      </c>
      <c r="J125" s="876">
        <v>59820</v>
      </c>
    </row>
    <row r="126" spans="2:10" s="661" customFormat="1" x14ac:dyDescent="0.3">
      <c r="B126" s="877"/>
      <c r="C126" s="877"/>
      <c r="D126" s="877"/>
      <c r="E126" s="877"/>
      <c r="F126" s="877"/>
      <c r="G126" s="877"/>
      <c r="H126" s="877"/>
      <c r="I126" s="877"/>
      <c r="J126" s="877"/>
    </row>
    <row r="127" spans="2:10" s="661" customFormat="1" x14ac:dyDescent="0.3">
      <c r="B127" s="1174" t="s">
        <v>477</v>
      </c>
      <c r="C127" s="1174"/>
      <c r="D127" s="1174"/>
      <c r="E127" s="1174"/>
      <c r="F127" s="1174"/>
      <c r="G127" s="1174"/>
      <c r="H127" s="1174"/>
      <c r="I127" s="864"/>
      <c r="J127" s="862"/>
    </row>
    <row r="128" spans="2:10" s="661" customFormat="1" x14ac:dyDescent="0.3">
      <c r="B128" s="878" t="s">
        <v>152</v>
      </c>
      <c r="C128" s="879"/>
      <c r="D128" s="879"/>
      <c r="E128" s="879"/>
      <c r="F128" s="879"/>
      <c r="G128" s="879"/>
      <c r="H128" s="879"/>
      <c r="I128" s="880"/>
      <c r="J128" s="881"/>
    </row>
    <row r="129" spans="2:10" s="661" customFormat="1" x14ac:dyDescent="0.3">
      <c r="B129" s="882" t="s">
        <v>153</v>
      </c>
      <c r="C129" s="1175" t="s">
        <v>478</v>
      </c>
      <c r="D129" s="1176"/>
      <c r="E129" s="1176"/>
      <c r="F129" s="1176"/>
      <c r="G129" s="1176"/>
      <c r="H129" s="1176"/>
      <c r="I129" s="880"/>
      <c r="J129" s="881"/>
    </row>
    <row r="130" spans="2:10" s="661" customFormat="1" x14ac:dyDescent="0.3">
      <c r="B130" s="883" t="s">
        <v>154</v>
      </c>
      <c r="C130" s="1177" t="s">
        <v>479</v>
      </c>
      <c r="D130" s="1178"/>
      <c r="E130" s="1178"/>
      <c r="F130" s="1178"/>
      <c r="G130" s="1178"/>
      <c r="H130" s="1178"/>
      <c r="I130" s="880"/>
      <c r="J130" s="881"/>
    </row>
    <row r="131" spans="2:10" s="661" customFormat="1" x14ac:dyDescent="0.3">
      <c r="B131" s="881"/>
      <c r="C131" s="1178"/>
      <c r="D131" s="1178"/>
      <c r="E131" s="1178"/>
      <c r="F131" s="1178"/>
      <c r="G131" s="1178"/>
      <c r="H131" s="1178"/>
      <c r="I131" s="880"/>
      <c r="J131" s="881"/>
    </row>
    <row r="132" spans="2:10" s="661" customFormat="1" x14ac:dyDescent="0.3">
      <c r="C132" s="662"/>
      <c r="D132" s="662"/>
      <c r="E132" s="662"/>
      <c r="F132" s="662"/>
      <c r="G132" s="662"/>
      <c r="H132" s="662"/>
      <c r="I132" s="663"/>
    </row>
    <row r="133" spans="2:10" s="661" customFormat="1" x14ac:dyDescent="0.3">
      <c r="C133" s="662"/>
      <c r="D133" s="662"/>
      <c r="E133" s="662"/>
      <c r="F133" s="662"/>
      <c r="G133" s="662"/>
      <c r="H133" s="662"/>
      <c r="I133" s="663"/>
    </row>
    <row r="134" spans="2:10" s="661" customFormat="1" x14ac:dyDescent="0.3">
      <c r="C134" s="662"/>
      <c r="D134" s="662"/>
      <c r="E134" s="662"/>
      <c r="F134" s="662"/>
      <c r="G134" s="662"/>
      <c r="H134" s="662"/>
      <c r="I134" s="663"/>
    </row>
    <row r="135" spans="2:10" s="661" customFormat="1" x14ac:dyDescent="0.3">
      <c r="C135" s="662"/>
      <c r="D135" s="662"/>
      <c r="E135" s="662"/>
      <c r="F135" s="662"/>
      <c r="G135" s="662"/>
      <c r="H135" s="662"/>
      <c r="I135" s="663"/>
    </row>
    <row r="136" spans="2:10" s="661" customFormat="1" x14ac:dyDescent="0.3">
      <c r="C136" s="662"/>
      <c r="D136" s="662"/>
      <c r="E136" s="662"/>
      <c r="F136" s="662"/>
      <c r="G136" s="662"/>
      <c r="H136" s="662"/>
      <c r="I136" s="663"/>
    </row>
    <row r="137" spans="2:10" s="661" customFormat="1" x14ac:dyDescent="0.3">
      <c r="C137" s="662"/>
      <c r="D137" s="662"/>
      <c r="E137" s="662"/>
      <c r="F137" s="662"/>
      <c r="G137" s="662"/>
      <c r="H137" s="662"/>
      <c r="I137" s="663"/>
    </row>
    <row r="138" spans="2:10" s="661" customFormat="1" x14ac:dyDescent="0.3">
      <c r="C138" s="662"/>
      <c r="D138" s="662"/>
      <c r="E138" s="662"/>
      <c r="F138" s="662"/>
      <c r="G138" s="662"/>
      <c r="H138" s="662"/>
      <c r="I138" s="663"/>
    </row>
    <row r="139" spans="2:10" s="661" customFormat="1" x14ac:dyDescent="0.3">
      <c r="C139" s="662"/>
      <c r="D139" s="662"/>
      <c r="E139" s="662"/>
      <c r="F139" s="662"/>
      <c r="G139" s="662"/>
      <c r="H139" s="662"/>
      <c r="I139" s="663"/>
    </row>
    <row r="140" spans="2:10" s="661" customFormat="1" x14ac:dyDescent="0.3">
      <c r="C140" s="662"/>
      <c r="D140" s="662"/>
      <c r="E140" s="662"/>
      <c r="F140" s="662"/>
      <c r="G140" s="662"/>
      <c r="H140" s="662"/>
      <c r="I140" s="663"/>
    </row>
    <row r="141" spans="2:10" s="661" customFormat="1" x14ac:dyDescent="0.3">
      <c r="C141" s="662"/>
      <c r="D141" s="662"/>
      <c r="E141" s="662"/>
      <c r="F141" s="662"/>
      <c r="G141" s="662"/>
      <c r="H141" s="662"/>
      <c r="I141" s="663"/>
    </row>
    <row r="142" spans="2:10" s="661" customFormat="1" x14ac:dyDescent="0.3">
      <c r="C142" s="662"/>
      <c r="D142" s="662"/>
      <c r="E142" s="662"/>
      <c r="F142" s="662"/>
      <c r="G142" s="662"/>
      <c r="H142" s="662"/>
      <c r="I142" s="663"/>
    </row>
    <row r="143" spans="2:10" s="661" customFormat="1" x14ac:dyDescent="0.3">
      <c r="C143" s="662"/>
      <c r="D143" s="662"/>
      <c r="E143" s="662"/>
      <c r="F143" s="662"/>
      <c r="G143" s="662"/>
      <c r="H143" s="662"/>
      <c r="I143" s="663"/>
    </row>
    <row r="144" spans="2:10" s="661" customFormat="1" x14ac:dyDescent="0.3">
      <c r="C144" s="662"/>
      <c r="D144" s="662"/>
      <c r="E144" s="662"/>
      <c r="F144" s="662"/>
      <c r="G144" s="662"/>
      <c r="H144" s="662"/>
      <c r="I144" s="663"/>
    </row>
    <row r="145" spans="3:9" s="661" customFormat="1" x14ac:dyDescent="0.3">
      <c r="C145" s="662"/>
      <c r="D145" s="662"/>
      <c r="E145" s="662"/>
      <c r="F145" s="662"/>
      <c r="G145" s="662"/>
      <c r="H145" s="662"/>
      <c r="I145" s="663"/>
    </row>
    <row r="146" spans="3:9" s="661" customFormat="1" x14ac:dyDescent="0.3">
      <c r="C146" s="662"/>
      <c r="D146" s="662"/>
      <c r="E146" s="662"/>
      <c r="F146" s="662"/>
      <c r="G146" s="662"/>
      <c r="H146" s="662"/>
      <c r="I146" s="663"/>
    </row>
    <row r="147" spans="3:9" s="661" customFormat="1" x14ac:dyDescent="0.3">
      <c r="C147" s="662"/>
      <c r="D147" s="662"/>
      <c r="E147" s="662"/>
      <c r="F147" s="662"/>
      <c r="G147" s="662"/>
      <c r="H147" s="662"/>
      <c r="I147" s="663"/>
    </row>
    <row r="148" spans="3:9" s="661" customFormat="1" x14ac:dyDescent="0.3">
      <c r="C148" s="662"/>
      <c r="D148" s="662"/>
      <c r="E148" s="662"/>
      <c r="F148" s="662"/>
      <c r="G148" s="662"/>
      <c r="H148" s="662"/>
      <c r="I148" s="663"/>
    </row>
    <row r="149" spans="3:9" s="661" customFormat="1" x14ac:dyDescent="0.3">
      <c r="C149" s="662"/>
      <c r="D149" s="662"/>
      <c r="E149" s="662"/>
      <c r="F149" s="662"/>
      <c r="G149" s="662"/>
      <c r="H149" s="662"/>
      <c r="I149" s="663"/>
    </row>
    <row r="150" spans="3:9" s="661" customFormat="1" x14ac:dyDescent="0.3">
      <c r="C150" s="662"/>
      <c r="D150" s="662"/>
      <c r="E150" s="662"/>
      <c r="F150" s="662"/>
      <c r="G150" s="662"/>
      <c r="H150" s="662"/>
      <c r="I150" s="663"/>
    </row>
    <row r="151" spans="3:9" s="661" customFormat="1" x14ac:dyDescent="0.3">
      <c r="C151" s="662"/>
      <c r="D151" s="662"/>
      <c r="E151" s="662"/>
      <c r="F151" s="662"/>
      <c r="G151" s="662"/>
      <c r="H151" s="662"/>
      <c r="I151" s="663"/>
    </row>
    <row r="152" spans="3:9" s="661" customFormat="1" x14ac:dyDescent="0.3">
      <c r="C152" s="662"/>
      <c r="D152" s="662"/>
      <c r="E152" s="662"/>
      <c r="F152" s="662"/>
      <c r="G152" s="662"/>
      <c r="H152" s="662"/>
      <c r="I152" s="663"/>
    </row>
    <row r="153" spans="3:9" s="661" customFormat="1" x14ac:dyDescent="0.3">
      <c r="C153" s="662"/>
      <c r="D153" s="662"/>
      <c r="E153" s="662"/>
      <c r="F153" s="662"/>
      <c r="G153" s="662"/>
      <c r="H153" s="662"/>
      <c r="I153" s="663"/>
    </row>
    <row r="154" spans="3:9" s="661" customFormat="1" x14ac:dyDescent="0.3">
      <c r="C154" s="662"/>
      <c r="D154" s="662"/>
      <c r="E154" s="662"/>
      <c r="F154" s="662"/>
      <c r="G154" s="662"/>
      <c r="H154" s="662"/>
      <c r="I154" s="663"/>
    </row>
    <row r="155" spans="3:9" s="661" customFormat="1" x14ac:dyDescent="0.3">
      <c r="C155" s="662"/>
      <c r="D155" s="662"/>
      <c r="E155" s="662"/>
      <c r="F155" s="662"/>
      <c r="G155" s="662"/>
      <c r="H155" s="662"/>
      <c r="I155" s="663"/>
    </row>
    <row r="156" spans="3:9" s="661" customFormat="1" x14ac:dyDescent="0.3">
      <c r="C156" s="662"/>
      <c r="D156" s="662"/>
      <c r="E156" s="662"/>
      <c r="F156" s="662"/>
      <c r="G156" s="662"/>
      <c r="H156" s="662"/>
      <c r="I156" s="663"/>
    </row>
    <row r="157" spans="3:9" s="661" customFormat="1" x14ac:dyDescent="0.3">
      <c r="C157" s="662"/>
      <c r="D157" s="662"/>
      <c r="E157" s="662"/>
      <c r="F157" s="662"/>
      <c r="G157" s="662"/>
      <c r="H157" s="662"/>
      <c r="I157" s="663"/>
    </row>
    <row r="158" spans="3:9" s="661" customFormat="1" x14ac:dyDescent="0.3">
      <c r="C158" s="662"/>
      <c r="D158" s="662"/>
      <c r="E158" s="662"/>
      <c r="F158" s="662"/>
      <c r="G158" s="662"/>
      <c r="H158" s="662"/>
      <c r="I158" s="663"/>
    </row>
    <row r="159" spans="3:9" s="661" customFormat="1" x14ac:dyDescent="0.3">
      <c r="C159" s="662"/>
      <c r="D159" s="662"/>
      <c r="E159" s="662"/>
      <c r="F159" s="662"/>
      <c r="G159" s="662"/>
      <c r="H159" s="662"/>
      <c r="I159" s="663"/>
    </row>
    <row r="160" spans="3:9" s="661" customFormat="1" x14ac:dyDescent="0.3">
      <c r="C160" s="662"/>
      <c r="D160" s="662"/>
      <c r="E160" s="662"/>
      <c r="F160" s="662"/>
      <c r="G160" s="662"/>
      <c r="H160" s="662"/>
      <c r="I160" s="663"/>
    </row>
    <row r="161" spans="3:9" s="661" customFormat="1" x14ac:dyDescent="0.3">
      <c r="C161" s="662"/>
      <c r="D161" s="662"/>
      <c r="E161" s="662"/>
      <c r="F161" s="662"/>
      <c r="G161" s="662"/>
      <c r="H161" s="662"/>
      <c r="I161" s="663"/>
    </row>
    <row r="162" spans="3:9" s="661" customFormat="1" x14ac:dyDescent="0.3">
      <c r="C162" s="662"/>
      <c r="D162" s="662"/>
      <c r="E162" s="662"/>
      <c r="F162" s="662"/>
      <c r="G162" s="662"/>
      <c r="H162" s="662"/>
      <c r="I162" s="663"/>
    </row>
    <row r="163" spans="3:9" s="661" customFormat="1" x14ac:dyDescent="0.3">
      <c r="C163" s="662"/>
      <c r="D163" s="662"/>
      <c r="E163" s="662"/>
      <c r="F163" s="662"/>
      <c r="G163" s="662"/>
      <c r="H163" s="662"/>
      <c r="I163" s="663"/>
    </row>
    <row r="164" spans="3:9" s="661" customFormat="1" x14ac:dyDescent="0.3">
      <c r="C164" s="662"/>
      <c r="D164" s="662"/>
      <c r="E164" s="662"/>
      <c r="F164" s="662"/>
      <c r="G164" s="662"/>
      <c r="H164" s="662"/>
      <c r="I164" s="663"/>
    </row>
    <row r="165" spans="3:9" s="661" customFormat="1" x14ac:dyDescent="0.3">
      <c r="C165" s="662"/>
      <c r="D165" s="662"/>
      <c r="E165" s="662"/>
      <c r="F165" s="662"/>
      <c r="G165" s="662"/>
      <c r="H165" s="662"/>
      <c r="I165" s="663"/>
    </row>
    <row r="166" spans="3:9" s="661" customFormat="1" x14ac:dyDescent="0.3">
      <c r="C166" s="662"/>
      <c r="D166" s="662"/>
      <c r="E166" s="662"/>
      <c r="F166" s="662"/>
      <c r="G166" s="662"/>
      <c r="H166" s="662"/>
      <c r="I166" s="663"/>
    </row>
    <row r="167" spans="3:9" s="661" customFormat="1" x14ac:dyDescent="0.3">
      <c r="C167" s="662"/>
      <c r="D167" s="662"/>
      <c r="E167" s="662"/>
      <c r="F167" s="662"/>
      <c r="G167" s="662"/>
      <c r="H167" s="662"/>
      <c r="I167" s="663"/>
    </row>
    <row r="168" spans="3:9" s="661" customFormat="1" x14ac:dyDescent="0.3">
      <c r="C168" s="662"/>
      <c r="D168" s="662"/>
      <c r="E168" s="662"/>
      <c r="F168" s="662"/>
      <c r="G168" s="662"/>
      <c r="H168" s="662"/>
      <c r="I168" s="663"/>
    </row>
    <row r="169" spans="3:9" s="661" customFormat="1" x14ac:dyDescent="0.3">
      <c r="C169" s="662"/>
      <c r="D169" s="662"/>
      <c r="E169" s="662"/>
      <c r="F169" s="662"/>
      <c r="G169" s="662"/>
      <c r="H169" s="662"/>
      <c r="I169" s="663"/>
    </row>
    <row r="170" spans="3:9" s="661" customFormat="1" x14ac:dyDescent="0.3">
      <c r="C170" s="662"/>
      <c r="D170" s="662"/>
      <c r="E170" s="662"/>
      <c r="F170" s="662"/>
      <c r="G170" s="662"/>
      <c r="H170" s="662"/>
      <c r="I170" s="663"/>
    </row>
    <row r="171" spans="3:9" s="661" customFormat="1" x14ac:dyDescent="0.3">
      <c r="C171" s="662"/>
      <c r="D171" s="662"/>
      <c r="E171" s="662"/>
      <c r="F171" s="662"/>
      <c r="G171" s="662"/>
      <c r="H171" s="662"/>
      <c r="I171" s="663"/>
    </row>
    <row r="172" spans="3:9" s="661" customFormat="1" x14ac:dyDescent="0.3">
      <c r="C172" s="662"/>
      <c r="D172" s="662"/>
      <c r="E172" s="662"/>
      <c r="F172" s="662"/>
      <c r="G172" s="662"/>
      <c r="H172" s="662"/>
      <c r="I172" s="663"/>
    </row>
    <row r="173" spans="3:9" s="661" customFormat="1" x14ac:dyDescent="0.3">
      <c r="C173" s="662"/>
      <c r="D173" s="662"/>
      <c r="E173" s="662"/>
      <c r="F173" s="662"/>
      <c r="G173" s="662"/>
      <c r="H173" s="662"/>
      <c r="I173" s="663"/>
    </row>
    <row r="174" spans="3:9" s="661" customFormat="1" x14ac:dyDescent="0.3">
      <c r="C174" s="662"/>
      <c r="D174" s="662"/>
      <c r="E174" s="662"/>
      <c r="F174" s="662"/>
      <c r="G174" s="662"/>
      <c r="H174" s="662"/>
      <c r="I174" s="663"/>
    </row>
    <row r="175" spans="3:9" s="661" customFormat="1" x14ac:dyDescent="0.3">
      <c r="C175" s="662"/>
      <c r="D175" s="662"/>
      <c r="E175" s="662"/>
      <c r="F175" s="662"/>
      <c r="G175" s="662"/>
      <c r="H175" s="662"/>
      <c r="I175" s="663"/>
    </row>
    <row r="176" spans="3:9" s="661" customFormat="1" x14ac:dyDescent="0.3">
      <c r="C176" s="662"/>
      <c r="D176" s="662"/>
      <c r="E176" s="662"/>
      <c r="F176" s="662"/>
      <c r="G176" s="662"/>
      <c r="H176" s="662"/>
      <c r="I176" s="663"/>
    </row>
    <row r="177" spans="3:9" s="661" customFormat="1" x14ac:dyDescent="0.3">
      <c r="C177" s="662"/>
      <c r="D177" s="662"/>
      <c r="E177" s="662"/>
      <c r="F177" s="662"/>
      <c r="G177" s="662"/>
      <c r="H177" s="662"/>
      <c r="I177" s="663"/>
    </row>
    <row r="178" spans="3:9" s="661" customFormat="1" x14ac:dyDescent="0.3">
      <c r="C178" s="662"/>
      <c r="D178" s="662"/>
      <c r="E178" s="662"/>
      <c r="F178" s="662"/>
      <c r="G178" s="662"/>
      <c r="H178" s="662"/>
      <c r="I178" s="663"/>
    </row>
    <row r="179" spans="3:9" s="661" customFormat="1" x14ac:dyDescent="0.3">
      <c r="C179" s="662"/>
      <c r="D179" s="662"/>
      <c r="E179" s="662"/>
      <c r="F179" s="662"/>
      <c r="G179" s="662"/>
      <c r="H179" s="662"/>
      <c r="I179" s="663"/>
    </row>
    <row r="180" spans="3:9" s="661" customFormat="1" x14ac:dyDescent="0.3">
      <c r="C180" s="662"/>
      <c r="D180" s="662"/>
      <c r="E180" s="662"/>
      <c r="F180" s="662"/>
      <c r="G180" s="662"/>
      <c r="H180" s="662"/>
      <c r="I180" s="663"/>
    </row>
    <row r="181" spans="3:9" s="661" customFormat="1" x14ac:dyDescent="0.3">
      <c r="C181" s="662"/>
      <c r="D181" s="662"/>
      <c r="E181" s="662"/>
      <c r="F181" s="662"/>
      <c r="G181" s="662"/>
      <c r="H181" s="662"/>
      <c r="I181" s="663"/>
    </row>
    <row r="182" spans="3:9" s="661" customFormat="1" x14ac:dyDescent="0.3">
      <c r="C182" s="662"/>
      <c r="D182" s="662"/>
      <c r="E182" s="662"/>
      <c r="F182" s="662"/>
      <c r="G182" s="662"/>
      <c r="H182" s="662"/>
      <c r="I182" s="663"/>
    </row>
    <row r="183" spans="3:9" s="661" customFormat="1" x14ac:dyDescent="0.3">
      <c r="C183" s="662"/>
      <c r="D183" s="662"/>
      <c r="E183" s="662"/>
      <c r="F183" s="662"/>
      <c r="G183" s="662"/>
      <c r="H183" s="662"/>
      <c r="I183" s="663"/>
    </row>
    <row r="184" spans="3:9" s="661" customFormat="1" x14ac:dyDescent="0.3">
      <c r="C184" s="662"/>
      <c r="D184" s="662"/>
      <c r="E184" s="662"/>
      <c r="F184" s="662"/>
      <c r="G184" s="662"/>
      <c r="H184" s="662"/>
      <c r="I184" s="663"/>
    </row>
    <row r="185" spans="3:9" s="661" customFormat="1" x14ac:dyDescent="0.3">
      <c r="C185" s="662"/>
      <c r="D185" s="662"/>
      <c r="E185" s="662"/>
      <c r="F185" s="662"/>
      <c r="G185" s="662"/>
      <c r="H185" s="662"/>
      <c r="I185" s="663"/>
    </row>
    <row r="186" spans="3:9" s="661" customFormat="1" x14ac:dyDescent="0.3">
      <c r="C186" s="662"/>
      <c r="D186" s="662"/>
      <c r="E186" s="662"/>
      <c r="F186" s="662"/>
      <c r="G186" s="662"/>
      <c r="H186" s="662"/>
      <c r="I186" s="663"/>
    </row>
    <row r="187" spans="3:9" s="661" customFormat="1" x14ac:dyDescent="0.3">
      <c r="C187" s="662"/>
      <c r="D187" s="662"/>
      <c r="E187" s="662"/>
      <c r="F187" s="662"/>
      <c r="G187" s="662"/>
      <c r="H187" s="662"/>
      <c r="I187" s="663"/>
    </row>
    <row r="188" spans="3:9" s="661" customFormat="1" x14ac:dyDescent="0.3">
      <c r="C188" s="662"/>
      <c r="D188" s="662"/>
      <c r="E188" s="662"/>
      <c r="F188" s="662"/>
      <c r="G188" s="662"/>
      <c r="H188" s="662"/>
      <c r="I188" s="663"/>
    </row>
  </sheetData>
  <mergeCells count="5">
    <mergeCell ref="B127:H127"/>
    <mergeCell ref="C129:H129"/>
    <mergeCell ref="C130:H131"/>
    <mergeCell ref="B3:J3"/>
    <mergeCell ref="C4:J4"/>
  </mergeCells>
  <hyperlinks>
    <hyperlink ref="C129" r:id="rId1" xr:uid="{54F8FC35-48E1-49D1-99DC-2F4BFF913467}"/>
    <hyperlink ref="C130" r:id="rId2" xr:uid="{BD36F5E9-F872-42FD-AAC2-F60D81B2FB1D}"/>
  </hyperlinks>
  <printOptions horizontalCentered="1"/>
  <pageMargins left="0.25" right="0.25" top="0.75" bottom="0.75" header="0.3" footer="0.3"/>
  <pageSetup scale="97" fitToHeight="4" orientation="portrait" r:id="rId3"/>
  <headerFooter>
    <oddFooter>&amp;L&amp;"Calibri,Italic"&amp;9Effective January 2019&amp;R&amp;"Calibri,Italic"&amp;9Page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ED6F4-B75A-4FD0-B49A-5E1DD2D066CB}">
  <dimension ref="A1:V301"/>
  <sheetViews>
    <sheetView workbookViewId="0">
      <selection activeCell="K24" sqref="K24"/>
    </sheetView>
  </sheetViews>
  <sheetFormatPr defaultColWidth="32.7265625" defaultRowHeight="13" x14ac:dyDescent="0.3"/>
  <cols>
    <col min="1" max="1" width="2.26953125" style="862" customWidth="1"/>
    <col min="2" max="2" width="21.54296875" style="891" customWidth="1"/>
    <col min="3" max="8" width="9.7265625" style="896" customWidth="1"/>
    <col min="9" max="9" width="9.26953125" style="864" customWidth="1"/>
    <col min="10" max="10" width="9.81640625" style="862" customWidth="1"/>
    <col min="11" max="21" width="32.7265625" style="862"/>
    <col min="22" max="16384" width="32.7265625" style="891"/>
  </cols>
  <sheetData>
    <row r="1" spans="1:21" s="862" customFormat="1" ht="8.65" customHeight="1" x14ac:dyDescent="0.55000000000000004">
      <c r="B1" s="884"/>
      <c r="C1" s="863"/>
      <c r="D1" s="863"/>
      <c r="E1" s="863"/>
      <c r="F1" s="863"/>
      <c r="G1" s="863"/>
      <c r="H1" s="863"/>
      <c r="I1" s="864"/>
    </row>
    <row r="2" spans="1:21" s="862" customFormat="1" ht="23.5" x14ac:dyDescent="0.3">
      <c r="B2" s="865" t="s">
        <v>480</v>
      </c>
      <c r="C2" s="866"/>
      <c r="D2" s="867"/>
      <c r="F2" s="867"/>
      <c r="G2" s="863"/>
      <c r="H2" s="863"/>
      <c r="I2" s="864"/>
    </row>
    <row r="3" spans="1:21" s="862" customFormat="1" ht="32.5" customHeight="1" x14ac:dyDescent="0.3">
      <c r="B3" s="1179" t="s">
        <v>360</v>
      </c>
      <c r="C3" s="1179"/>
      <c r="D3" s="1179"/>
      <c r="E3" s="1179"/>
      <c r="F3" s="1179"/>
      <c r="G3" s="1179"/>
      <c r="H3" s="1179"/>
      <c r="I3" s="1179"/>
      <c r="J3" s="1179"/>
    </row>
    <row r="4" spans="1:21" s="886" customFormat="1" ht="18.75" customHeight="1" x14ac:dyDescent="0.3">
      <c r="A4" s="885"/>
      <c r="B4" s="868"/>
      <c r="C4" s="1180" t="s">
        <v>138</v>
      </c>
      <c r="D4" s="1180"/>
      <c r="E4" s="1180"/>
      <c r="F4" s="1180"/>
      <c r="G4" s="1180"/>
      <c r="H4" s="1180"/>
      <c r="I4" s="1180"/>
      <c r="J4" s="1180"/>
      <c r="K4" s="885"/>
      <c r="L4" s="885"/>
      <c r="M4" s="885"/>
      <c r="N4" s="885"/>
      <c r="O4" s="885"/>
      <c r="P4" s="885"/>
      <c r="Q4" s="885"/>
      <c r="R4" s="885"/>
      <c r="S4" s="885"/>
      <c r="T4" s="885"/>
      <c r="U4" s="885"/>
    </row>
    <row r="5" spans="1:21" s="888" customFormat="1" ht="20.65" customHeight="1" x14ac:dyDescent="0.35">
      <c r="A5" s="887"/>
      <c r="B5" s="869" t="s">
        <v>361</v>
      </c>
      <c r="C5" s="870" t="s">
        <v>139</v>
      </c>
      <c r="D5" s="870" t="s">
        <v>140</v>
      </c>
      <c r="E5" s="870" t="s">
        <v>141</v>
      </c>
      <c r="F5" s="870" t="s">
        <v>142</v>
      </c>
      <c r="G5" s="870" t="s">
        <v>143</v>
      </c>
      <c r="H5" s="870" t="s">
        <v>144</v>
      </c>
      <c r="I5" s="870" t="s">
        <v>362</v>
      </c>
      <c r="J5" s="870" t="s">
        <v>363</v>
      </c>
      <c r="K5" s="887"/>
      <c r="L5" s="887"/>
      <c r="M5" s="887"/>
      <c r="N5" s="887"/>
      <c r="O5" s="887"/>
      <c r="P5" s="887"/>
      <c r="Q5" s="887"/>
      <c r="R5" s="887"/>
      <c r="S5" s="887"/>
      <c r="T5" s="887"/>
      <c r="U5" s="887"/>
    </row>
    <row r="6" spans="1:21" ht="14.65" customHeight="1" x14ac:dyDescent="0.3">
      <c r="A6" s="864"/>
      <c r="B6" s="871" t="s">
        <v>364</v>
      </c>
      <c r="C6" s="872">
        <v>27450</v>
      </c>
      <c r="D6" s="872">
        <v>31400</v>
      </c>
      <c r="E6" s="872">
        <v>35350</v>
      </c>
      <c r="F6" s="872">
        <v>39250</v>
      </c>
      <c r="G6" s="872">
        <v>42400</v>
      </c>
      <c r="H6" s="872">
        <v>45550</v>
      </c>
      <c r="I6" s="872">
        <v>48700</v>
      </c>
      <c r="J6" s="872">
        <v>51800</v>
      </c>
      <c r="K6" s="889"/>
      <c r="L6" s="889"/>
      <c r="M6" s="889"/>
      <c r="N6" s="889"/>
      <c r="O6" s="890"/>
    </row>
    <row r="7" spans="1:21" ht="14.65" customHeight="1" x14ac:dyDescent="0.3">
      <c r="A7" s="864"/>
      <c r="B7" s="871" t="s">
        <v>365</v>
      </c>
      <c r="C7" s="872">
        <v>27450</v>
      </c>
      <c r="D7" s="872">
        <v>31400</v>
      </c>
      <c r="E7" s="872">
        <v>35350</v>
      </c>
      <c r="F7" s="872">
        <v>39250</v>
      </c>
      <c r="G7" s="872">
        <v>42400</v>
      </c>
      <c r="H7" s="872">
        <v>45550</v>
      </c>
      <c r="I7" s="872">
        <v>48700</v>
      </c>
      <c r="J7" s="872">
        <v>51800</v>
      </c>
    </row>
    <row r="8" spans="1:21" ht="14.65" customHeight="1" x14ac:dyDescent="0.3">
      <c r="A8" s="864"/>
      <c r="B8" s="871" t="s">
        <v>366</v>
      </c>
      <c r="C8" s="873">
        <v>29280</v>
      </c>
      <c r="D8" s="873">
        <v>33480</v>
      </c>
      <c r="E8" s="873">
        <v>37680</v>
      </c>
      <c r="F8" s="873">
        <v>41820</v>
      </c>
      <c r="G8" s="873">
        <v>45180</v>
      </c>
      <c r="H8" s="873">
        <v>48540</v>
      </c>
      <c r="I8" s="873">
        <v>51900</v>
      </c>
      <c r="J8" s="873">
        <v>55260</v>
      </c>
    </row>
    <row r="9" spans="1:21" ht="14.65" customHeight="1" x14ac:dyDescent="0.3">
      <c r="A9" s="864"/>
      <c r="B9" s="871" t="s">
        <v>367</v>
      </c>
      <c r="C9" s="872">
        <v>27450</v>
      </c>
      <c r="D9" s="872">
        <v>31400</v>
      </c>
      <c r="E9" s="872">
        <v>35350</v>
      </c>
      <c r="F9" s="872">
        <v>39250</v>
      </c>
      <c r="G9" s="872">
        <v>42400</v>
      </c>
      <c r="H9" s="872">
        <v>45550</v>
      </c>
      <c r="I9" s="872">
        <v>48700</v>
      </c>
      <c r="J9" s="872">
        <v>51800</v>
      </c>
    </row>
    <row r="10" spans="1:21" ht="14.65" customHeight="1" x14ac:dyDescent="0.3">
      <c r="B10" s="871" t="s">
        <v>368</v>
      </c>
      <c r="C10" s="872">
        <v>27450</v>
      </c>
      <c r="D10" s="872">
        <v>31400</v>
      </c>
      <c r="E10" s="872">
        <v>35350</v>
      </c>
      <c r="F10" s="872">
        <v>39250</v>
      </c>
      <c r="G10" s="872">
        <v>42400</v>
      </c>
      <c r="H10" s="872">
        <v>45550</v>
      </c>
      <c r="I10" s="872">
        <v>48700</v>
      </c>
      <c r="J10" s="872">
        <v>51800</v>
      </c>
    </row>
    <row r="11" spans="1:21" ht="14.65" customHeight="1" x14ac:dyDescent="0.3">
      <c r="A11" s="864"/>
      <c r="B11" s="871" t="s">
        <v>369</v>
      </c>
      <c r="C11" s="872">
        <v>27450</v>
      </c>
      <c r="D11" s="872">
        <v>31400</v>
      </c>
      <c r="E11" s="872">
        <v>35350</v>
      </c>
      <c r="F11" s="872">
        <v>39250</v>
      </c>
      <c r="G11" s="872">
        <v>42400</v>
      </c>
      <c r="H11" s="872">
        <v>45550</v>
      </c>
      <c r="I11" s="872">
        <v>48700</v>
      </c>
      <c r="J11" s="872">
        <v>51800</v>
      </c>
    </row>
    <row r="12" spans="1:21" ht="14.65" customHeight="1" x14ac:dyDescent="0.3">
      <c r="A12" s="864"/>
      <c r="B12" s="871" t="s">
        <v>370</v>
      </c>
      <c r="C12" s="872">
        <v>27450</v>
      </c>
      <c r="D12" s="872">
        <v>31400</v>
      </c>
      <c r="E12" s="872">
        <v>35350</v>
      </c>
      <c r="F12" s="872">
        <v>39250</v>
      </c>
      <c r="G12" s="872">
        <v>42400</v>
      </c>
      <c r="H12" s="872">
        <v>45550</v>
      </c>
      <c r="I12" s="872">
        <v>48700</v>
      </c>
      <c r="J12" s="872">
        <v>51800</v>
      </c>
    </row>
    <row r="13" spans="1:21" ht="14.65" customHeight="1" x14ac:dyDescent="0.3">
      <c r="A13" s="864"/>
      <c r="B13" s="871" t="s">
        <v>371</v>
      </c>
      <c r="C13" s="873">
        <v>36300</v>
      </c>
      <c r="D13" s="873">
        <v>41460</v>
      </c>
      <c r="E13" s="873">
        <v>46620</v>
      </c>
      <c r="F13" s="873">
        <v>51780</v>
      </c>
      <c r="G13" s="873">
        <v>55980</v>
      </c>
      <c r="H13" s="873">
        <v>60120</v>
      </c>
      <c r="I13" s="873">
        <v>64260</v>
      </c>
      <c r="J13" s="873">
        <v>68400</v>
      </c>
    </row>
    <row r="14" spans="1:21" ht="14.65" customHeight="1" x14ac:dyDescent="0.3">
      <c r="A14" s="864"/>
      <c r="B14" s="871" t="s">
        <v>372</v>
      </c>
      <c r="C14" s="873">
        <v>33360</v>
      </c>
      <c r="D14" s="873">
        <v>38160</v>
      </c>
      <c r="E14" s="873">
        <v>42900</v>
      </c>
      <c r="F14" s="873">
        <v>47640</v>
      </c>
      <c r="G14" s="873">
        <v>51480</v>
      </c>
      <c r="H14" s="873">
        <v>55320</v>
      </c>
      <c r="I14" s="873">
        <v>59100</v>
      </c>
      <c r="J14" s="873">
        <v>62940</v>
      </c>
    </row>
    <row r="15" spans="1:21" ht="14.65" customHeight="1" x14ac:dyDescent="0.3">
      <c r="A15" s="864"/>
      <c r="B15" s="871" t="s">
        <v>373</v>
      </c>
      <c r="C15" s="872">
        <v>27450</v>
      </c>
      <c r="D15" s="872">
        <v>31400</v>
      </c>
      <c r="E15" s="872">
        <v>35350</v>
      </c>
      <c r="F15" s="872">
        <v>39250</v>
      </c>
      <c r="G15" s="872">
        <v>42400</v>
      </c>
      <c r="H15" s="872">
        <v>45550</v>
      </c>
      <c r="I15" s="872">
        <v>48700</v>
      </c>
      <c r="J15" s="872">
        <v>51800</v>
      </c>
    </row>
    <row r="16" spans="1:21" ht="14.65" customHeight="1" x14ac:dyDescent="0.3">
      <c r="A16" s="864"/>
      <c r="B16" s="871" t="s">
        <v>374</v>
      </c>
      <c r="C16" s="872">
        <v>27450</v>
      </c>
      <c r="D16" s="872">
        <v>31400</v>
      </c>
      <c r="E16" s="872">
        <v>35350</v>
      </c>
      <c r="F16" s="872">
        <v>39250</v>
      </c>
      <c r="G16" s="872">
        <v>42400</v>
      </c>
      <c r="H16" s="872">
        <v>45550</v>
      </c>
      <c r="I16" s="872">
        <v>48700</v>
      </c>
      <c r="J16" s="872">
        <v>51800</v>
      </c>
    </row>
    <row r="17" spans="1:21" ht="14.65" customHeight="1" x14ac:dyDescent="0.3">
      <c r="A17" s="864"/>
      <c r="B17" s="871" t="s">
        <v>375</v>
      </c>
      <c r="C17" s="873">
        <v>36300</v>
      </c>
      <c r="D17" s="873">
        <v>41460</v>
      </c>
      <c r="E17" s="873">
        <v>46620</v>
      </c>
      <c r="F17" s="873">
        <v>51780</v>
      </c>
      <c r="G17" s="873">
        <v>55980</v>
      </c>
      <c r="H17" s="873">
        <v>60120</v>
      </c>
      <c r="I17" s="873">
        <v>64260</v>
      </c>
      <c r="J17" s="873">
        <v>68400</v>
      </c>
    </row>
    <row r="18" spans="1:21" ht="14.65" customHeight="1" x14ac:dyDescent="0.3">
      <c r="A18" s="864"/>
      <c r="B18" s="871" t="s">
        <v>145</v>
      </c>
      <c r="C18" s="872">
        <v>27450</v>
      </c>
      <c r="D18" s="872">
        <v>31400</v>
      </c>
      <c r="E18" s="872">
        <v>35350</v>
      </c>
      <c r="F18" s="872">
        <v>39250</v>
      </c>
      <c r="G18" s="872">
        <v>42400</v>
      </c>
      <c r="H18" s="872">
        <v>45550</v>
      </c>
      <c r="I18" s="872">
        <v>48700</v>
      </c>
      <c r="J18" s="872">
        <v>51800</v>
      </c>
    </row>
    <row r="19" spans="1:21" ht="14.65" customHeight="1" x14ac:dyDescent="0.3">
      <c r="A19" s="864"/>
      <c r="B19" s="871" t="s">
        <v>376</v>
      </c>
      <c r="C19" s="872">
        <v>27450</v>
      </c>
      <c r="D19" s="872">
        <v>31400</v>
      </c>
      <c r="E19" s="872">
        <v>35350</v>
      </c>
      <c r="F19" s="872">
        <v>39250</v>
      </c>
      <c r="G19" s="872">
        <v>42400</v>
      </c>
      <c r="H19" s="872">
        <v>45550</v>
      </c>
      <c r="I19" s="872">
        <v>48700</v>
      </c>
      <c r="J19" s="872">
        <v>51800</v>
      </c>
    </row>
    <row r="20" spans="1:21" s="892" customFormat="1" ht="14.65" customHeight="1" x14ac:dyDescent="0.3">
      <c r="A20" s="864"/>
      <c r="B20" s="871" t="s">
        <v>377</v>
      </c>
      <c r="C20" s="873">
        <v>32580</v>
      </c>
      <c r="D20" s="873">
        <v>37200</v>
      </c>
      <c r="E20" s="873">
        <v>41880</v>
      </c>
      <c r="F20" s="873">
        <v>46500</v>
      </c>
      <c r="G20" s="873">
        <v>50220</v>
      </c>
      <c r="H20" s="873">
        <v>53940</v>
      </c>
      <c r="I20" s="873">
        <v>57660</v>
      </c>
      <c r="J20" s="873">
        <v>61380</v>
      </c>
      <c r="K20" s="862"/>
      <c r="L20" s="862"/>
      <c r="M20" s="862"/>
      <c r="N20" s="862"/>
      <c r="O20" s="862"/>
      <c r="P20" s="862"/>
      <c r="Q20" s="862"/>
      <c r="R20" s="862"/>
      <c r="S20" s="862"/>
      <c r="T20" s="864"/>
      <c r="U20" s="864"/>
    </row>
    <row r="21" spans="1:21" s="892" customFormat="1" ht="14.65" customHeight="1" x14ac:dyDescent="0.3">
      <c r="A21" s="864"/>
      <c r="B21" s="871" t="s">
        <v>378</v>
      </c>
      <c r="C21" s="872">
        <v>27450</v>
      </c>
      <c r="D21" s="872">
        <v>31400</v>
      </c>
      <c r="E21" s="872">
        <v>35350</v>
      </c>
      <c r="F21" s="872">
        <v>39250</v>
      </c>
      <c r="G21" s="872">
        <v>42400</v>
      </c>
      <c r="H21" s="872">
        <v>45550</v>
      </c>
      <c r="I21" s="872">
        <v>48700</v>
      </c>
      <c r="J21" s="872">
        <v>51800</v>
      </c>
      <c r="K21" s="862"/>
      <c r="L21" s="862"/>
      <c r="M21" s="862"/>
      <c r="N21" s="862"/>
      <c r="O21" s="862"/>
      <c r="P21" s="862"/>
      <c r="Q21" s="862"/>
      <c r="R21" s="862"/>
      <c r="S21" s="862"/>
      <c r="T21" s="864"/>
      <c r="U21" s="864"/>
    </row>
    <row r="22" spans="1:21" s="892" customFormat="1" ht="14.65" customHeight="1" x14ac:dyDescent="0.3">
      <c r="A22" s="862"/>
      <c r="B22" s="871" t="s">
        <v>379</v>
      </c>
      <c r="C22" s="872">
        <v>27450</v>
      </c>
      <c r="D22" s="872">
        <v>31400</v>
      </c>
      <c r="E22" s="872">
        <v>35350</v>
      </c>
      <c r="F22" s="872">
        <v>39250</v>
      </c>
      <c r="G22" s="872">
        <v>42400</v>
      </c>
      <c r="H22" s="872">
        <v>45550</v>
      </c>
      <c r="I22" s="872">
        <v>48700</v>
      </c>
      <c r="J22" s="872">
        <v>51800</v>
      </c>
      <c r="K22" s="862"/>
      <c r="L22" s="862"/>
      <c r="M22" s="862"/>
      <c r="N22" s="862"/>
      <c r="O22" s="862"/>
      <c r="P22" s="862"/>
      <c r="Q22" s="862"/>
      <c r="R22" s="862"/>
      <c r="S22" s="862"/>
      <c r="T22" s="864"/>
      <c r="U22" s="864"/>
    </row>
    <row r="23" spans="1:21" s="892" customFormat="1" ht="14.65" customHeight="1" x14ac:dyDescent="0.3">
      <c r="A23" s="862"/>
      <c r="B23" s="871" t="s">
        <v>380</v>
      </c>
      <c r="C23" s="872">
        <v>27450</v>
      </c>
      <c r="D23" s="872">
        <v>31400</v>
      </c>
      <c r="E23" s="872">
        <v>35350</v>
      </c>
      <c r="F23" s="872">
        <v>39250</v>
      </c>
      <c r="G23" s="872">
        <v>42400</v>
      </c>
      <c r="H23" s="872">
        <v>45550</v>
      </c>
      <c r="I23" s="872">
        <v>48700</v>
      </c>
      <c r="J23" s="872">
        <v>51800</v>
      </c>
      <c r="K23" s="862"/>
      <c r="L23" s="862"/>
      <c r="M23" s="862"/>
      <c r="N23" s="862"/>
      <c r="O23" s="862"/>
      <c r="P23" s="862"/>
      <c r="Q23" s="862"/>
      <c r="R23" s="862"/>
      <c r="S23" s="862"/>
      <c r="T23" s="864"/>
      <c r="U23" s="864"/>
    </row>
    <row r="24" spans="1:21" s="892" customFormat="1" ht="14.65" customHeight="1" x14ac:dyDescent="0.3">
      <c r="A24" s="862"/>
      <c r="B24" s="871" t="s">
        <v>381</v>
      </c>
      <c r="C24" s="873">
        <v>36300</v>
      </c>
      <c r="D24" s="873">
        <v>41460</v>
      </c>
      <c r="E24" s="873">
        <v>46620</v>
      </c>
      <c r="F24" s="873">
        <v>51780</v>
      </c>
      <c r="G24" s="873">
        <v>55980</v>
      </c>
      <c r="H24" s="873">
        <v>60120</v>
      </c>
      <c r="I24" s="873">
        <v>64260</v>
      </c>
      <c r="J24" s="873">
        <v>68400</v>
      </c>
      <c r="K24" s="862"/>
      <c r="L24" s="862"/>
      <c r="M24" s="862"/>
      <c r="N24" s="862"/>
      <c r="O24" s="862"/>
      <c r="P24" s="862"/>
      <c r="Q24" s="862"/>
      <c r="R24" s="862"/>
      <c r="S24" s="862"/>
      <c r="T24" s="864"/>
      <c r="U24" s="864"/>
    </row>
    <row r="25" spans="1:21" s="892" customFormat="1" ht="14.65" customHeight="1" x14ac:dyDescent="0.3">
      <c r="A25" s="862"/>
      <c r="B25" s="871" t="s">
        <v>382</v>
      </c>
      <c r="C25" s="872">
        <v>27450</v>
      </c>
      <c r="D25" s="872">
        <v>31400</v>
      </c>
      <c r="E25" s="872">
        <v>35350</v>
      </c>
      <c r="F25" s="872">
        <v>39250</v>
      </c>
      <c r="G25" s="872">
        <v>42400</v>
      </c>
      <c r="H25" s="872">
        <v>45550</v>
      </c>
      <c r="I25" s="872">
        <v>48700</v>
      </c>
      <c r="J25" s="872">
        <v>51800</v>
      </c>
      <c r="K25" s="862"/>
      <c r="L25" s="862"/>
      <c r="M25" s="862"/>
      <c r="N25" s="862"/>
      <c r="O25" s="862"/>
      <c r="P25" s="862"/>
      <c r="Q25" s="862"/>
      <c r="R25" s="862"/>
      <c r="S25" s="862"/>
      <c r="T25" s="864"/>
      <c r="U25" s="864"/>
    </row>
    <row r="26" spans="1:21" s="892" customFormat="1" ht="14.65" customHeight="1" x14ac:dyDescent="0.3">
      <c r="A26" s="862"/>
      <c r="B26" s="871" t="s">
        <v>383</v>
      </c>
      <c r="C26" s="872">
        <v>27450</v>
      </c>
      <c r="D26" s="872">
        <v>31400</v>
      </c>
      <c r="E26" s="872">
        <v>35350</v>
      </c>
      <c r="F26" s="872">
        <v>39250</v>
      </c>
      <c r="G26" s="872">
        <v>42400</v>
      </c>
      <c r="H26" s="872">
        <v>45550</v>
      </c>
      <c r="I26" s="872">
        <v>48700</v>
      </c>
      <c r="J26" s="872">
        <v>51800</v>
      </c>
      <c r="K26" s="862"/>
      <c r="L26" s="862"/>
      <c r="M26" s="862"/>
      <c r="N26" s="862"/>
      <c r="O26" s="862"/>
      <c r="P26" s="862"/>
      <c r="Q26" s="862"/>
      <c r="R26" s="862"/>
      <c r="S26" s="862"/>
      <c r="T26" s="864"/>
      <c r="U26" s="864"/>
    </row>
    <row r="27" spans="1:21" s="892" customFormat="1" ht="14.65" customHeight="1" x14ac:dyDescent="0.3">
      <c r="A27" s="862"/>
      <c r="B27" s="871" t="s">
        <v>384</v>
      </c>
      <c r="C27" s="872">
        <v>27450</v>
      </c>
      <c r="D27" s="872">
        <v>31400</v>
      </c>
      <c r="E27" s="872">
        <v>35350</v>
      </c>
      <c r="F27" s="872">
        <v>39250</v>
      </c>
      <c r="G27" s="872">
        <v>42400</v>
      </c>
      <c r="H27" s="872">
        <v>45550</v>
      </c>
      <c r="I27" s="872">
        <v>48700</v>
      </c>
      <c r="J27" s="872">
        <v>51800</v>
      </c>
      <c r="K27" s="862"/>
      <c r="L27" s="862"/>
      <c r="M27" s="862"/>
      <c r="N27" s="862"/>
      <c r="O27" s="862"/>
      <c r="P27" s="862"/>
      <c r="Q27" s="862"/>
      <c r="R27" s="862"/>
      <c r="S27" s="862"/>
      <c r="T27" s="864"/>
      <c r="U27" s="864"/>
    </row>
    <row r="28" spans="1:21" s="892" customFormat="1" ht="14.65" customHeight="1" x14ac:dyDescent="0.3">
      <c r="A28" s="862"/>
      <c r="B28" s="871" t="s">
        <v>385</v>
      </c>
      <c r="C28" s="872">
        <v>27450</v>
      </c>
      <c r="D28" s="872">
        <v>31400</v>
      </c>
      <c r="E28" s="872">
        <v>35350</v>
      </c>
      <c r="F28" s="872">
        <v>39250</v>
      </c>
      <c r="G28" s="872">
        <v>42400</v>
      </c>
      <c r="H28" s="872">
        <v>45550</v>
      </c>
      <c r="I28" s="872">
        <v>48700</v>
      </c>
      <c r="J28" s="872">
        <v>51800</v>
      </c>
      <c r="K28" s="862"/>
      <c r="L28" s="862"/>
      <c r="M28" s="862"/>
      <c r="N28" s="862"/>
      <c r="O28" s="862"/>
      <c r="P28" s="862"/>
      <c r="Q28" s="862"/>
      <c r="R28" s="862"/>
      <c r="S28" s="862"/>
      <c r="T28" s="864"/>
      <c r="U28" s="864"/>
    </row>
    <row r="29" spans="1:21" s="892" customFormat="1" ht="14.65" customHeight="1" x14ac:dyDescent="0.3">
      <c r="A29" s="862"/>
      <c r="B29" s="871" t="s">
        <v>386</v>
      </c>
      <c r="C29" s="873">
        <v>27600</v>
      </c>
      <c r="D29" s="873">
        <v>31560</v>
      </c>
      <c r="E29" s="873">
        <v>35520</v>
      </c>
      <c r="F29" s="873">
        <v>39420</v>
      </c>
      <c r="G29" s="873">
        <v>42600</v>
      </c>
      <c r="H29" s="873">
        <v>45780</v>
      </c>
      <c r="I29" s="873">
        <v>48900</v>
      </c>
      <c r="J29" s="873">
        <v>52080</v>
      </c>
      <c r="K29" s="862"/>
      <c r="L29" s="862"/>
      <c r="M29" s="862"/>
      <c r="N29" s="862"/>
      <c r="O29" s="862"/>
      <c r="P29" s="862"/>
      <c r="Q29" s="862"/>
      <c r="R29" s="862"/>
      <c r="S29" s="862"/>
      <c r="T29" s="864"/>
      <c r="U29" s="864"/>
    </row>
    <row r="30" spans="1:21" s="892" customFormat="1" ht="14.65" customHeight="1" x14ac:dyDescent="0.3">
      <c r="A30" s="862"/>
      <c r="B30" s="871" t="s">
        <v>387</v>
      </c>
      <c r="C30" s="873">
        <v>33360</v>
      </c>
      <c r="D30" s="873">
        <v>38160</v>
      </c>
      <c r="E30" s="873">
        <v>42900</v>
      </c>
      <c r="F30" s="873">
        <v>47640</v>
      </c>
      <c r="G30" s="873">
        <v>51480</v>
      </c>
      <c r="H30" s="873">
        <v>55320</v>
      </c>
      <c r="I30" s="873">
        <v>59100</v>
      </c>
      <c r="J30" s="873">
        <v>62940</v>
      </c>
      <c r="K30" s="862"/>
      <c r="L30" s="862"/>
      <c r="M30" s="862"/>
      <c r="N30" s="862"/>
      <c r="O30" s="862"/>
      <c r="P30" s="862"/>
      <c r="Q30" s="862"/>
      <c r="R30" s="862"/>
      <c r="S30" s="862"/>
      <c r="T30" s="864"/>
      <c r="U30" s="864"/>
    </row>
    <row r="31" spans="1:21" s="892" customFormat="1" ht="14.65" customHeight="1" x14ac:dyDescent="0.3">
      <c r="A31" s="862"/>
      <c r="B31" s="871" t="s">
        <v>388</v>
      </c>
      <c r="C31" s="872">
        <v>27450</v>
      </c>
      <c r="D31" s="872">
        <v>31400</v>
      </c>
      <c r="E31" s="872">
        <v>35350</v>
      </c>
      <c r="F31" s="872">
        <v>39250</v>
      </c>
      <c r="G31" s="872">
        <v>42400</v>
      </c>
      <c r="H31" s="872">
        <v>45550</v>
      </c>
      <c r="I31" s="872">
        <v>48700</v>
      </c>
      <c r="J31" s="872">
        <v>51800</v>
      </c>
      <c r="K31" s="862"/>
      <c r="L31" s="862"/>
      <c r="M31" s="862"/>
      <c r="N31" s="862"/>
      <c r="O31" s="862"/>
      <c r="P31" s="862"/>
      <c r="Q31" s="862"/>
      <c r="R31" s="862"/>
      <c r="S31" s="862"/>
      <c r="T31" s="864"/>
      <c r="U31" s="864"/>
    </row>
    <row r="32" spans="1:21" s="892" customFormat="1" ht="14.65" customHeight="1" x14ac:dyDescent="0.3">
      <c r="A32" s="862"/>
      <c r="B32" s="871" t="s">
        <v>389</v>
      </c>
      <c r="C32" s="872">
        <v>27450</v>
      </c>
      <c r="D32" s="872">
        <v>31400</v>
      </c>
      <c r="E32" s="872">
        <v>35350</v>
      </c>
      <c r="F32" s="872">
        <v>39250</v>
      </c>
      <c r="G32" s="872">
        <v>42400</v>
      </c>
      <c r="H32" s="872">
        <v>45550</v>
      </c>
      <c r="I32" s="872">
        <v>48700</v>
      </c>
      <c r="J32" s="872">
        <v>51800</v>
      </c>
      <c r="K32" s="862"/>
      <c r="L32" s="862"/>
      <c r="M32" s="862"/>
      <c r="N32" s="862"/>
      <c r="O32" s="862"/>
      <c r="P32" s="862"/>
      <c r="Q32" s="862"/>
      <c r="R32" s="862"/>
      <c r="S32" s="862"/>
      <c r="T32" s="864"/>
      <c r="U32" s="864"/>
    </row>
    <row r="33" spans="1:21" s="892" customFormat="1" ht="14.65" customHeight="1" x14ac:dyDescent="0.3">
      <c r="A33" s="862"/>
      <c r="B33" s="871" t="s">
        <v>390</v>
      </c>
      <c r="C33" s="872">
        <v>27450</v>
      </c>
      <c r="D33" s="872">
        <v>31400</v>
      </c>
      <c r="E33" s="872">
        <v>35350</v>
      </c>
      <c r="F33" s="872">
        <v>39250</v>
      </c>
      <c r="G33" s="872">
        <v>42400</v>
      </c>
      <c r="H33" s="872">
        <v>45550</v>
      </c>
      <c r="I33" s="872">
        <v>48700</v>
      </c>
      <c r="J33" s="872">
        <v>51800</v>
      </c>
      <c r="K33" s="862"/>
      <c r="L33" s="862"/>
      <c r="M33" s="862"/>
      <c r="N33" s="862"/>
      <c r="O33" s="862"/>
      <c r="P33" s="862"/>
      <c r="Q33" s="862"/>
      <c r="R33" s="862"/>
      <c r="S33" s="862"/>
      <c r="T33" s="864"/>
      <c r="U33" s="864"/>
    </row>
    <row r="34" spans="1:21" s="892" customFormat="1" ht="14.65" customHeight="1" x14ac:dyDescent="0.3">
      <c r="A34" s="862"/>
      <c r="B34" s="871" t="s">
        <v>391</v>
      </c>
      <c r="C34" s="872">
        <v>27450</v>
      </c>
      <c r="D34" s="872">
        <v>31400</v>
      </c>
      <c r="E34" s="872">
        <v>35350</v>
      </c>
      <c r="F34" s="872">
        <v>39250</v>
      </c>
      <c r="G34" s="872">
        <v>42400</v>
      </c>
      <c r="H34" s="872">
        <v>45550</v>
      </c>
      <c r="I34" s="872">
        <v>48700</v>
      </c>
      <c r="J34" s="872">
        <v>51800</v>
      </c>
      <c r="K34" s="862"/>
      <c r="L34" s="862"/>
      <c r="M34" s="862"/>
      <c r="N34" s="862"/>
      <c r="O34" s="862"/>
      <c r="P34" s="862"/>
      <c r="Q34" s="862"/>
      <c r="R34" s="862"/>
      <c r="S34" s="862"/>
      <c r="T34" s="864"/>
      <c r="U34" s="864"/>
    </row>
    <row r="35" spans="1:21" s="892" customFormat="1" ht="14.65" customHeight="1" x14ac:dyDescent="0.3">
      <c r="A35" s="862"/>
      <c r="B35" s="871" t="s">
        <v>392</v>
      </c>
      <c r="C35" s="872">
        <v>27450</v>
      </c>
      <c r="D35" s="872">
        <v>31400</v>
      </c>
      <c r="E35" s="872">
        <v>35350</v>
      </c>
      <c r="F35" s="872">
        <v>39250</v>
      </c>
      <c r="G35" s="872">
        <v>42400</v>
      </c>
      <c r="H35" s="872">
        <v>45550</v>
      </c>
      <c r="I35" s="872">
        <v>48700</v>
      </c>
      <c r="J35" s="872">
        <v>51800</v>
      </c>
      <c r="K35" s="862"/>
      <c r="L35" s="862"/>
      <c r="M35" s="862"/>
      <c r="N35" s="862"/>
      <c r="O35" s="862"/>
      <c r="P35" s="862"/>
      <c r="Q35" s="862"/>
      <c r="R35" s="862"/>
      <c r="S35" s="862"/>
      <c r="T35" s="864"/>
      <c r="U35" s="864"/>
    </row>
    <row r="36" spans="1:21" s="892" customFormat="1" ht="14.65" customHeight="1" x14ac:dyDescent="0.3">
      <c r="A36" s="862"/>
      <c r="B36" s="871" t="s">
        <v>393</v>
      </c>
      <c r="C36" s="872">
        <v>27450</v>
      </c>
      <c r="D36" s="872">
        <v>31400</v>
      </c>
      <c r="E36" s="872">
        <v>35350</v>
      </c>
      <c r="F36" s="872">
        <v>39250</v>
      </c>
      <c r="G36" s="872">
        <v>42400</v>
      </c>
      <c r="H36" s="872">
        <v>45550</v>
      </c>
      <c r="I36" s="872">
        <v>48700</v>
      </c>
      <c r="J36" s="872">
        <v>51800</v>
      </c>
      <c r="K36" s="862"/>
      <c r="L36" s="862"/>
      <c r="M36" s="862"/>
      <c r="N36" s="862"/>
      <c r="O36" s="862"/>
      <c r="P36" s="862"/>
      <c r="Q36" s="862"/>
      <c r="R36" s="862"/>
      <c r="S36" s="862"/>
      <c r="T36" s="864"/>
      <c r="U36" s="864"/>
    </row>
    <row r="37" spans="1:21" s="892" customFormat="1" ht="14.65" customHeight="1" x14ac:dyDescent="0.3">
      <c r="A37" s="862"/>
      <c r="B37" s="871" t="s">
        <v>394</v>
      </c>
      <c r="C37" s="872">
        <v>27450</v>
      </c>
      <c r="D37" s="872">
        <v>31400</v>
      </c>
      <c r="E37" s="872">
        <v>35350</v>
      </c>
      <c r="F37" s="872">
        <v>39250</v>
      </c>
      <c r="G37" s="872">
        <v>42400</v>
      </c>
      <c r="H37" s="872">
        <v>45550</v>
      </c>
      <c r="I37" s="872">
        <v>48700</v>
      </c>
      <c r="J37" s="872">
        <v>51800</v>
      </c>
      <c r="K37" s="862"/>
      <c r="L37" s="862"/>
      <c r="M37" s="862"/>
      <c r="N37" s="862"/>
      <c r="O37" s="862"/>
      <c r="P37" s="862"/>
      <c r="Q37" s="862"/>
      <c r="R37" s="862"/>
      <c r="S37" s="862"/>
      <c r="T37" s="864"/>
      <c r="U37" s="864"/>
    </row>
    <row r="38" spans="1:21" s="892" customFormat="1" ht="14.65" customHeight="1" x14ac:dyDescent="0.3">
      <c r="A38" s="862"/>
      <c r="B38" s="871" t="s">
        <v>395</v>
      </c>
      <c r="C38" s="872">
        <v>27450</v>
      </c>
      <c r="D38" s="872">
        <v>31400</v>
      </c>
      <c r="E38" s="872">
        <v>35350</v>
      </c>
      <c r="F38" s="872">
        <v>39250</v>
      </c>
      <c r="G38" s="872">
        <v>42400</v>
      </c>
      <c r="H38" s="872">
        <v>45550</v>
      </c>
      <c r="I38" s="872">
        <v>48700</v>
      </c>
      <c r="J38" s="872">
        <v>51800</v>
      </c>
      <c r="K38" s="862"/>
      <c r="L38" s="862"/>
      <c r="M38" s="862"/>
      <c r="N38" s="862"/>
      <c r="O38" s="862"/>
      <c r="P38" s="862"/>
      <c r="Q38" s="862"/>
      <c r="R38" s="862"/>
      <c r="S38" s="862"/>
      <c r="T38" s="864"/>
      <c r="U38" s="864"/>
    </row>
    <row r="39" spans="1:21" s="892" customFormat="1" ht="14.65" customHeight="1" x14ac:dyDescent="0.3">
      <c r="A39" s="862"/>
      <c r="B39" s="871" t="s">
        <v>396</v>
      </c>
      <c r="C39" s="873">
        <v>33360</v>
      </c>
      <c r="D39" s="873">
        <v>38160</v>
      </c>
      <c r="E39" s="873">
        <v>42900</v>
      </c>
      <c r="F39" s="873">
        <v>47640</v>
      </c>
      <c r="G39" s="873">
        <v>51480</v>
      </c>
      <c r="H39" s="873">
        <v>55320</v>
      </c>
      <c r="I39" s="873">
        <v>59100</v>
      </c>
      <c r="J39" s="873">
        <v>62940</v>
      </c>
      <c r="K39" s="862"/>
      <c r="L39" s="862"/>
      <c r="M39" s="862"/>
      <c r="N39" s="862"/>
      <c r="O39" s="862"/>
      <c r="P39" s="862"/>
      <c r="Q39" s="862"/>
      <c r="R39" s="862"/>
      <c r="S39" s="862"/>
      <c r="T39" s="864"/>
      <c r="U39" s="864"/>
    </row>
    <row r="40" spans="1:21" s="892" customFormat="1" ht="14.65" customHeight="1" x14ac:dyDescent="0.3">
      <c r="A40" s="862"/>
      <c r="B40" s="871" t="s">
        <v>397</v>
      </c>
      <c r="C40" s="872">
        <v>27450</v>
      </c>
      <c r="D40" s="872">
        <v>31400</v>
      </c>
      <c r="E40" s="872">
        <v>35350</v>
      </c>
      <c r="F40" s="872">
        <v>39250</v>
      </c>
      <c r="G40" s="872">
        <v>42400</v>
      </c>
      <c r="H40" s="872">
        <v>45550</v>
      </c>
      <c r="I40" s="872">
        <v>48700</v>
      </c>
      <c r="J40" s="872">
        <v>51800</v>
      </c>
      <c r="K40" s="862"/>
      <c r="L40" s="862"/>
      <c r="M40" s="862"/>
      <c r="N40" s="862"/>
      <c r="O40" s="862"/>
      <c r="P40" s="862"/>
      <c r="Q40" s="862"/>
      <c r="R40" s="862"/>
      <c r="S40" s="862"/>
      <c r="T40" s="864"/>
      <c r="U40" s="864"/>
    </row>
    <row r="41" spans="1:21" s="892" customFormat="1" ht="14.65" customHeight="1" x14ac:dyDescent="0.3">
      <c r="A41" s="864"/>
      <c r="B41" s="871" t="s">
        <v>146</v>
      </c>
      <c r="C41" s="872">
        <v>27450</v>
      </c>
      <c r="D41" s="872">
        <v>31400</v>
      </c>
      <c r="E41" s="872">
        <v>35350</v>
      </c>
      <c r="F41" s="872">
        <v>39250</v>
      </c>
      <c r="G41" s="872">
        <v>42400</v>
      </c>
      <c r="H41" s="872">
        <v>45550</v>
      </c>
      <c r="I41" s="872">
        <v>48700</v>
      </c>
      <c r="J41" s="872">
        <v>51800</v>
      </c>
      <c r="K41" s="862"/>
      <c r="L41" s="862"/>
      <c r="M41" s="862"/>
      <c r="N41" s="862"/>
      <c r="O41" s="862"/>
      <c r="P41" s="862"/>
      <c r="Q41" s="862"/>
      <c r="R41" s="862"/>
      <c r="S41" s="862"/>
      <c r="T41" s="864"/>
      <c r="U41" s="864"/>
    </row>
    <row r="42" spans="1:21" s="892" customFormat="1" ht="14.65" customHeight="1" x14ac:dyDescent="0.3">
      <c r="A42" s="864"/>
      <c r="B42" s="871" t="s">
        <v>398</v>
      </c>
      <c r="C42" s="873">
        <v>29880</v>
      </c>
      <c r="D42" s="873">
        <v>34140</v>
      </c>
      <c r="E42" s="873">
        <v>38400</v>
      </c>
      <c r="F42" s="873">
        <v>42660</v>
      </c>
      <c r="G42" s="873">
        <v>46080</v>
      </c>
      <c r="H42" s="873">
        <v>49500</v>
      </c>
      <c r="I42" s="873">
        <v>52920</v>
      </c>
      <c r="J42" s="873">
        <v>56340</v>
      </c>
      <c r="K42" s="862"/>
      <c r="L42" s="862"/>
      <c r="M42" s="862"/>
      <c r="N42" s="862"/>
      <c r="O42" s="862"/>
      <c r="P42" s="862"/>
      <c r="Q42" s="862"/>
      <c r="R42" s="862"/>
      <c r="S42" s="862"/>
      <c r="T42" s="864"/>
      <c r="U42" s="864"/>
    </row>
    <row r="43" spans="1:21" s="892" customFormat="1" ht="14.65" customHeight="1" x14ac:dyDescent="0.3">
      <c r="A43" s="864"/>
      <c r="B43" s="871" t="s">
        <v>399</v>
      </c>
      <c r="C43" s="872">
        <v>27450</v>
      </c>
      <c r="D43" s="872">
        <v>31400</v>
      </c>
      <c r="E43" s="872">
        <v>35350</v>
      </c>
      <c r="F43" s="872">
        <v>39250</v>
      </c>
      <c r="G43" s="872">
        <v>42400</v>
      </c>
      <c r="H43" s="872">
        <v>45550</v>
      </c>
      <c r="I43" s="872">
        <v>48700</v>
      </c>
      <c r="J43" s="872">
        <v>51800</v>
      </c>
      <c r="K43" s="862"/>
      <c r="L43" s="862"/>
      <c r="M43" s="862"/>
      <c r="N43" s="862"/>
      <c r="O43" s="862"/>
      <c r="P43" s="862"/>
      <c r="Q43" s="862"/>
      <c r="R43" s="862"/>
      <c r="S43" s="862"/>
      <c r="T43" s="864"/>
      <c r="U43" s="864"/>
    </row>
    <row r="44" spans="1:21" s="892" customFormat="1" ht="14.65" customHeight="1" x14ac:dyDescent="0.3">
      <c r="A44" s="864"/>
      <c r="B44" s="871" t="s">
        <v>400</v>
      </c>
      <c r="C44" s="873">
        <v>36300</v>
      </c>
      <c r="D44" s="873">
        <v>41460</v>
      </c>
      <c r="E44" s="873">
        <v>46620</v>
      </c>
      <c r="F44" s="873">
        <v>51780</v>
      </c>
      <c r="G44" s="873">
        <v>55980</v>
      </c>
      <c r="H44" s="873">
        <v>60120</v>
      </c>
      <c r="I44" s="873">
        <v>64260</v>
      </c>
      <c r="J44" s="873">
        <v>68400</v>
      </c>
      <c r="K44" s="862"/>
      <c r="L44" s="862"/>
      <c r="M44" s="862"/>
      <c r="N44" s="862"/>
      <c r="O44" s="862"/>
      <c r="P44" s="862"/>
      <c r="Q44" s="862"/>
      <c r="R44" s="862"/>
      <c r="S44" s="862"/>
      <c r="T44" s="864"/>
      <c r="U44" s="864"/>
    </row>
    <row r="45" spans="1:21" s="892" customFormat="1" ht="14.65" customHeight="1" x14ac:dyDescent="0.3">
      <c r="A45" s="864"/>
      <c r="B45" s="871" t="s">
        <v>401</v>
      </c>
      <c r="C45" s="872">
        <v>27450</v>
      </c>
      <c r="D45" s="872">
        <v>31400</v>
      </c>
      <c r="E45" s="872">
        <v>35350</v>
      </c>
      <c r="F45" s="872">
        <v>39250</v>
      </c>
      <c r="G45" s="872">
        <v>42400</v>
      </c>
      <c r="H45" s="872">
        <v>45550</v>
      </c>
      <c r="I45" s="872">
        <v>48700</v>
      </c>
      <c r="J45" s="872">
        <v>51800</v>
      </c>
      <c r="K45" s="862"/>
      <c r="L45" s="862"/>
      <c r="M45" s="862"/>
      <c r="N45" s="862"/>
      <c r="O45" s="862"/>
      <c r="P45" s="862"/>
      <c r="Q45" s="862"/>
      <c r="R45" s="862"/>
      <c r="S45" s="862"/>
      <c r="T45" s="864"/>
      <c r="U45" s="864"/>
    </row>
    <row r="46" spans="1:21" s="892" customFormat="1" ht="14.65" customHeight="1" x14ac:dyDescent="0.3">
      <c r="A46" s="864"/>
      <c r="B46" s="871" t="s">
        <v>402</v>
      </c>
      <c r="C46" s="872">
        <v>27450</v>
      </c>
      <c r="D46" s="872">
        <v>31400</v>
      </c>
      <c r="E46" s="872">
        <v>35350</v>
      </c>
      <c r="F46" s="872">
        <v>39250</v>
      </c>
      <c r="G46" s="872">
        <v>42400</v>
      </c>
      <c r="H46" s="872">
        <v>45550</v>
      </c>
      <c r="I46" s="872">
        <v>48700</v>
      </c>
      <c r="J46" s="872">
        <v>51800</v>
      </c>
      <c r="K46" s="862"/>
      <c r="L46" s="862"/>
      <c r="M46" s="862"/>
      <c r="N46" s="862"/>
      <c r="O46" s="862"/>
      <c r="P46" s="862"/>
      <c r="Q46" s="862"/>
      <c r="R46" s="862"/>
      <c r="S46" s="862"/>
      <c r="T46" s="864"/>
      <c r="U46" s="864"/>
    </row>
    <row r="47" spans="1:21" s="892" customFormat="1" ht="14.65" customHeight="1" x14ac:dyDescent="0.3">
      <c r="A47" s="864"/>
      <c r="B47" s="871" t="s">
        <v>403</v>
      </c>
      <c r="C47" s="872">
        <v>27450</v>
      </c>
      <c r="D47" s="872">
        <v>31400</v>
      </c>
      <c r="E47" s="872">
        <v>35350</v>
      </c>
      <c r="F47" s="872">
        <v>39250</v>
      </c>
      <c r="G47" s="872">
        <v>42400</v>
      </c>
      <c r="H47" s="872">
        <v>45550</v>
      </c>
      <c r="I47" s="872">
        <v>48700</v>
      </c>
      <c r="J47" s="872">
        <v>51800</v>
      </c>
      <c r="K47" s="862"/>
      <c r="L47" s="862"/>
      <c r="M47" s="862"/>
      <c r="N47" s="862"/>
      <c r="O47" s="862"/>
      <c r="P47" s="862"/>
      <c r="Q47" s="862"/>
      <c r="R47" s="862"/>
      <c r="S47" s="862"/>
      <c r="T47" s="864"/>
      <c r="U47" s="864"/>
    </row>
    <row r="48" spans="1:21" s="892" customFormat="1" ht="14.65" customHeight="1" x14ac:dyDescent="0.3">
      <c r="A48" s="864"/>
      <c r="B48" s="871" t="s">
        <v>404</v>
      </c>
      <c r="C48" s="872">
        <v>27450</v>
      </c>
      <c r="D48" s="872">
        <v>31400</v>
      </c>
      <c r="E48" s="872">
        <v>35350</v>
      </c>
      <c r="F48" s="872">
        <v>39250</v>
      </c>
      <c r="G48" s="872">
        <v>42400</v>
      </c>
      <c r="H48" s="872">
        <v>45550</v>
      </c>
      <c r="I48" s="872">
        <v>48700</v>
      </c>
      <c r="J48" s="872">
        <v>51800</v>
      </c>
      <c r="K48" s="862"/>
      <c r="L48" s="862"/>
      <c r="M48" s="862"/>
      <c r="N48" s="862"/>
      <c r="O48" s="862"/>
      <c r="P48" s="862"/>
      <c r="Q48" s="862"/>
      <c r="R48" s="862"/>
      <c r="S48" s="862"/>
      <c r="T48" s="864"/>
      <c r="U48" s="864"/>
    </row>
    <row r="49" spans="1:21" s="892" customFormat="1" ht="14.65" customHeight="1" x14ac:dyDescent="0.3">
      <c r="A49" s="864"/>
      <c r="B49" s="871" t="s">
        <v>405</v>
      </c>
      <c r="C49" s="872">
        <v>27450</v>
      </c>
      <c r="D49" s="872">
        <v>31400</v>
      </c>
      <c r="E49" s="872">
        <v>35350</v>
      </c>
      <c r="F49" s="872">
        <v>39250</v>
      </c>
      <c r="G49" s="872">
        <v>42400</v>
      </c>
      <c r="H49" s="872">
        <v>45550</v>
      </c>
      <c r="I49" s="872">
        <v>48700</v>
      </c>
      <c r="J49" s="872">
        <v>51800</v>
      </c>
      <c r="K49" s="862"/>
      <c r="L49" s="862"/>
      <c r="M49" s="862"/>
      <c r="N49" s="862"/>
      <c r="O49" s="862"/>
      <c r="P49" s="862"/>
      <c r="Q49" s="862"/>
      <c r="R49" s="862"/>
      <c r="S49" s="862"/>
      <c r="T49" s="864"/>
      <c r="U49" s="864"/>
    </row>
    <row r="50" spans="1:21" s="892" customFormat="1" ht="14.65" customHeight="1" x14ac:dyDescent="0.3">
      <c r="A50" s="864"/>
      <c r="B50" s="871" t="s">
        <v>406</v>
      </c>
      <c r="C50" s="872">
        <v>27450</v>
      </c>
      <c r="D50" s="872">
        <v>31400</v>
      </c>
      <c r="E50" s="872">
        <v>35350</v>
      </c>
      <c r="F50" s="872">
        <v>39250</v>
      </c>
      <c r="G50" s="872">
        <v>42400</v>
      </c>
      <c r="H50" s="872">
        <v>45550</v>
      </c>
      <c r="I50" s="872">
        <v>48700</v>
      </c>
      <c r="J50" s="872">
        <v>51800</v>
      </c>
      <c r="K50" s="862"/>
      <c r="L50" s="862"/>
      <c r="M50" s="862"/>
      <c r="N50" s="862"/>
      <c r="O50" s="862"/>
      <c r="P50" s="862"/>
      <c r="Q50" s="862"/>
      <c r="R50" s="862"/>
      <c r="S50" s="862"/>
      <c r="T50" s="864"/>
      <c r="U50" s="864"/>
    </row>
    <row r="51" spans="1:21" s="892" customFormat="1" ht="14.65" customHeight="1" x14ac:dyDescent="0.3">
      <c r="A51" s="864"/>
      <c r="B51" s="871" t="s">
        <v>407</v>
      </c>
      <c r="C51" s="872">
        <v>27450</v>
      </c>
      <c r="D51" s="872">
        <v>31400</v>
      </c>
      <c r="E51" s="872">
        <v>35350</v>
      </c>
      <c r="F51" s="872">
        <v>39250</v>
      </c>
      <c r="G51" s="872">
        <v>42400</v>
      </c>
      <c r="H51" s="872">
        <v>45550</v>
      </c>
      <c r="I51" s="872">
        <v>48700</v>
      </c>
      <c r="J51" s="872">
        <v>51800</v>
      </c>
      <c r="K51" s="862"/>
      <c r="L51" s="862"/>
      <c r="M51" s="862"/>
      <c r="N51" s="862"/>
      <c r="O51" s="862"/>
      <c r="P51" s="862"/>
      <c r="Q51" s="862"/>
      <c r="R51" s="862"/>
      <c r="S51" s="862"/>
      <c r="T51" s="864"/>
      <c r="U51" s="864"/>
    </row>
    <row r="52" spans="1:21" s="892" customFormat="1" ht="14.65" customHeight="1" x14ac:dyDescent="0.3">
      <c r="A52" s="864"/>
      <c r="B52" s="871" t="s">
        <v>408</v>
      </c>
      <c r="C52" s="873">
        <v>28860</v>
      </c>
      <c r="D52" s="873">
        <v>32940</v>
      </c>
      <c r="E52" s="873">
        <v>37080</v>
      </c>
      <c r="F52" s="873">
        <v>41160</v>
      </c>
      <c r="G52" s="873">
        <v>44460</v>
      </c>
      <c r="H52" s="873">
        <v>47760</v>
      </c>
      <c r="I52" s="873">
        <v>51060</v>
      </c>
      <c r="J52" s="873">
        <v>54360</v>
      </c>
      <c r="K52" s="862"/>
      <c r="L52" s="862"/>
      <c r="M52" s="862"/>
      <c r="N52" s="862"/>
      <c r="O52" s="862"/>
      <c r="P52" s="862"/>
      <c r="Q52" s="862"/>
      <c r="R52" s="862"/>
      <c r="S52" s="862"/>
      <c r="T52" s="864"/>
      <c r="U52" s="864"/>
    </row>
    <row r="53" spans="1:21" s="892" customFormat="1" ht="14.65" customHeight="1" x14ac:dyDescent="0.3">
      <c r="A53" s="864"/>
      <c r="B53" s="871" t="s">
        <v>409</v>
      </c>
      <c r="C53" s="872">
        <v>27450</v>
      </c>
      <c r="D53" s="872">
        <v>31400</v>
      </c>
      <c r="E53" s="872">
        <v>35350</v>
      </c>
      <c r="F53" s="872">
        <v>39250</v>
      </c>
      <c r="G53" s="872">
        <v>42400</v>
      </c>
      <c r="H53" s="872">
        <v>45550</v>
      </c>
      <c r="I53" s="872">
        <v>48700</v>
      </c>
      <c r="J53" s="872">
        <v>51800</v>
      </c>
      <c r="K53" s="862"/>
      <c r="L53" s="862"/>
      <c r="M53" s="862"/>
      <c r="N53" s="862"/>
      <c r="O53" s="862"/>
      <c r="P53" s="862"/>
      <c r="Q53" s="862"/>
      <c r="R53" s="862"/>
      <c r="S53" s="862"/>
      <c r="T53" s="864"/>
      <c r="U53" s="864"/>
    </row>
    <row r="54" spans="1:21" s="892" customFormat="1" ht="14.65" customHeight="1" x14ac:dyDescent="0.3">
      <c r="A54" s="864"/>
      <c r="B54" s="871" t="s">
        <v>410</v>
      </c>
      <c r="C54" s="872">
        <v>27450</v>
      </c>
      <c r="D54" s="872">
        <v>31400</v>
      </c>
      <c r="E54" s="872">
        <v>35350</v>
      </c>
      <c r="F54" s="872">
        <v>39250</v>
      </c>
      <c r="G54" s="872">
        <v>42400</v>
      </c>
      <c r="H54" s="872">
        <v>45550</v>
      </c>
      <c r="I54" s="872">
        <v>48700</v>
      </c>
      <c r="J54" s="872">
        <v>51800</v>
      </c>
      <c r="K54" s="862"/>
      <c r="L54" s="862"/>
      <c r="M54" s="862"/>
      <c r="N54" s="862"/>
      <c r="O54" s="862"/>
      <c r="P54" s="862"/>
      <c r="Q54" s="862"/>
      <c r="R54" s="862"/>
      <c r="S54" s="862"/>
      <c r="T54" s="864"/>
      <c r="U54" s="864"/>
    </row>
    <row r="55" spans="1:21" s="892" customFormat="1" ht="14.65" customHeight="1" x14ac:dyDescent="0.3">
      <c r="A55" s="864"/>
      <c r="B55" s="871" t="s">
        <v>411</v>
      </c>
      <c r="C55" s="872">
        <v>27450</v>
      </c>
      <c r="D55" s="872">
        <v>31400</v>
      </c>
      <c r="E55" s="872">
        <v>35350</v>
      </c>
      <c r="F55" s="872">
        <v>39250</v>
      </c>
      <c r="G55" s="872">
        <v>42400</v>
      </c>
      <c r="H55" s="872">
        <v>45550</v>
      </c>
      <c r="I55" s="872">
        <v>48700</v>
      </c>
      <c r="J55" s="872">
        <v>51800</v>
      </c>
      <c r="K55" s="862"/>
      <c r="L55" s="862"/>
      <c r="M55" s="862"/>
      <c r="N55" s="862"/>
      <c r="O55" s="862"/>
      <c r="P55" s="862"/>
      <c r="Q55" s="862"/>
      <c r="R55" s="862"/>
      <c r="S55" s="862"/>
      <c r="T55" s="864"/>
      <c r="U55" s="864"/>
    </row>
    <row r="56" spans="1:21" s="892" customFormat="1" ht="14.65" customHeight="1" x14ac:dyDescent="0.3">
      <c r="A56" s="864"/>
      <c r="B56" s="871" t="s">
        <v>412</v>
      </c>
      <c r="C56" s="873">
        <v>30480</v>
      </c>
      <c r="D56" s="873">
        <v>34800</v>
      </c>
      <c r="E56" s="873">
        <v>39180</v>
      </c>
      <c r="F56" s="873">
        <v>43500</v>
      </c>
      <c r="G56" s="873">
        <v>46980</v>
      </c>
      <c r="H56" s="873">
        <v>50460</v>
      </c>
      <c r="I56" s="873">
        <v>53940</v>
      </c>
      <c r="J56" s="873">
        <v>57420</v>
      </c>
      <c r="K56" s="862"/>
      <c r="L56" s="862"/>
      <c r="M56" s="862"/>
      <c r="N56" s="862"/>
      <c r="O56" s="862"/>
      <c r="P56" s="862"/>
      <c r="Q56" s="862"/>
      <c r="R56" s="862"/>
      <c r="S56" s="862"/>
      <c r="T56" s="864"/>
      <c r="U56" s="864"/>
    </row>
    <row r="57" spans="1:21" s="892" customFormat="1" ht="14.65" customHeight="1" x14ac:dyDescent="0.3">
      <c r="A57" s="864"/>
      <c r="B57" s="871" t="s">
        <v>413</v>
      </c>
      <c r="C57" s="873">
        <v>32580</v>
      </c>
      <c r="D57" s="873">
        <v>37200</v>
      </c>
      <c r="E57" s="873">
        <v>41880</v>
      </c>
      <c r="F57" s="873">
        <v>46500</v>
      </c>
      <c r="G57" s="873">
        <v>50220</v>
      </c>
      <c r="H57" s="873">
        <v>53940</v>
      </c>
      <c r="I57" s="873">
        <v>57660</v>
      </c>
      <c r="J57" s="873">
        <v>61380</v>
      </c>
      <c r="K57" s="862"/>
      <c r="L57" s="862"/>
      <c r="M57" s="862"/>
      <c r="N57" s="862"/>
      <c r="O57" s="862"/>
      <c r="P57" s="862"/>
      <c r="Q57" s="862"/>
      <c r="R57" s="862"/>
      <c r="S57" s="862"/>
      <c r="T57" s="864"/>
      <c r="U57" s="864"/>
    </row>
    <row r="58" spans="1:21" s="892" customFormat="1" ht="14.65" customHeight="1" x14ac:dyDescent="0.3">
      <c r="A58" s="864"/>
      <c r="B58" s="871" t="s">
        <v>414</v>
      </c>
      <c r="C58" s="872">
        <v>27450</v>
      </c>
      <c r="D58" s="872">
        <v>31400</v>
      </c>
      <c r="E58" s="872">
        <v>35350</v>
      </c>
      <c r="F58" s="872">
        <v>39250</v>
      </c>
      <c r="G58" s="872">
        <v>42400</v>
      </c>
      <c r="H58" s="872">
        <v>45550</v>
      </c>
      <c r="I58" s="872">
        <v>48700</v>
      </c>
      <c r="J58" s="872">
        <v>51800</v>
      </c>
      <c r="K58" s="862"/>
      <c r="L58" s="862"/>
      <c r="M58" s="862"/>
      <c r="N58" s="862"/>
      <c r="O58" s="862"/>
      <c r="P58" s="862"/>
      <c r="Q58" s="862"/>
      <c r="R58" s="862"/>
      <c r="S58" s="862"/>
      <c r="T58" s="864"/>
      <c r="U58" s="864"/>
    </row>
    <row r="59" spans="1:21" s="892" customFormat="1" ht="14.65" customHeight="1" x14ac:dyDescent="0.3">
      <c r="A59" s="864"/>
      <c r="B59" s="871" t="s">
        <v>415</v>
      </c>
      <c r="C59" s="872">
        <v>27450</v>
      </c>
      <c r="D59" s="872">
        <v>31400</v>
      </c>
      <c r="E59" s="872">
        <v>35350</v>
      </c>
      <c r="F59" s="872">
        <v>39250</v>
      </c>
      <c r="G59" s="872">
        <v>42400</v>
      </c>
      <c r="H59" s="872">
        <v>45550</v>
      </c>
      <c r="I59" s="872">
        <v>48700</v>
      </c>
      <c r="J59" s="872">
        <v>51800</v>
      </c>
      <c r="K59" s="862"/>
      <c r="L59" s="862"/>
      <c r="M59" s="862"/>
      <c r="N59" s="862"/>
      <c r="O59" s="862"/>
      <c r="P59" s="862"/>
      <c r="Q59" s="862"/>
      <c r="R59" s="862"/>
      <c r="S59" s="862"/>
      <c r="T59" s="864"/>
      <c r="U59" s="864"/>
    </row>
    <row r="60" spans="1:21" s="892" customFormat="1" ht="14.65" customHeight="1" x14ac:dyDescent="0.3">
      <c r="A60" s="864"/>
      <c r="B60" s="871" t="s">
        <v>416</v>
      </c>
      <c r="C60" s="872">
        <v>27450</v>
      </c>
      <c r="D60" s="872">
        <v>31400</v>
      </c>
      <c r="E60" s="872">
        <v>35350</v>
      </c>
      <c r="F60" s="872">
        <v>39250</v>
      </c>
      <c r="G60" s="872">
        <v>42400</v>
      </c>
      <c r="H60" s="872">
        <v>45550</v>
      </c>
      <c r="I60" s="872">
        <v>48700</v>
      </c>
      <c r="J60" s="872">
        <v>51800</v>
      </c>
      <c r="K60" s="862"/>
      <c r="L60" s="862"/>
      <c r="M60" s="862"/>
      <c r="N60" s="862"/>
      <c r="O60" s="862"/>
      <c r="P60" s="862"/>
      <c r="Q60" s="862"/>
      <c r="R60" s="862"/>
      <c r="S60" s="862"/>
      <c r="T60" s="864"/>
      <c r="U60" s="864"/>
    </row>
    <row r="61" spans="1:21" s="892" customFormat="1" ht="14.65" customHeight="1" x14ac:dyDescent="0.3">
      <c r="A61" s="864"/>
      <c r="B61" s="871" t="s">
        <v>417</v>
      </c>
      <c r="C61" s="873">
        <v>32580</v>
      </c>
      <c r="D61" s="873">
        <v>37200</v>
      </c>
      <c r="E61" s="873">
        <v>41880</v>
      </c>
      <c r="F61" s="873">
        <v>46500</v>
      </c>
      <c r="G61" s="873">
        <v>50220</v>
      </c>
      <c r="H61" s="873">
        <v>53940</v>
      </c>
      <c r="I61" s="873">
        <v>57660</v>
      </c>
      <c r="J61" s="873">
        <v>61380</v>
      </c>
      <c r="K61" s="862"/>
      <c r="L61" s="862"/>
      <c r="M61" s="862"/>
      <c r="N61" s="862"/>
      <c r="O61" s="862"/>
      <c r="P61" s="862"/>
      <c r="Q61" s="862"/>
      <c r="R61" s="862"/>
      <c r="S61" s="862"/>
      <c r="T61" s="864"/>
      <c r="U61" s="864"/>
    </row>
    <row r="62" spans="1:21" s="892" customFormat="1" ht="14.65" customHeight="1" x14ac:dyDescent="0.3">
      <c r="A62" s="864"/>
      <c r="B62" s="871" t="s">
        <v>418</v>
      </c>
      <c r="C62" s="873">
        <v>33360</v>
      </c>
      <c r="D62" s="873">
        <v>38160</v>
      </c>
      <c r="E62" s="873">
        <v>42900</v>
      </c>
      <c r="F62" s="873">
        <v>47640</v>
      </c>
      <c r="G62" s="873">
        <v>51480</v>
      </c>
      <c r="H62" s="873">
        <v>55320</v>
      </c>
      <c r="I62" s="873">
        <v>59100</v>
      </c>
      <c r="J62" s="873">
        <v>62940</v>
      </c>
      <c r="K62" s="862"/>
      <c r="L62" s="862"/>
      <c r="M62" s="862"/>
      <c r="N62" s="862"/>
      <c r="O62" s="862"/>
      <c r="P62" s="862"/>
      <c r="Q62" s="862"/>
      <c r="R62" s="862"/>
      <c r="S62" s="862"/>
      <c r="T62" s="864"/>
      <c r="U62" s="864"/>
    </row>
    <row r="63" spans="1:21" s="892" customFormat="1" ht="14.65" customHeight="1" x14ac:dyDescent="0.3">
      <c r="A63" s="864"/>
      <c r="B63" s="871" t="s">
        <v>419</v>
      </c>
      <c r="C63" s="872">
        <v>27450</v>
      </c>
      <c r="D63" s="872">
        <v>31400</v>
      </c>
      <c r="E63" s="872">
        <v>35350</v>
      </c>
      <c r="F63" s="872">
        <v>39250</v>
      </c>
      <c r="G63" s="872">
        <v>42400</v>
      </c>
      <c r="H63" s="872">
        <v>45550</v>
      </c>
      <c r="I63" s="872">
        <v>48700</v>
      </c>
      <c r="J63" s="872">
        <v>51800</v>
      </c>
      <c r="K63" s="862"/>
      <c r="L63" s="862"/>
      <c r="M63" s="862"/>
      <c r="N63" s="862"/>
      <c r="O63" s="862"/>
      <c r="P63" s="862"/>
      <c r="Q63" s="862"/>
      <c r="R63" s="862"/>
      <c r="S63" s="862"/>
      <c r="T63" s="864"/>
      <c r="U63" s="864"/>
    </row>
    <row r="64" spans="1:21" s="892" customFormat="1" ht="14.65" customHeight="1" x14ac:dyDescent="0.3">
      <c r="A64" s="864"/>
      <c r="B64" s="871" t="s">
        <v>420</v>
      </c>
      <c r="C64" s="873">
        <v>36300</v>
      </c>
      <c r="D64" s="873">
        <v>41460</v>
      </c>
      <c r="E64" s="873">
        <v>46620</v>
      </c>
      <c r="F64" s="873">
        <v>51780</v>
      </c>
      <c r="G64" s="873">
        <v>55980</v>
      </c>
      <c r="H64" s="873">
        <v>60120</v>
      </c>
      <c r="I64" s="873">
        <v>64260</v>
      </c>
      <c r="J64" s="873">
        <v>68400</v>
      </c>
      <c r="K64" s="862"/>
      <c r="L64" s="862"/>
      <c r="M64" s="862"/>
      <c r="N64" s="862"/>
      <c r="O64" s="862"/>
      <c r="P64" s="862"/>
      <c r="Q64" s="862"/>
      <c r="R64" s="862"/>
      <c r="S64" s="862"/>
      <c r="T64" s="864"/>
      <c r="U64" s="864"/>
    </row>
    <row r="65" spans="1:21" s="892" customFormat="1" ht="14.65" customHeight="1" x14ac:dyDescent="0.3">
      <c r="A65" s="864"/>
      <c r="B65" s="871" t="s">
        <v>147</v>
      </c>
      <c r="C65" s="872">
        <v>27450</v>
      </c>
      <c r="D65" s="872">
        <v>31400</v>
      </c>
      <c r="E65" s="872">
        <v>35350</v>
      </c>
      <c r="F65" s="872">
        <v>39250</v>
      </c>
      <c r="G65" s="872">
        <v>42400</v>
      </c>
      <c r="H65" s="872">
        <v>45550</v>
      </c>
      <c r="I65" s="872">
        <v>48700</v>
      </c>
      <c r="J65" s="872">
        <v>51800</v>
      </c>
      <c r="K65" s="862"/>
      <c r="L65" s="862"/>
      <c r="M65" s="862"/>
      <c r="N65" s="862"/>
      <c r="O65" s="862"/>
      <c r="P65" s="862"/>
      <c r="Q65" s="862"/>
      <c r="R65" s="862"/>
      <c r="S65" s="862"/>
      <c r="T65" s="864"/>
      <c r="U65" s="864"/>
    </row>
    <row r="66" spans="1:21" s="892" customFormat="1" ht="14.65" customHeight="1" x14ac:dyDescent="0.3">
      <c r="A66" s="864"/>
      <c r="B66" s="871" t="s">
        <v>421</v>
      </c>
      <c r="C66" s="872">
        <v>27450</v>
      </c>
      <c r="D66" s="872">
        <v>31400</v>
      </c>
      <c r="E66" s="872">
        <v>35350</v>
      </c>
      <c r="F66" s="872">
        <v>39250</v>
      </c>
      <c r="G66" s="872">
        <v>42400</v>
      </c>
      <c r="H66" s="872">
        <v>45550</v>
      </c>
      <c r="I66" s="872">
        <v>48700</v>
      </c>
      <c r="J66" s="872">
        <v>51800</v>
      </c>
      <c r="K66" s="862"/>
      <c r="L66" s="862"/>
      <c r="M66" s="862"/>
      <c r="N66" s="862"/>
      <c r="O66" s="862"/>
      <c r="P66" s="862"/>
      <c r="Q66" s="862"/>
      <c r="R66" s="862"/>
      <c r="S66" s="862"/>
      <c r="T66" s="864"/>
      <c r="U66" s="864"/>
    </row>
    <row r="67" spans="1:21" s="892" customFormat="1" ht="14.65" customHeight="1" x14ac:dyDescent="0.3">
      <c r="A67" s="864"/>
      <c r="B67" s="871" t="s">
        <v>422</v>
      </c>
      <c r="C67" s="873">
        <v>28860</v>
      </c>
      <c r="D67" s="873">
        <v>32940</v>
      </c>
      <c r="E67" s="873">
        <v>37080</v>
      </c>
      <c r="F67" s="873">
        <v>41160</v>
      </c>
      <c r="G67" s="873">
        <v>44460</v>
      </c>
      <c r="H67" s="873">
        <v>47760</v>
      </c>
      <c r="I67" s="873">
        <v>51060</v>
      </c>
      <c r="J67" s="873">
        <v>54360</v>
      </c>
      <c r="K67" s="862"/>
      <c r="L67" s="862"/>
      <c r="M67" s="862"/>
      <c r="N67" s="862"/>
      <c r="O67" s="862"/>
      <c r="P67" s="862"/>
      <c r="Q67" s="862"/>
      <c r="R67" s="862"/>
      <c r="S67" s="862"/>
      <c r="T67" s="864"/>
      <c r="U67" s="864"/>
    </row>
    <row r="68" spans="1:21" s="892" customFormat="1" ht="14.65" customHeight="1" x14ac:dyDescent="0.3">
      <c r="A68" s="864"/>
      <c r="B68" s="871" t="s">
        <v>423</v>
      </c>
      <c r="C68" s="872">
        <v>27450</v>
      </c>
      <c r="D68" s="872">
        <v>31400</v>
      </c>
      <c r="E68" s="872">
        <v>35350</v>
      </c>
      <c r="F68" s="872">
        <v>39250</v>
      </c>
      <c r="G68" s="872">
        <v>42400</v>
      </c>
      <c r="H68" s="872">
        <v>45550</v>
      </c>
      <c r="I68" s="872">
        <v>48700</v>
      </c>
      <c r="J68" s="872">
        <v>51800</v>
      </c>
      <c r="K68" s="862"/>
      <c r="L68" s="862"/>
      <c r="M68" s="862"/>
      <c r="N68" s="862"/>
      <c r="O68" s="862"/>
      <c r="P68" s="862"/>
      <c r="Q68" s="862"/>
      <c r="R68" s="862"/>
      <c r="S68" s="862"/>
      <c r="T68" s="864"/>
      <c r="U68" s="864"/>
    </row>
    <row r="69" spans="1:21" s="892" customFormat="1" ht="14.65" customHeight="1" x14ac:dyDescent="0.3">
      <c r="A69" s="864"/>
      <c r="B69" s="871" t="s">
        <v>424</v>
      </c>
      <c r="C69" s="872">
        <v>27450</v>
      </c>
      <c r="D69" s="872">
        <v>31400</v>
      </c>
      <c r="E69" s="872">
        <v>35350</v>
      </c>
      <c r="F69" s="872">
        <v>39250</v>
      </c>
      <c r="G69" s="872">
        <v>42400</v>
      </c>
      <c r="H69" s="872">
        <v>45550</v>
      </c>
      <c r="I69" s="872">
        <v>48700</v>
      </c>
      <c r="J69" s="872">
        <v>51800</v>
      </c>
      <c r="K69" s="862"/>
      <c r="L69" s="862"/>
      <c r="M69" s="862"/>
      <c r="N69" s="862"/>
      <c r="O69" s="862"/>
      <c r="P69" s="862"/>
      <c r="Q69" s="862"/>
      <c r="R69" s="862"/>
      <c r="S69" s="862"/>
      <c r="T69" s="864"/>
      <c r="U69" s="864"/>
    </row>
    <row r="70" spans="1:21" s="892" customFormat="1" ht="14.65" customHeight="1" x14ac:dyDescent="0.3">
      <c r="A70" s="864"/>
      <c r="B70" s="871" t="s">
        <v>425</v>
      </c>
      <c r="C70" s="872">
        <v>27450</v>
      </c>
      <c r="D70" s="872">
        <v>31400</v>
      </c>
      <c r="E70" s="872">
        <v>35350</v>
      </c>
      <c r="F70" s="872">
        <v>39250</v>
      </c>
      <c r="G70" s="872">
        <v>42400</v>
      </c>
      <c r="H70" s="872">
        <v>45550</v>
      </c>
      <c r="I70" s="872">
        <v>48700</v>
      </c>
      <c r="J70" s="872">
        <v>51800</v>
      </c>
      <c r="K70" s="862"/>
      <c r="L70" s="862"/>
      <c r="M70" s="862"/>
      <c r="N70" s="862"/>
      <c r="O70" s="862"/>
      <c r="P70" s="862"/>
      <c r="Q70" s="862"/>
      <c r="R70" s="862"/>
      <c r="S70" s="862"/>
      <c r="T70" s="864"/>
      <c r="U70" s="864"/>
    </row>
    <row r="71" spans="1:21" s="892" customFormat="1" ht="14.65" customHeight="1" x14ac:dyDescent="0.3">
      <c r="A71" s="864"/>
      <c r="B71" s="871" t="s">
        <v>148</v>
      </c>
      <c r="C71" s="872">
        <v>27450</v>
      </c>
      <c r="D71" s="872">
        <v>31400</v>
      </c>
      <c r="E71" s="872">
        <v>35350</v>
      </c>
      <c r="F71" s="872">
        <v>39250</v>
      </c>
      <c r="G71" s="872">
        <v>42400</v>
      </c>
      <c r="H71" s="872">
        <v>45550</v>
      </c>
      <c r="I71" s="872">
        <v>48700</v>
      </c>
      <c r="J71" s="872">
        <v>51800</v>
      </c>
      <c r="K71" s="862"/>
      <c r="L71" s="862"/>
      <c r="M71" s="862"/>
      <c r="N71" s="862"/>
      <c r="O71" s="862"/>
      <c r="P71" s="862"/>
      <c r="Q71" s="862"/>
      <c r="R71" s="862"/>
      <c r="S71" s="862"/>
      <c r="T71" s="864"/>
      <c r="U71" s="864"/>
    </row>
    <row r="72" spans="1:21" s="892" customFormat="1" ht="14.65" customHeight="1" x14ac:dyDescent="0.3">
      <c r="A72" s="864"/>
      <c r="B72" s="871" t="s">
        <v>149</v>
      </c>
      <c r="C72" s="872">
        <v>27450</v>
      </c>
      <c r="D72" s="872">
        <v>31400</v>
      </c>
      <c r="E72" s="872">
        <v>35350</v>
      </c>
      <c r="F72" s="872">
        <v>39250</v>
      </c>
      <c r="G72" s="872">
        <v>42400</v>
      </c>
      <c r="H72" s="872">
        <v>45550</v>
      </c>
      <c r="I72" s="872">
        <v>48700</v>
      </c>
      <c r="J72" s="872">
        <v>51800</v>
      </c>
      <c r="K72" s="862"/>
      <c r="L72" s="862"/>
      <c r="M72" s="862"/>
      <c r="N72" s="862"/>
      <c r="O72" s="862"/>
      <c r="P72" s="862"/>
      <c r="Q72" s="862"/>
      <c r="R72" s="862"/>
      <c r="S72" s="862"/>
      <c r="T72" s="864"/>
      <c r="U72" s="864"/>
    </row>
    <row r="73" spans="1:21" s="892" customFormat="1" ht="14.65" customHeight="1" x14ac:dyDescent="0.3">
      <c r="A73" s="864"/>
      <c r="B73" s="871" t="s">
        <v>426</v>
      </c>
      <c r="C73" s="872">
        <v>27450</v>
      </c>
      <c r="D73" s="872">
        <v>31400</v>
      </c>
      <c r="E73" s="872">
        <v>35350</v>
      </c>
      <c r="F73" s="872">
        <v>39250</v>
      </c>
      <c r="G73" s="872">
        <v>42400</v>
      </c>
      <c r="H73" s="872">
        <v>45550</v>
      </c>
      <c r="I73" s="872">
        <v>48700</v>
      </c>
      <c r="J73" s="872">
        <v>51800</v>
      </c>
      <c r="K73" s="862"/>
      <c r="L73" s="862"/>
      <c r="M73" s="862"/>
      <c r="N73" s="862"/>
      <c r="O73" s="862"/>
      <c r="P73" s="862"/>
      <c r="Q73" s="862"/>
      <c r="R73" s="862"/>
      <c r="S73" s="862"/>
      <c r="T73" s="864"/>
      <c r="U73" s="864"/>
    </row>
    <row r="74" spans="1:21" s="892" customFormat="1" ht="14.65" customHeight="1" x14ac:dyDescent="0.3">
      <c r="A74" s="864"/>
      <c r="B74" s="871" t="s">
        <v>427</v>
      </c>
      <c r="C74" s="872">
        <v>27450</v>
      </c>
      <c r="D74" s="872">
        <v>31400</v>
      </c>
      <c r="E74" s="872">
        <v>35350</v>
      </c>
      <c r="F74" s="872">
        <v>39250</v>
      </c>
      <c r="G74" s="872">
        <v>42400</v>
      </c>
      <c r="H74" s="872">
        <v>45550</v>
      </c>
      <c r="I74" s="872">
        <v>48700</v>
      </c>
      <c r="J74" s="872">
        <v>51800</v>
      </c>
      <c r="K74" s="862"/>
      <c r="L74" s="862"/>
      <c r="M74" s="862"/>
      <c r="N74" s="862"/>
      <c r="O74" s="862"/>
      <c r="P74" s="862"/>
      <c r="Q74" s="862"/>
      <c r="R74" s="862"/>
      <c r="S74" s="862"/>
      <c r="T74" s="864"/>
      <c r="U74" s="864"/>
    </row>
    <row r="75" spans="1:21" s="892" customFormat="1" ht="14.65" customHeight="1" x14ac:dyDescent="0.3">
      <c r="A75" s="864"/>
      <c r="B75" s="871" t="s">
        <v>428</v>
      </c>
      <c r="C75" s="872">
        <v>27450</v>
      </c>
      <c r="D75" s="872">
        <v>31400</v>
      </c>
      <c r="E75" s="872">
        <v>35350</v>
      </c>
      <c r="F75" s="872">
        <v>39250</v>
      </c>
      <c r="G75" s="872">
        <v>42400</v>
      </c>
      <c r="H75" s="872">
        <v>45550</v>
      </c>
      <c r="I75" s="872">
        <v>48700</v>
      </c>
      <c r="J75" s="872">
        <v>51800</v>
      </c>
      <c r="K75" s="862"/>
      <c r="L75" s="862"/>
      <c r="M75" s="862"/>
      <c r="N75" s="862"/>
      <c r="O75" s="862"/>
      <c r="P75" s="862"/>
      <c r="Q75" s="862"/>
      <c r="R75" s="862"/>
      <c r="S75" s="862"/>
      <c r="T75" s="864"/>
      <c r="U75" s="864"/>
    </row>
    <row r="76" spans="1:21" s="892" customFormat="1" ht="14.65" customHeight="1" x14ac:dyDescent="0.3">
      <c r="A76" s="864"/>
      <c r="B76" s="871" t="s">
        <v>429</v>
      </c>
      <c r="C76" s="872">
        <v>27450</v>
      </c>
      <c r="D76" s="872">
        <v>31400</v>
      </c>
      <c r="E76" s="872">
        <v>35350</v>
      </c>
      <c r="F76" s="872">
        <v>39250</v>
      </c>
      <c r="G76" s="872">
        <v>42400</v>
      </c>
      <c r="H76" s="872">
        <v>45550</v>
      </c>
      <c r="I76" s="872">
        <v>48700</v>
      </c>
      <c r="J76" s="872">
        <v>51800</v>
      </c>
      <c r="K76" s="862"/>
      <c r="L76" s="862"/>
      <c r="M76" s="862"/>
      <c r="N76" s="862"/>
      <c r="O76" s="862"/>
      <c r="P76" s="862"/>
      <c r="Q76" s="862"/>
      <c r="R76" s="862"/>
      <c r="S76" s="862"/>
      <c r="T76" s="864"/>
      <c r="U76" s="864"/>
    </row>
    <row r="77" spans="1:21" s="892" customFormat="1" ht="14.65" customHeight="1" x14ac:dyDescent="0.3">
      <c r="A77" s="864"/>
      <c r="B77" s="871" t="s">
        <v>430</v>
      </c>
      <c r="C77" s="872">
        <v>27450</v>
      </c>
      <c r="D77" s="872">
        <v>31400</v>
      </c>
      <c r="E77" s="872">
        <v>35350</v>
      </c>
      <c r="F77" s="872">
        <v>39250</v>
      </c>
      <c r="G77" s="872">
        <v>42400</v>
      </c>
      <c r="H77" s="872">
        <v>45550</v>
      </c>
      <c r="I77" s="872">
        <v>48700</v>
      </c>
      <c r="J77" s="872">
        <v>51800</v>
      </c>
      <c r="K77" s="862"/>
      <c r="L77" s="862"/>
      <c r="M77" s="862"/>
      <c r="N77" s="862"/>
      <c r="O77" s="862"/>
      <c r="P77" s="862"/>
      <c r="Q77" s="862"/>
      <c r="R77" s="862"/>
      <c r="S77" s="862"/>
      <c r="T77" s="864"/>
      <c r="U77" s="864"/>
    </row>
    <row r="78" spans="1:21" s="892" customFormat="1" ht="14.65" customHeight="1" x14ac:dyDescent="0.3">
      <c r="A78" s="864"/>
      <c r="B78" s="871" t="s">
        <v>431</v>
      </c>
      <c r="C78" s="873">
        <v>28440</v>
      </c>
      <c r="D78" s="873">
        <v>32460</v>
      </c>
      <c r="E78" s="873">
        <v>36540</v>
      </c>
      <c r="F78" s="873">
        <v>40560</v>
      </c>
      <c r="G78" s="873">
        <v>43860</v>
      </c>
      <c r="H78" s="873">
        <v>47100</v>
      </c>
      <c r="I78" s="873">
        <v>50340</v>
      </c>
      <c r="J78" s="873">
        <v>53580</v>
      </c>
      <c r="K78" s="862"/>
      <c r="L78" s="862"/>
      <c r="M78" s="862"/>
      <c r="N78" s="862"/>
      <c r="O78" s="862"/>
      <c r="P78" s="862"/>
      <c r="Q78" s="862"/>
      <c r="R78" s="862"/>
      <c r="S78" s="862"/>
      <c r="T78" s="864"/>
      <c r="U78" s="864"/>
    </row>
    <row r="79" spans="1:21" s="892" customFormat="1" ht="14.65" customHeight="1" x14ac:dyDescent="0.3">
      <c r="A79" s="864"/>
      <c r="B79" s="871" t="s">
        <v>432</v>
      </c>
      <c r="C79" s="872">
        <v>27450</v>
      </c>
      <c r="D79" s="872">
        <v>31400</v>
      </c>
      <c r="E79" s="872">
        <v>35350</v>
      </c>
      <c r="F79" s="872">
        <v>39250</v>
      </c>
      <c r="G79" s="872">
        <v>42400</v>
      </c>
      <c r="H79" s="872">
        <v>45550</v>
      </c>
      <c r="I79" s="872">
        <v>48700</v>
      </c>
      <c r="J79" s="872">
        <v>51800</v>
      </c>
      <c r="K79" s="862"/>
      <c r="L79" s="862"/>
      <c r="M79" s="862"/>
      <c r="N79" s="862"/>
      <c r="O79" s="862"/>
      <c r="P79" s="862"/>
      <c r="Q79" s="862"/>
      <c r="R79" s="862"/>
      <c r="S79" s="862"/>
      <c r="T79" s="864"/>
      <c r="U79" s="864"/>
    </row>
    <row r="80" spans="1:21" s="892" customFormat="1" ht="14.65" customHeight="1" x14ac:dyDescent="0.3">
      <c r="A80" s="864"/>
      <c r="B80" s="871" t="s">
        <v>433</v>
      </c>
      <c r="C80" s="872">
        <v>27450</v>
      </c>
      <c r="D80" s="872">
        <v>31400</v>
      </c>
      <c r="E80" s="872">
        <v>35350</v>
      </c>
      <c r="F80" s="872">
        <v>39250</v>
      </c>
      <c r="G80" s="872">
        <v>42400</v>
      </c>
      <c r="H80" s="872">
        <v>45550</v>
      </c>
      <c r="I80" s="872">
        <v>48700</v>
      </c>
      <c r="J80" s="872">
        <v>51800</v>
      </c>
      <c r="K80" s="862"/>
      <c r="L80" s="862"/>
      <c r="M80" s="862"/>
      <c r="N80" s="862"/>
      <c r="O80" s="862"/>
      <c r="P80" s="862"/>
      <c r="Q80" s="862"/>
      <c r="R80" s="862"/>
      <c r="S80" s="862"/>
      <c r="T80" s="864"/>
      <c r="U80" s="864"/>
    </row>
    <row r="81" spans="1:21" s="892" customFormat="1" ht="14.65" customHeight="1" x14ac:dyDescent="0.3">
      <c r="A81" s="864"/>
      <c r="B81" s="871" t="s">
        <v>434</v>
      </c>
      <c r="C81" s="873">
        <v>27780</v>
      </c>
      <c r="D81" s="873">
        <v>31740</v>
      </c>
      <c r="E81" s="873">
        <v>35700</v>
      </c>
      <c r="F81" s="873">
        <v>39660</v>
      </c>
      <c r="G81" s="873">
        <v>42840</v>
      </c>
      <c r="H81" s="873">
        <v>46020</v>
      </c>
      <c r="I81" s="873">
        <v>49200</v>
      </c>
      <c r="J81" s="873">
        <v>52380</v>
      </c>
      <c r="K81" s="862"/>
      <c r="L81" s="862"/>
      <c r="M81" s="862"/>
      <c r="N81" s="862"/>
      <c r="O81" s="862"/>
      <c r="P81" s="862"/>
      <c r="Q81" s="862"/>
      <c r="R81" s="862"/>
      <c r="S81" s="862"/>
      <c r="T81" s="864"/>
      <c r="U81" s="864"/>
    </row>
    <row r="82" spans="1:21" s="892" customFormat="1" ht="14.65" customHeight="1" x14ac:dyDescent="0.3">
      <c r="A82" s="864"/>
      <c r="B82" s="871" t="s">
        <v>435</v>
      </c>
      <c r="C82" s="872">
        <v>27450</v>
      </c>
      <c r="D82" s="872">
        <v>31400</v>
      </c>
      <c r="E82" s="872">
        <v>35350</v>
      </c>
      <c r="F82" s="872">
        <v>39250</v>
      </c>
      <c r="G82" s="872">
        <v>42400</v>
      </c>
      <c r="H82" s="872">
        <v>45550</v>
      </c>
      <c r="I82" s="872">
        <v>48700</v>
      </c>
      <c r="J82" s="872">
        <v>51800</v>
      </c>
      <c r="K82" s="862"/>
      <c r="L82" s="862"/>
      <c r="M82" s="862"/>
      <c r="N82" s="862"/>
      <c r="O82" s="862"/>
      <c r="P82" s="862"/>
      <c r="Q82" s="862"/>
      <c r="R82" s="862"/>
      <c r="S82" s="862"/>
      <c r="T82" s="864"/>
      <c r="U82" s="864"/>
    </row>
    <row r="83" spans="1:21" s="892" customFormat="1" ht="14.65" customHeight="1" x14ac:dyDescent="0.3">
      <c r="A83" s="864"/>
      <c r="B83" s="871" t="s">
        <v>436</v>
      </c>
      <c r="C83" s="872">
        <v>27450</v>
      </c>
      <c r="D83" s="872">
        <v>31400</v>
      </c>
      <c r="E83" s="872">
        <v>35350</v>
      </c>
      <c r="F83" s="872">
        <v>39250</v>
      </c>
      <c r="G83" s="872">
        <v>42400</v>
      </c>
      <c r="H83" s="872">
        <v>45550</v>
      </c>
      <c r="I83" s="872">
        <v>48700</v>
      </c>
      <c r="J83" s="872">
        <v>51800</v>
      </c>
      <c r="K83" s="862"/>
      <c r="L83" s="862"/>
      <c r="M83" s="862"/>
      <c r="N83" s="862"/>
      <c r="O83" s="862"/>
      <c r="P83" s="862"/>
      <c r="Q83" s="862"/>
      <c r="R83" s="862"/>
      <c r="S83" s="862"/>
      <c r="T83" s="864"/>
      <c r="U83" s="864"/>
    </row>
    <row r="84" spans="1:21" s="892" customFormat="1" ht="14.65" customHeight="1" x14ac:dyDescent="0.3">
      <c r="A84" s="864"/>
      <c r="B84" s="871" t="s">
        <v>437</v>
      </c>
      <c r="C84" s="872">
        <v>27450</v>
      </c>
      <c r="D84" s="872">
        <v>31400</v>
      </c>
      <c r="E84" s="872">
        <v>35350</v>
      </c>
      <c r="F84" s="872">
        <v>39250</v>
      </c>
      <c r="G84" s="872">
        <v>42400</v>
      </c>
      <c r="H84" s="872">
        <v>45550</v>
      </c>
      <c r="I84" s="872">
        <v>48700</v>
      </c>
      <c r="J84" s="872">
        <v>51800</v>
      </c>
      <c r="K84" s="862"/>
      <c r="L84" s="862"/>
      <c r="M84" s="862"/>
      <c r="N84" s="862"/>
      <c r="O84" s="862"/>
      <c r="P84" s="862"/>
      <c r="Q84" s="862"/>
      <c r="R84" s="862"/>
      <c r="S84" s="862"/>
      <c r="T84" s="864"/>
      <c r="U84" s="864"/>
    </row>
    <row r="85" spans="1:21" s="892" customFormat="1" ht="14.65" customHeight="1" x14ac:dyDescent="0.3">
      <c r="A85" s="864"/>
      <c r="B85" s="871" t="s">
        <v>438</v>
      </c>
      <c r="C85" s="872">
        <v>27450</v>
      </c>
      <c r="D85" s="872">
        <v>31400</v>
      </c>
      <c r="E85" s="872">
        <v>35350</v>
      </c>
      <c r="F85" s="872">
        <v>39250</v>
      </c>
      <c r="G85" s="872">
        <v>42400</v>
      </c>
      <c r="H85" s="872">
        <v>45550</v>
      </c>
      <c r="I85" s="872">
        <v>48700</v>
      </c>
      <c r="J85" s="872">
        <v>51800</v>
      </c>
      <c r="K85" s="862"/>
      <c r="L85" s="862"/>
      <c r="M85" s="862"/>
      <c r="N85" s="862"/>
      <c r="O85" s="862"/>
      <c r="P85" s="862"/>
      <c r="Q85" s="862"/>
      <c r="R85" s="862"/>
      <c r="S85" s="862"/>
      <c r="T85" s="864"/>
      <c r="U85" s="864"/>
    </row>
    <row r="86" spans="1:21" s="892" customFormat="1" ht="14.65" customHeight="1" x14ac:dyDescent="0.3">
      <c r="A86" s="864"/>
      <c r="B86" s="871" t="s">
        <v>439</v>
      </c>
      <c r="C86" s="872">
        <v>27450</v>
      </c>
      <c r="D86" s="872">
        <v>31400</v>
      </c>
      <c r="E86" s="872">
        <v>35350</v>
      </c>
      <c r="F86" s="872">
        <v>39250</v>
      </c>
      <c r="G86" s="872">
        <v>42400</v>
      </c>
      <c r="H86" s="872">
        <v>45550</v>
      </c>
      <c r="I86" s="872">
        <v>48700</v>
      </c>
      <c r="J86" s="872">
        <v>51800</v>
      </c>
      <c r="K86" s="862"/>
      <c r="L86" s="862"/>
      <c r="M86" s="862"/>
      <c r="N86" s="862"/>
      <c r="O86" s="862"/>
      <c r="P86" s="862"/>
      <c r="Q86" s="862"/>
      <c r="R86" s="862"/>
      <c r="S86" s="862"/>
      <c r="T86" s="864"/>
      <c r="U86" s="864"/>
    </row>
    <row r="87" spans="1:21" s="892" customFormat="1" ht="14.65" customHeight="1" x14ac:dyDescent="0.3">
      <c r="A87" s="864"/>
      <c r="B87" s="871" t="s">
        <v>440</v>
      </c>
      <c r="C87" s="873">
        <v>27720</v>
      </c>
      <c r="D87" s="873">
        <v>31680</v>
      </c>
      <c r="E87" s="873">
        <v>35640</v>
      </c>
      <c r="F87" s="873">
        <v>39600</v>
      </c>
      <c r="G87" s="873">
        <v>42780</v>
      </c>
      <c r="H87" s="873">
        <v>45960</v>
      </c>
      <c r="I87" s="873">
        <v>49140</v>
      </c>
      <c r="J87" s="873">
        <v>52320</v>
      </c>
      <c r="K87" s="862"/>
      <c r="L87" s="862"/>
      <c r="M87" s="862"/>
      <c r="N87" s="862"/>
      <c r="O87" s="862"/>
      <c r="P87" s="862"/>
      <c r="Q87" s="862"/>
      <c r="R87" s="862"/>
      <c r="S87" s="862"/>
      <c r="T87" s="864"/>
      <c r="U87" s="864"/>
    </row>
    <row r="88" spans="1:21" s="892" customFormat="1" ht="14.65" customHeight="1" x14ac:dyDescent="0.3">
      <c r="A88" s="864"/>
      <c r="B88" s="871" t="s">
        <v>441</v>
      </c>
      <c r="C88" s="872">
        <v>27450</v>
      </c>
      <c r="D88" s="872">
        <v>31400</v>
      </c>
      <c r="E88" s="872">
        <v>35350</v>
      </c>
      <c r="F88" s="872">
        <v>39250</v>
      </c>
      <c r="G88" s="872">
        <v>42400</v>
      </c>
      <c r="H88" s="872">
        <v>45550</v>
      </c>
      <c r="I88" s="872">
        <v>48700</v>
      </c>
      <c r="J88" s="872">
        <v>51800</v>
      </c>
      <c r="K88" s="862"/>
      <c r="L88" s="862"/>
      <c r="M88" s="862"/>
      <c r="N88" s="862"/>
      <c r="O88" s="862"/>
      <c r="P88" s="862"/>
      <c r="Q88" s="862"/>
      <c r="R88" s="862"/>
      <c r="S88" s="862"/>
      <c r="T88" s="864"/>
      <c r="U88" s="864"/>
    </row>
    <row r="89" spans="1:21" s="892" customFormat="1" ht="14.65" customHeight="1" x14ac:dyDescent="0.3">
      <c r="A89" s="864"/>
      <c r="B89" s="871" t="s">
        <v>442</v>
      </c>
      <c r="C89" s="873">
        <v>27720</v>
      </c>
      <c r="D89" s="873">
        <v>31680</v>
      </c>
      <c r="E89" s="873">
        <v>35640</v>
      </c>
      <c r="F89" s="873">
        <v>39600</v>
      </c>
      <c r="G89" s="873">
        <v>42780</v>
      </c>
      <c r="H89" s="873">
        <v>45960</v>
      </c>
      <c r="I89" s="873">
        <v>49140</v>
      </c>
      <c r="J89" s="873">
        <v>52320</v>
      </c>
      <c r="K89" s="862"/>
      <c r="L89" s="862"/>
      <c r="M89" s="862"/>
      <c r="N89" s="862"/>
      <c r="O89" s="862"/>
      <c r="P89" s="862"/>
      <c r="Q89" s="862"/>
      <c r="R89" s="862"/>
      <c r="S89" s="862"/>
      <c r="T89" s="864"/>
      <c r="U89" s="864"/>
    </row>
    <row r="90" spans="1:21" s="892" customFormat="1" ht="14.65" customHeight="1" x14ac:dyDescent="0.3">
      <c r="A90" s="864"/>
      <c r="B90" s="871" t="s">
        <v>443</v>
      </c>
      <c r="C90" s="872">
        <v>27450</v>
      </c>
      <c r="D90" s="872">
        <v>31400</v>
      </c>
      <c r="E90" s="872">
        <v>35350</v>
      </c>
      <c r="F90" s="872">
        <v>39250</v>
      </c>
      <c r="G90" s="872">
        <v>42400</v>
      </c>
      <c r="H90" s="872">
        <v>45550</v>
      </c>
      <c r="I90" s="872">
        <v>48700</v>
      </c>
      <c r="J90" s="872">
        <v>51800</v>
      </c>
      <c r="K90" s="862"/>
      <c r="L90" s="862"/>
      <c r="M90" s="862"/>
      <c r="N90" s="862"/>
      <c r="O90" s="862"/>
      <c r="P90" s="862"/>
      <c r="Q90" s="862"/>
      <c r="R90" s="862"/>
      <c r="S90" s="862"/>
      <c r="T90" s="864"/>
      <c r="U90" s="864"/>
    </row>
    <row r="91" spans="1:21" s="892" customFormat="1" ht="14.65" customHeight="1" x14ac:dyDescent="0.3">
      <c r="A91" s="864"/>
      <c r="B91" s="871" t="s">
        <v>444</v>
      </c>
      <c r="C91" s="872">
        <v>27450</v>
      </c>
      <c r="D91" s="872">
        <v>31400</v>
      </c>
      <c r="E91" s="872">
        <v>35350</v>
      </c>
      <c r="F91" s="872">
        <v>39250</v>
      </c>
      <c r="G91" s="872">
        <v>42400</v>
      </c>
      <c r="H91" s="872">
        <v>45550</v>
      </c>
      <c r="I91" s="872">
        <v>48700</v>
      </c>
      <c r="J91" s="872">
        <v>51800</v>
      </c>
      <c r="K91" s="862"/>
      <c r="L91" s="862"/>
      <c r="M91" s="862"/>
      <c r="N91" s="862"/>
      <c r="O91" s="862"/>
      <c r="P91" s="862"/>
      <c r="Q91" s="862"/>
      <c r="R91" s="862"/>
      <c r="S91" s="862"/>
      <c r="T91" s="864"/>
      <c r="U91" s="864"/>
    </row>
    <row r="92" spans="1:21" s="892" customFormat="1" ht="14.65" customHeight="1" x14ac:dyDescent="0.3">
      <c r="A92" s="864"/>
      <c r="B92" s="871" t="s">
        <v>445</v>
      </c>
      <c r="C92" s="872">
        <v>27450</v>
      </c>
      <c r="D92" s="872">
        <v>31400</v>
      </c>
      <c r="E92" s="872">
        <v>35350</v>
      </c>
      <c r="F92" s="872">
        <v>39250</v>
      </c>
      <c r="G92" s="872">
        <v>42400</v>
      </c>
      <c r="H92" s="872">
        <v>45550</v>
      </c>
      <c r="I92" s="872">
        <v>48700</v>
      </c>
      <c r="J92" s="872">
        <v>51800</v>
      </c>
      <c r="K92" s="862"/>
      <c r="L92" s="862"/>
      <c r="M92" s="862"/>
      <c r="N92" s="862"/>
      <c r="O92" s="862"/>
      <c r="P92" s="862"/>
      <c r="Q92" s="862"/>
      <c r="R92" s="862"/>
      <c r="S92" s="862"/>
      <c r="T92" s="864"/>
      <c r="U92" s="864"/>
    </row>
    <row r="93" spans="1:21" s="892" customFormat="1" ht="14.65" customHeight="1" x14ac:dyDescent="0.3">
      <c r="A93" s="864"/>
      <c r="B93" s="871" t="s">
        <v>446</v>
      </c>
      <c r="C93" s="872">
        <v>27450</v>
      </c>
      <c r="D93" s="872">
        <v>31400</v>
      </c>
      <c r="E93" s="872">
        <v>35350</v>
      </c>
      <c r="F93" s="872">
        <v>39250</v>
      </c>
      <c r="G93" s="872">
        <v>42400</v>
      </c>
      <c r="H93" s="872">
        <v>45550</v>
      </c>
      <c r="I93" s="872">
        <v>48700</v>
      </c>
      <c r="J93" s="872">
        <v>51800</v>
      </c>
      <c r="K93" s="862"/>
      <c r="L93" s="862"/>
      <c r="M93" s="862"/>
      <c r="N93" s="862"/>
      <c r="O93" s="862"/>
      <c r="P93" s="862"/>
      <c r="Q93" s="862"/>
      <c r="R93" s="862"/>
      <c r="S93" s="862"/>
      <c r="T93" s="864"/>
      <c r="U93" s="864"/>
    </row>
    <row r="94" spans="1:21" s="892" customFormat="1" ht="14.65" customHeight="1" x14ac:dyDescent="0.3">
      <c r="A94" s="864"/>
      <c r="B94" s="871" t="s">
        <v>447</v>
      </c>
      <c r="C94" s="872">
        <v>27450</v>
      </c>
      <c r="D94" s="872">
        <v>31400</v>
      </c>
      <c r="E94" s="872">
        <v>35350</v>
      </c>
      <c r="F94" s="872">
        <v>39250</v>
      </c>
      <c r="G94" s="872">
        <v>42400</v>
      </c>
      <c r="H94" s="872">
        <v>45550</v>
      </c>
      <c r="I94" s="872">
        <v>48700</v>
      </c>
      <c r="J94" s="872">
        <v>51800</v>
      </c>
      <c r="K94" s="862"/>
      <c r="L94" s="862"/>
      <c r="M94" s="862"/>
      <c r="N94" s="862"/>
      <c r="O94" s="862"/>
      <c r="P94" s="862"/>
      <c r="Q94" s="862"/>
      <c r="R94" s="862"/>
      <c r="S94" s="862"/>
      <c r="T94" s="864"/>
      <c r="U94" s="864"/>
    </row>
    <row r="95" spans="1:21" s="892" customFormat="1" ht="14.65" customHeight="1" x14ac:dyDescent="0.3">
      <c r="A95" s="864"/>
      <c r="B95" s="871" t="s">
        <v>448</v>
      </c>
      <c r="C95" s="873">
        <v>29940</v>
      </c>
      <c r="D95" s="873">
        <v>34200</v>
      </c>
      <c r="E95" s="873">
        <v>38460</v>
      </c>
      <c r="F95" s="873">
        <v>42720</v>
      </c>
      <c r="G95" s="873">
        <v>46140</v>
      </c>
      <c r="H95" s="873">
        <v>49560</v>
      </c>
      <c r="I95" s="873">
        <v>52980</v>
      </c>
      <c r="J95" s="873">
        <v>56400</v>
      </c>
      <c r="K95" s="862"/>
      <c r="L95" s="862"/>
      <c r="M95" s="862"/>
      <c r="N95" s="862"/>
      <c r="O95" s="862"/>
      <c r="P95" s="862"/>
      <c r="Q95" s="862"/>
      <c r="R95" s="862"/>
      <c r="S95" s="862"/>
      <c r="T95" s="864"/>
      <c r="U95" s="864"/>
    </row>
    <row r="96" spans="1:21" s="892" customFormat="1" ht="14.65" customHeight="1" x14ac:dyDescent="0.3">
      <c r="A96" s="864"/>
      <c r="B96" s="871" t="s">
        <v>449</v>
      </c>
      <c r="C96" s="872">
        <v>27450</v>
      </c>
      <c r="D96" s="872">
        <v>31400</v>
      </c>
      <c r="E96" s="872">
        <v>35350</v>
      </c>
      <c r="F96" s="872">
        <v>39250</v>
      </c>
      <c r="G96" s="872">
        <v>42400</v>
      </c>
      <c r="H96" s="872">
        <v>45550</v>
      </c>
      <c r="I96" s="872">
        <v>48700</v>
      </c>
      <c r="J96" s="872">
        <v>51800</v>
      </c>
      <c r="K96" s="862"/>
      <c r="L96" s="862"/>
      <c r="M96" s="862"/>
      <c r="N96" s="862"/>
      <c r="O96" s="862"/>
      <c r="P96" s="862"/>
      <c r="Q96" s="862"/>
      <c r="R96" s="862"/>
      <c r="S96" s="862"/>
      <c r="T96" s="864"/>
      <c r="U96" s="864"/>
    </row>
    <row r="97" spans="1:21" s="892" customFormat="1" ht="14.65" customHeight="1" x14ac:dyDescent="0.3">
      <c r="A97" s="864"/>
      <c r="B97" s="871" t="s">
        <v>450</v>
      </c>
      <c r="C97" s="872">
        <v>27450</v>
      </c>
      <c r="D97" s="872">
        <v>31400</v>
      </c>
      <c r="E97" s="872">
        <v>35350</v>
      </c>
      <c r="F97" s="872">
        <v>39250</v>
      </c>
      <c r="G97" s="872">
        <v>42400</v>
      </c>
      <c r="H97" s="872">
        <v>45550</v>
      </c>
      <c r="I97" s="872">
        <v>48700</v>
      </c>
      <c r="J97" s="872">
        <v>51800</v>
      </c>
      <c r="K97" s="862"/>
      <c r="L97" s="862"/>
      <c r="M97" s="862"/>
      <c r="N97" s="862"/>
      <c r="O97" s="862"/>
      <c r="P97" s="862"/>
      <c r="Q97" s="862"/>
      <c r="R97" s="862"/>
      <c r="S97" s="862"/>
      <c r="T97" s="864"/>
      <c r="U97" s="864"/>
    </row>
    <row r="98" spans="1:21" s="892" customFormat="1" ht="14.65" customHeight="1" x14ac:dyDescent="0.3">
      <c r="A98" s="864"/>
      <c r="B98" s="871" t="s">
        <v>451</v>
      </c>
      <c r="C98" s="873">
        <v>32580</v>
      </c>
      <c r="D98" s="873">
        <v>37200</v>
      </c>
      <c r="E98" s="873">
        <v>41880</v>
      </c>
      <c r="F98" s="873">
        <v>46500</v>
      </c>
      <c r="G98" s="873">
        <v>50220</v>
      </c>
      <c r="H98" s="873">
        <v>53940</v>
      </c>
      <c r="I98" s="873">
        <v>57660</v>
      </c>
      <c r="J98" s="873">
        <v>61380</v>
      </c>
      <c r="K98" s="862"/>
      <c r="L98" s="862"/>
      <c r="M98" s="862"/>
      <c r="N98" s="862"/>
      <c r="O98" s="862"/>
      <c r="P98" s="862"/>
      <c r="Q98" s="862"/>
      <c r="R98" s="862"/>
      <c r="S98" s="862"/>
      <c r="T98" s="864"/>
      <c r="U98" s="864"/>
    </row>
    <row r="99" spans="1:21" s="892" customFormat="1" ht="14.65" customHeight="1" x14ac:dyDescent="0.3">
      <c r="A99" s="864"/>
      <c r="B99" s="871" t="s">
        <v>452</v>
      </c>
      <c r="C99" s="872">
        <v>27450</v>
      </c>
      <c r="D99" s="872">
        <v>31400</v>
      </c>
      <c r="E99" s="872">
        <v>35350</v>
      </c>
      <c r="F99" s="872">
        <v>39250</v>
      </c>
      <c r="G99" s="872">
        <v>42400</v>
      </c>
      <c r="H99" s="872">
        <v>45550</v>
      </c>
      <c r="I99" s="872">
        <v>48700</v>
      </c>
      <c r="J99" s="872">
        <v>51800</v>
      </c>
      <c r="K99" s="862"/>
      <c r="L99" s="862"/>
      <c r="M99" s="862"/>
      <c r="N99" s="862"/>
      <c r="O99" s="862"/>
      <c r="P99" s="862"/>
      <c r="Q99" s="862"/>
      <c r="R99" s="862"/>
      <c r="S99" s="862"/>
      <c r="T99" s="864"/>
      <c r="U99" s="864"/>
    </row>
    <row r="100" spans="1:21" s="892" customFormat="1" ht="14.65" customHeight="1" x14ac:dyDescent="0.3">
      <c r="A100" s="864"/>
      <c r="B100" s="871" t="s">
        <v>453</v>
      </c>
      <c r="C100" s="872">
        <v>27450</v>
      </c>
      <c r="D100" s="872">
        <v>31400</v>
      </c>
      <c r="E100" s="872">
        <v>35350</v>
      </c>
      <c r="F100" s="872">
        <v>39250</v>
      </c>
      <c r="G100" s="872">
        <v>42400</v>
      </c>
      <c r="H100" s="872">
        <v>45550</v>
      </c>
      <c r="I100" s="872">
        <v>48700</v>
      </c>
      <c r="J100" s="872">
        <v>51800</v>
      </c>
      <c r="K100" s="862"/>
      <c r="L100" s="862"/>
      <c r="M100" s="862"/>
      <c r="N100" s="862"/>
      <c r="O100" s="862"/>
      <c r="P100" s="862"/>
      <c r="Q100" s="862"/>
      <c r="R100" s="862"/>
      <c r="S100" s="862"/>
      <c r="T100" s="864"/>
      <c r="U100" s="864"/>
    </row>
    <row r="101" spans="1:21" s="892" customFormat="1" ht="14.65" customHeight="1" x14ac:dyDescent="0.3">
      <c r="A101" s="864"/>
      <c r="B101" s="871" t="s">
        <v>454</v>
      </c>
      <c r="C101" s="873">
        <v>36300</v>
      </c>
      <c r="D101" s="873">
        <v>41460</v>
      </c>
      <c r="E101" s="873">
        <v>46620</v>
      </c>
      <c r="F101" s="873">
        <v>51780</v>
      </c>
      <c r="G101" s="873">
        <v>55980</v>
      </c>
      <c r="H101" s="873">
        <v>60120</v>
      </c>
      <c r="I101" s="873">
        <v>64260</v>
      </c>
      <c r="J101" s="873">
        <v>68400</v>
      </c>
      <c r="K101" s="862"/>
      <c r="L101" s="862"/>
      <c r="M101" s="862"/>
      <c r="N101" s="862"/>
      <c r="O101" s="862"/>
      <c r="P101" s="862"/>
      <c r="Q101" s="862"/>
      <c r="R101" s="862"/>
      <c r="S101" s="862"/>
      <c r="T101" s="864"/>
      <c r="U101" s="864"/>
    </row>
    <row r="102" spans="1:21" s="892" customFormat="1" ht="14.65" customHeight="1" x14ac:dyDescent="0.3">
      <c r="A102" s="864"/>
      <c r="B102" s="871" t="s">
        <v>150</v>
      </c>
      <c r="C102" s="872">
        <v>27450</v>
      </c>
      <c r="D102" s="872">
        <v>31400</v>
      </c>
      <c r="E102" s="872">
        <v>35350</v>
      </c>
      <c r="F102" s="872">
        <v>39250</v>
      </c>
      <c r="G102" s="872">
        <v>42400</v>
      </c>
      <c r="H102" s="872">
        <v>45550</v>
      </c>
      <c r="I102" s="872">
        <v>48700</v>
      </c>
      <c r="J102" s="872">
        <v>51800</v>
      </c>
      <c r="K102" s="862"/>
      <c r="L102" s="862"/>
      <c r="M102" s="862"/>
      <c r="N102" s="862"/>
      <c r="O102" s="862"/>
      <c r="P102" s="862"/>
      <c r="Q102" s="862"/>
      <c r="R102" s="862"/>
      <c r="S102" s="862"/>
      <c r="T102" s="864"/>
      <c r="U102" s="864"/>
    </row>
    <row r="103" spans="1:21" s="892" customFormat="1" ht="14.65" customHeight="1" x14ac:dyDescent="0.3">
      <c r="A103" s="864"/>
      <c r="B103" s="871" t="s">
        <v>151</v>
      </c>
      <c r="C103" s="872">
        <v>27450</v>
      </c>
      <c r="D103" s="872">
        <v>31400</v>
      </c>
      <c r="E103" s="872">
        <v>35350</v>
      </c>
      <c r="F103" s="872">
        <v>39250</v>
      </c>
      <c r="G103" s="872">
        <v>42400</v>
      </c>
      <c r="H103" s="872">
        <v>45550</v>
      </c>
      <c r="I103" s="872">
        <v>48700</v>
      </c>
      <c r="J103" s="872">
        <v>51800</v>
      </c>
      <c r="K103" s="862"/>
      <c r="L103" s="862"/>
      <c r="M103" s="862"/>
      <c r="N103" s="862"/>
      <c r="O103" s="862"/>
      <c r="P103" s="862"/>
      <c r="Q103" s="862"/>
      <c r="R103" s="862"/>
      <c r="S103" s="862"/>
      <c r="T103" s="864"/>
      <c r="U103" s="864"/>
    </row>
    <row r="104" spans="1:21" s="892" customFormat="1" ht="14.65" customHeight="1" x14ac:dyDescent="0.3">
      <c r="A104" s="864"/>
      <c r="B104" s="871" t="s">
        <v>455</v>
      </c>
      <c r="C104" s="872">
        <v>27450</v>
      </c>
      <c r="D104" s="872">
        <v>31400</v>
      </c>
      <c r="E104" s="872">
        <v>35350</v>
      </c>
      <c r="F104" s="872">
        <v>39250</v>
      </c>
      <c r="G104" s="872">
        <v>42400</v>
      </c>
      <c r="H104" s="872">
        <v>45550</v>
      </c>
      <c r="I104" s="872">
        <v>48700</v>
      </c>
      <c r="J104" s="872">
        <v>51800</v>
      </c>
      <c r="K104" s="862"/>
      <c r="L104" s="862"/>
      <c r="M104" s="862"/>
      <c r="N104" s="862"/>
      <c r="O104" s="862"/>
      <c r="P104" s="862"/>
      <c r="Q104" s="862"/>
      <c r="R104" s="862"/>
      <c r="S104" s="862"/>
      <c r="T104" s="864"/>
      <c r="U104" s="864"/>
    </row>
    <row r="105" spans="1:21" s="892" customFormat="1" ht="14.65" customHeight="1" x14ac:dyDescent="0.3">
      <c r="A105" s="864"/>
      <c r="B105" s="871" t="s">
        <v>456</v>
      </c>
      <c r="C105" s="872">
        <v>27450</v>
      </c>
      <c r="D105" s="872">
        <v>31400</v>
      </c>
      <c r="E105" s="872">
        <v>35350</v>
      </c>
      <c r="F105" s="872">
        <v>39250</v>
      </c>
      <c r="G105" s="872">
        <v>42400</v>
      </c>
      <c r="H105" s="872">
        <v>45550</v>
      </c>
      <c r="I105" s="872">
        <v>48700</v>
      </c>
      <c r="J105" s="872">
        <v>51800</v>
      </c>
      <c r="K105" s="862"/>
      <c r="L105" s="862"/>
      <c r="M105" s="862"/>
      <c r="N105" s="862"/>
      <c r="O105" s="862"/>
      <c r="P105" s="862"/>
      <c r="Q105" s="862"/>
      <c r="R105" s="862"/>
      <c r="S105" s="862"/>
      <c r="T105" s="864"/>
      <c r="U105" s="864"/>
    </row>
    <row r="106" spans="1:21" s="892" customFormat="1" ht="14.65" customHeight="1" x14ac:dyDescent="0.3">
      <c r="A106" s="864"/>
      <c r="B106" s="871" t="s">
        <v>457</v>
      </c>
      <c r="C106" s="872">
        <v>27450</v>
      </c>
      <c r="D106" s="872">
        <v>31400</v>
      </c>
      <c r="E106" s="872">
        <v>35350</v>
      </c>
      <c r="F106" s="872">
        <v>39250</v>
      </c>
      <c r="G106" s="872">
        <v>42400</v>
      </c>
      <c r="H106" s="872">
        <v>45550</v>
      </c>
      <c r="I106" s="872">
        <v>48700</v>
      </c>
      <c r="J106" s="872">
        <v>51800</v>
      </c>
      <c r="K106" s="862"/>
      <c r="L106" s="862"/>
      <c r="M106" s="862"/>
      <c r="N106" s="862"/>
      <c r="O106" s="862"/>
      <c r="P106" s="862"/>
      <c r="Q106" s="862"/>
      <c r="R106" s="862"/>
      <c r="S106" s="862"/>
      <c r="T106" s="864"/>
      <c r="U106" s="864"/>
    </row>
    <row r="107" spans="1:21" s="892" customFormat="1" ht="14.65" customHeight="1" x14ac:dyDescent="0.3">
      <c r="A107" s="864"/>
      <c r="B107" s="871" t="s">
        <v>458</v>
      </c>
      <c r="C107" s="872">
        <v>27450</v>
      </c>
      <c r="D107" s="872">
        <v>31400</v>
      </c>
      <c r="E107" s="872">
        <v>35350</v>
      </c>
      <c r="F107" s="872">
        <v>39250</v>
      </c>
      <c r="G107" s="872">
        <v>42400</v>
      </c>
      <c r="H107" s="872">
        <v>45550</v>
      </c>
      <c r="I107" s="872">
        <v>48700</v>
      </c>
      <c r="J107" s="872">
        <v>51800</v>
      </c>
      <c r="K107" s="862"/>
      <c r="L107" s="862"/>
      <c r="M107" s="862"/>
      <c r="N107" s="862"/>
      <c r="O107" s="862"/>
      <c r="P107" s="862"/>
      <c r="Q107" s="862"/>
      <c r="R107" s="862"/>
      <c r="S107" s="862"/>
      <c r="T107" s="864"/>
      <c r="U107" s="864"/>
    </row>
    <row r="108" spans="1:21" s="892" customFormat="1" ht="14.65" customHeight="1" x14ac:dyDescent="0.3">
      <c r="A108" s="864"/>
      <c r="B108" s="871" t="s">
        <v>459</v>
      </c>
      <c r="C108" s="872">
        <v>27450</v>
      </c>
      <c r="D108" s="872">
        <v>31400</v>
      </c>
      <c r="E108" s="872">
        <v>35350</v>
      </c>
      <c r="F108" s="872">
        <v>39250</v>
      </c>
      <c r="G108" s="872">
        <v>42400</v>
      </c>
      <c r="H108" s="872">
        <v>45550</v>
      </c>
      <c r="I108" s="872">
        <v>48700</v>
      </c>
      <c r="J108" s="872">
        <v>51800</v>
      </c>
      <c r="K108" s="862"/>
      <c r="L108" s="862"/>
      <c r="M108" s="862"/>
      <c r="N108" s="862"/>
      <c r="O108" s="862"/>
      <c r="P108" s="862"/>
      <c r="Q108" s="862"/>
      <c r="R108" s="862"/>
      <c r="S108" s="862"/>
      <c r="T108" s="864"/>
      <c r="U108" s="864"/>
    </row>
    <row r="109" spans="1:21" s="892" customFormat="1" ht="14.65" customHeight="1" x14ac:dyDescent="0.3">
      <c r="A109" s="864"/>
      <c r="B109" s="871" t="s">
        <v>460</v>
      </c>
      <c r="C109" s="872">
        <v>27450</v>
      </c>
      <c r="D109" s="872">
        <v>31400</v>
      </c>
      <c r="E109" s="872">
        <v>35350</v>
      </c>
      <c r="F109" s="872">
        <v>39250</v>
      </c>
      <c r="G109" s="872">
        <v>42400</v>
      </c>
      <c r="H109" s="872">
        <v>45550</v>
      </c>
      <c r="I109" s="872">
        <v>48700</v>
      </c>
      <c r="J109" s="872">
        <v>51800</v>
      </c>
      <c r="K109" s="862"/>
      <c r="L109" s="862"/>
      <c r="M109" s="862"/>
      <c r="N109" s="862"/>
      <c r="O109" s="862"/>
      <c r="P109" s="862"/>
      <c r="Q109" s="862"/>
      <c r="R109" s="862"/>
      <c r="S109" s="862"/>
      <c r="T109" s="864"/>
      <c r="U109" s="864"/>
    </row>
    <row r="110" spans="1:21" s="892" customFormat="1" ht="14.65" customHeight="1" x14ac:dyDescent="0.3">
      <c r="A110" s="864"/>
      <c r="B110" s="871" t="s">
        <v>461</v>
      </c>
      <c r="C110" s="873">
        <v>33360</v>
      </c>
      <c r="D110" s="873">
        <v>38160</v>
      </c>
      <c r="E110" s="873">
        <v>42900</v>
      </c>
      <c r="F110" s="873">
        <v>47640</v>
      </c>
      <c r="G110" s="873">
        <v>51480</v>
      </c>
      <c r="H110" s="873">
        <v>55320</v>
      </c>
      <c r="I110" s="873">
        <v>59100</v>
      </c>
      <c r="J110" s="873">
        <v>62940</v>
      </c>
      <c r="K110" s="862"/>
      <c r="L110" s="862"/>
      <c r="M110" s="862"/>
      <c r="N110" s="862"/>
      <c r="O110" s="862"/>
      <c r="P110" s="862"/>
      <c r="Q110" s="862"/>
      <c r="R110" s="862"/>
      <c r="S110" s="862"/>
      <c r="T110" s="864"/>
      <c r="U110" s="864"/>
    </row>
    <row r="111" spans="1:21" s="892" customFormat="1" ht="14.65" customHeight="1" x14ac:dyDescent="0.3">
      <c r="A111" s="864"/>
      <c r="B111" s="871" t="s">
        <v>462</v>
      </c>
      <c r="C111" s="873">
        <v>33180</v>
      </c>
      <c r="D111" s="873">
        <v>37920</v>
      </c>
      <c r="E111" s="873">
        <v>42660</v>
      </c>
      <c r="F111" s="873">
        <v>47340</v>
      </c>
      <c r="G111" s="873">
        <v>51180</v>
      </c>
      <c r="H111" s="873">
        <v>54960</v>
      </c>
      <c r="I111" s="873">
        <v>58740</v>
      </c>
      <c r="J111" s="873">
        <v>62520</v>
      </c>
      <c r="K111" s="862"/>
      <c r="L111" s="862"/>
      <c r="M111" s="862"/>
      <c r="N111" s="862"/>
      <c r="O111" s="862"/>
      <c r="P111" s="862"/>
      <c r="Q111" s="862"/>
      <c r="R111" s="862"/>
      <c r="S111" s="862"/>
      <c r="T111" s="864"/>
      <c r="U111" s="864"/>
    </row>
    <row r="112" spans="1:21" s="892" customFormat="1" ht="14.65" customHeight="1" x14ac:dyDescent="0.3">
      <c r="A112" s="864"/>
      <c r="B112" s="871" t="s">
        <v>463</v>
      </c>
      <c r="C112" s="875">
        <v>27450</v>
      </c>
      <c r="D112" s="875">
        <v>31400</v>
      </c>
      <c r="E112" s="875">
        <v>35350</v>
      </c>
      <c r="F112" s="875">
        <v>39250</v>
      </c>
      <c r="G112" s="875">
        <v>42400</v>
      </c>
      <c r="H112" s="875">
        <v>45550</v>
      </c>
      <c r="I112" s="875">
        <v>48700</v>
      </c>
      <c r="J112" s="875">
        <v>51800</v>
      </c>
      <c r="K112" s="862"/>
      <c r="L112" s="862"/>
      <c r="M112" s="862"/>
      <c r="N112" s="862"/>
      <c r="O112" s="862"/>
      <c r="P112" s="862"/>
      <c r="Q112" s="862"/>
      <c r="R112" s="862"/>
      <c r="S112" s="862"/>
      <c r="T112" s="864"/>
      <c r="U112" s="864"/>
    </row>
    <row r="113" spans="1:22" s="892" customFormat="1" ht="14.65" customHeight="1" x14ac:dyDescent="0.3">
      <c r="A113" s="864"/>
      <c r="B113" s="871" t="s">
        <v>464</v>
      </c>
      <c r="C113" s="876">
        <v>32580</v>
      </c>
      <c r="D113" s="876">
        <v>37200</v>
      </c>
      <c r="E113" s="876">
        <v>41880</v>
      </c>
      <c r="F113" s="876">
        <v>46500</v>
      </c>
      <c r="G113" s="876">
        <v>50220</v>
      </c>
      <c r="H113" s="876">
        <v>53940</v>
      </c>
      <c r="I113" s="876">
        <v>57660</v>
      </c>
      <c r="J113" s="876">
        <v>61380</v>
      </c>
      <c r="K113" s="862"/>
      <c r="L113" s="862"/>
      <c r="M113" s="862"/>
      <c r="N113" s="862"/>
      <c r="O113" s="862"/>
      <c r="P113" s="862"/>
      <c r="Q113" s="862"/>
      <c r="R113" s="862"/>
      <c r="S113" s="862"/>
      <c r="T113" s="864"/>
      <c r="U113" s="864"/>
    </row>
    <row r="114" spans="1:22" s="892" customFormat="1" ht="14.65" customHeight="1" x14ac:dyDescent="0.3">
      <c r="A114" s="864"/>
      <c r="B114" s="871" t="s">
        <v>465</v>
      </c>
      <c r="C114" s="875">
        <v>27450</v>
      </c>
      <c r="D114" s="875">
        <v>31400</v>
      </c>
      <c r="E114" s="875">
        <v>35350</v>
      </c>
      <c r="F114" s="875">
        <v>39250</v>
      </c>
      <c r="G114" s="875">
        <v>42400</v>
      </c>
      <c r="H114" s="875">
        <v>45550</v>
      </c>
      <c r="I114" s="875">
        <v>48700</v>
      </c>
      <c r="J114" s="875">
        <v>51800</v>
      </c>
      <c r="K114" s="862"/>
      <c r="L114" s="862"/>
      <c r="M114" s="862"/>
      <c r="N114" s="862"/>
      <c r="O114" s="862"/>
      <c r="P114" s="862"/>
      <c r="Q114" s="862"/>
      <c r="R114" s="862"/>
      <c r="S114" s="862"/>
      <c r="T114" s="864"/>
      <c r="U114" s="864"/>
    </row>
    <row r="115" spans="1:22" s="892" customFormat="1" ht="14.65" customHeight="1" x14ac:dyDescent="0.3">
      <c r="A115" s="864"/>
      <c r="B115" s="871" t="s">
        <v>466</v>
      </c>
      <c r="C115" s="875">
        <v>27450</v>
      </c>
      <c r="D115" s="875">
        <v>31400</v>
      </c>
      <c r="E115" s="875">
        <v>35350</v>
      </c>
      <c r="F115" s="875">
        <v>39250</v>
      </c>
      <c r="G115" s="875">
        <v>42400</v>
      </c>
      <c r="H115" s="875">
        <v>45550</v>
      </c>
      <c r="I115" s="875">
        <v>48700</v>
      </c>
      <c r="J115" s="875">
        <v>51800</v>
      </c>
      <c r="K115" s="862"/>
      <c r="L115" s="862"/>
      <c r="M115" s="862"/>
      <c r="N115" s="862"/>
      <c r="O115" s="862"/>
      <c r="P115" s="862"/>
      <c r="Q115" s="862"/>
      <c r="R115" s="862"/>
      <c r="S115" s="862"/>
      <c r="T115" s="864"/>
      <c r="U115" s="864"/>
    </row>
    <row r="116" spans="1:22" s="892" customFormat="1" ht="14.65" customHeight="1" x14ac:dyDescent="0.3">
      <c r="A116" s="864"/>
      <c r="B116" s="871" t="s">
        <v>467</v>
      </c>
      <c r="C116" s="876">
        <v>27600</v>
      </c>
      <c r="D116" s="876">
        <v>31560</v>
      </c>
      <c r="E116" s="876">
        <v>35520</v>
      </c>
      <c r="F116" s="876">
        <v>39420</v>
      </c>
      <c r="G116" s="876">
        <v>42600</v>
      </c>
      <c r="H116" s="876">
        <v>45780</v>
      </c>
      <c r="I116" s="876">
        <v>48900</v>
      </c>
      <c r="J116" s="876">
        <v>52080</v>
      </c>
      <c r="K116" s="862"/>
      <c r="L116" s="862"/>
      <c r="M116" s="862"/>
      <c r="N116" s="862"/>
      <c r="O116" s="862"/>
      <c r="P116" s="862"/>
      <c r="Q116" s="862"/>
      <c r="R116" s="862"/>
      <c r="S116" s="862"/>
      <c r="T116" s="864"/>
      <c r="U116" s="864"/>
    </row>
    <row r="117" spans="1:22" s="892" customFormat="1" ht="14.65" customHeight="1" x14ac:dyDescent="0.3">
      <c r="A117" s="864"/>
      <c r="B117" s="871" t="s">
        <v>468</v>
      </c>
      <c r="C117" s="876">
        <v>32580</v>
      </c>
      <c r="D117" s="876">
        <v>37200</v>
      </c>
      <c r="E117" s="876">
        <v>41880</v>
      </c>
      <c r="F117" s="876">
        <v>46500</v>
      </c>
      <c r="G117" s="876">
        <v>50220</v>
      </c>
      <c r="H117" s="876">
        <v>53940</v>
      </c>
      <c r="I117" s="876">
        <v>57660</v>
      </c>
      <c r="J117" s="876">
        <v>61380</v>
      </c>
      <c r="K117" s="862"/>
      <c r="L117" s="862"/>
      <c r="M117" s="862"/>
      <c r="N117" s="862"/>
      <c r="O117" s="862"/>
      <c r="P117" s="862"/>
      <c r="Q117" s="862"/>
      <c r="R117" s="862"/>
      <c r="S117" s="862"/>
      <c r="T117" s="864"/>
      <c r="U117" s="864"/>
    </row>
    <row r="118" spans="1:22" s="892" customFormat="1" ht="14.65" customHeight="1" x14ac:dyDescent="0.3">
      <c r="A118" s="864"/>
      <c r="B118" s="871" t="s">
        <v>469</v>
      </c>
      <c r="C118" s="875">
        <v>27450</v>
      </c>
      <c r="D118" s="875">
        <v>31400</v>
      </c>
      <c r="E118" s="875">
        <v>35350</v>
      </c>
      <c r="F118" s="875">
        <v>39250</v>
      </c>
      <c r="G118" s="875">
        <v>42400</v>
      </c>
      <c r="H118" s="875">
        <v>45550</v>
      </c>
      <c r="I118" s="875">
        <v>48700</v>
      </c>
      <c r="J118" s="875">
        <v>51800</v>
      </c>
      <c r="K118" s="862"/>
      <c r="L118" s="862"/>
      <c r="M118" s="862"/>
      <c r="N118" s="862"/>
      <c r="O118" s="862"/>
      <c r="P118" s="862"/>
      <c r="Q118" s="862"/>
      <c r="R118" s="862"/>
      <c r="S118" s="862"/>
      <c r="T118" s="864"/>
      <c r="U118" s="864"/>
    </row>
    <row r="119" spans="1:22" s="892" customFormat="1" ht="14.65" customHeight="1" x14ac:dyDescent="0.3">
      <c r="A119" s="864"/>
      <c r="B119" s="871" t="s">
        <v>470</v>
      </c>
      <c r="C119" s="875">
        <v>27450</v>
      </c>
      <c r="D119" s="875">
        <v>31400</v>
      </c>
      <c r="E119" s="875">
        <v>35350</v>
      </c>
      <c r="F119" s="875">
        <v>39250</v>
      </c>
      <c r="G119" s="875">
        <v>42400</v>
      </c>
      <c r="H119" s="875">
        <v>45550</v>
      </c>
      <c r="I119" s="875">
        <v>48700</v>
      </c>
      <c r="J119" s="875">
        <v>51800</v>
      </c>
      <c r="K119" s="862"/>
      <c r="L119" s="862"/>
      <c r="M119" s="862"/>
      <c r="N119" s="862"/>
      <c r="O119" s="862"/>
      <c r="P119" s="862"/>
      <c r="Q119" s="862"/>
      <c r="R119" s="862"/>
      <c r="S119" s="862"/>
      <c r="T119" s="864"/>
      <c r="U119" s="864"/>
    </row>
    <row r="120" spans="1:22" s="892" customFormat="1" ht="14.65" customHeight="1" x14ac:dyDescent="0.3">
      <c r="A120" s="864"/>
      <c r="B120" s="871" t="s">
        <v>471</v>
      </c>
      <c r="C120" s="875">
        <v>27450</v>
      </c>
      <c r="D120" s="875">
        <v>31400</v>
      </c>
      <c r="E120" s="875">
        <v>35350</v>
      </c>
      <c r="F120" s="875">
        <v>39250</v>
      </c>
      <c r="G120" s="875">
        <v>42400</v>
      </c>
      <c r="H120" s="875">
        <v>45550</v>
      </c>
      <c r="I120" s="875">
        <v>48700</v>
      </c>
      <c r="J120" s="875">
        <v>51800</v>
      </c>
      <c r="K120" s="862"/>
      <c r="L120" s="862"/>
      <c r="M120" s="862"/>
      <c r="N120" s="862"/>
      <c r="O120" s="862"/>
      <c r="P120" s="862"/>
      <c r="Q120" s="862"/>
      <c r="R120" s="862"/>
      <c r="S120" s="862"/>
      <c r="T120" s="864"/>
      <c r="U120" s="864"/>
    </row>
    <row r="121" spans="1:22" s="892" customFormat="1" ht="14.65" customHeight="1" x14ac:dyDescent="0.3">
      <c r="A121" s="864"/>
      <c r="B121" s="871" t="s">
        <v>472</v>
      </c>
      <c r="C121" s="875">
        <v>27450</v>
      </c>
      <c r="D121" s="875">
        <v>31400</v>
      </c>
      <c r="E121" s="875">
        <v>35350</v>
      </c>
      <c r="F121" s="875">
        <v>39250</v>
      </c>
      <c r="G121" s="875">
        <v>42400</v>
      </c>
      <c r="H121" s="875">
        <v>45550</v>
      </c>
      <c r="I121" s="875">
        <v>48700</v>
      </c>
      <c r="J121" s="875">
        <v>51800</v>
      </c>
      <c r="K121" s="862"/>
      <c r="L121" s="862"/>
      <c r="M121" s="862"/>
      <c r="N121" s="862"/>
      <c r="O121" s="862"/>
      <c r="P121" s="862"/>
      <c r="Q121" s="862"/>
      <c r="R121" s="862"/>
      <c r="S121" s="862"/>
      <c r="T121" s="864"/>
      <c r="U121" s="864"/>
    </row>
    <row r="122" spans="1:22" s="892" customFormat="1" ht="14.65" customHeight="1" x14ac:dyDescent="0.3">
      <c r="A122" s="864"/>
      <c r="B122" s="871" t="s">
        <v>473</v>
      </c>
      <c r="C122" s="875">
        <v>27450</v>
      </c>
      <c r="D122" s="875">
        <v>31400</v>
      </c>
      <c r="E122" s="875">
        <v>35350</v>
      </c>
      <c r="F122" s="875">
        <v>39250</v>
      </c>
      <c r="G122" s="875">
        <v>42400</v>
      </c>
      <c r="H122" s="875">
        <v>45550</v>
      </c>
      <c r="I122" s="875">
        <v>48700</v>
      </c>
      <c r="J122" s="875">
        <v>51800</v>
      </c>
      <c r="K122" s="862"/>
      <c r="L122" s="862"/>
      <c r="M122" s="862"/>
      <c r="N122" s="862"/>
      <c r="O122" s="862"/>
      <c r="P122" s="862"/>
      <c r="Q122" s="862"/>
      <c r="R122" s="862"/>
      <c r="S122" s="862"/>
      <c r="T122" s="864"/>
      <c r="U122" s="864"/>
    </row>
    <row r="123" spans="1:22" s="892" customFormat="1" ht="14.65" customHeight="1" x14ac:dyDescent="0.3">
      <c r="A123" s="864"/>
      <c r="B123" s="871" t="s">
        <v>474</v>
      </c>
      <c r="C123" s="875">
        <v>27450</v>
      </c>
      <c r="D123" s="875">
        <v>31400</v>
      </c>
      <c r="E123" s="875">
        <v>35350</v>
      </c>
      <c r="F123" s="875">
        <v>39250</v>
      </c>
      <c r="G123" s="875">
        <v>42400</v>
      </c>
      <c r="H123" s="875">
        <v>45550</v>
      </c>
      <c r="I123" s="875">
        <v>48700</v>
      </c>
      <c r="J123" s="875">
        <v>51800</v>
      </c>
      <c r="K123" s="862"/>
      <c r="L123" s="862"/>
      <c r="M123" s="862"/>
      <c r="N123" s="862"/>
      <c r="O123" s="862"/>
      <c r="P123" s="862"/>
      <c r="Q123" s="862"/>
      <c r="R123" s="862"/>
      <c r="S123" s="862"/>
      <c r="T123" s="864"/>
      <c r="U123" s="864"/>
    </row>
    <row r="124" spans="1:22" s="892" customFormat="1" ht="14.65" customHeight="1" x14ac:dyDescent="0.3">
      <c r="A124" s="864"/>
      <c r="B124" s="871" t="s">
        <v>475</v>
      </c>
      <c r="C124" s="875">
        <v>27450</v>
      </c>
      <c r="D124" s="875">
        <v>31400</v>
      </c>
      <c r="E124" s="875">
        <v>35350</v>
      </c>
      <c r="F124" s="875">
        <v>39250</v>
      </c>
      <c r="G124" s="875">
        <v>42400</v>
      </c>
      <c r="H124" s="875">
        <v>45550</v>
      </c>
      <c r="I124" s="875">
        <v>48700</v>
      </c>
      <c r="J124" s="875">
        <v>51800</v>
      </c>
      <c r="K124" s="862"/>
      <c r="L124" s="862"/>
      <c r="M124" s="862"/>
      <c r="N124" s="862"/>
      <c r="O124" s="862"/>
      <c r="P124" s="862"/>
      <c r="Q124" s="862"/>
      <c r="R124" s="862"/>
      <c r="S124" s="862"/>
      <c r="T124" s="864"/>
      <c r="U124" s="864"/>
    </row>
    <row r="125" spans="1:22" s="892" customFormat="1" ht="14.65" customHeight="1" x14ac:dyDescent="0.3">
      <c r="A125" s="864"/>
      <c r="B125" s="871" t="s">
        <v>476</v>
      </c>
      <c r="C125" s="876">
        <v>33360</v>
      </c>
      <c r="D125" s="876">
        <v>38160</v>
      </c>
      <c r="E125" s="876">
        <v>42900</v>
      </c>
      <c r="F125" s="876">
        <v>47640</v>
      </c>
      <c r="G125" s="876">
        <v>51480</v>
      </c>
      <c r="H125" s="876">
        <v>55320</v>
      </c>
      <c r="I125" s="876">
        <v>59100</v>
      </c>
      <c r="J125" s="876">
        <v>62940</v>
      </c>
      <c r="K125" s="862"/>
      <c r="L125" s="862"/>
      <c r="M125" s="862"/>
      <c r="N125" s="862"/>
      <c r="O125" s="862"/>
      <c r="P125" s="862"/>
      <c r="Q125" s="862"/>
      <c r="R125" s="862"/>
      <c r="S125" s="862"/>
      <c r="T125" s="864"/>
      <c r="U125" s="864"/>
    </row>
    <row r="126" spans="1:22" s="864" customFormat="1" ht="8.65" customHeight="1" x14ac:dyDescent="0.3">
      <c r="B126" s="877"/>
      <c r="C126" s="877"/>
      <c r="D126" s="877"/>
      <c r="E126" s="877"/>
      <c r="F126" s="877"/>
      <c r="G126" s="877"/>
      <c r="H126" s="877"/>
      <c r="I126" s="877"/>
      <c r="J126" s="877"/>
      <c r="K126" s="862"/>
      <c r="L126" s="862"/>
      <c r="M126" s="862"/>
      <c r="N126" s="862"/>
      <c r="O126" s="862"/>
      <c r="P126" s="862"/>
      <c r="Q126" s="862"/>
      <c r="R126" s="862"/>
      <c r="S126" s="862"/>
      <c r="T126" s="862"/>
      <c r="U126" s="862"/>
      <c r="V126" s="862"/>
    </row>
    <row r="127" spans="1:22" s="863" customFormat="1" ht="16.149999999999999" customHeight="1" x14ac:dyDescent="0.3">
      <c r="B127" s="1174" t="s">
        <v>477</v>
      </c>
      <c r="C127" s="1174"/>
      <c r="D127" s="1174"/>
      <c r="E127" s="1174"/>
      <c r="F127" s="1174"/>
      <c r="G127" s="1174"/>
      <c r="H127" s="1174"/>
      <c r="I127" s="864"/>
      <c r="J127" s="862"/>
      <c r="K127" s="893"/>
      <c r="L127" s="893"/>
      <c r="M127" s="893"/>
      <c r="N127" s="893"/>
      <c r="O127" s="893"/>
      <c r="P127" s="893"/>
      <c r="Q127" s="893"/>
      <c r="R127" s="893"/>
      <c r="S127" s="893"/>
      <c r="T127" s="893"/>
      <c r="U127" s="893"/>
      <c r="V127" s="893"/>
    </row>
    <row r="128" spans="1:22" s="864" customFormat="1" ht="16.899999999999999" customHeight="1" x14ac:dyDescent="0.3">
      <c r="B128" s="878" t="s">
        <v>152</v>
      </c>
      <c r="C128" s="879"/>
      <c r="D128" s="879"/>
      <c r="E128" s="879"/>
      <c r="F128" s="879"/>
      <c r="G128" s="879"/>
      <c r="H128" s="879"/>
      <c r="I128" s="880"/>
      <c r="J128" s="881"/>
      <c r="K128" s="862"/>
      <c r="L128" s="862"/>
      <c r="M128" s="862"/>
      <c r="N128" s="862"/>
      <c r="O128" s="862"/>
      <c r="P128" s="862"/>
      <c r="Q128" s="862"/>
      <c r="R128" s="862"/>
      <c r="S128" s="862"/>
      <c r="T128" s="862"/>
      <c r="U128" s="862"/>
      <c r="V128" s="862"/>
    </row>
    <row r="129" spans="2:10" s="881" customFormat="1" ht="24.5" x14ac:dyDescent="0.35">
      <c r="B129" s="882" t="s">
        <v>153</v>
      </c>
      <c r="C129" s="1181" t="s">
        <v>481</v>
      </c>
      <c r="D129" s="1182"/>
      <c r="E129" s="1182"/>
      <c r="F129" s="1182"/>
      <c r="G129" s="1182"/>
      <c r="H129" s="1182"/>
      <c r="I129" s="880"/>
    </row>
    <row r="130" spans="2:10" s="881" customFormat="1" ht="12.75" customHeight="1" x14ac:dyDescent="0.3">
      <c r="B130" s="883" t="s">
        <v>154</v>
      </c>
      <c r="C130" s="1177" t="s">
        <v>482</v>
      </c>
      <c r="D130" s="1178"/>
      <c r="E130" s="1178"/>
      <c r="F130" s="1178"/>
      <c r="G130" s="1178"/>
      <c r="H130" s="1178"/>
      <c r="I130" s="894"/>
      <c r="J130" s="895"/>
    </row>
    <row r="131" spans="2:10" s="895" customFormat="1" x14ac:dyDescent="0.3">
      <c r="C131" s="1178"/>
      <c r="D131" s="1178"/>
      <c r="E131" s="1178"/>
      <c r="F131" s="1178"/>
      <c r="G131" s="1178"/>
      <c r="H131" s="1178"/>
      <c r="I131" s="864"/>
      <c r="J131" s="862"/>
    </row>
    <row r="132" spans="2:10" s="862" customFormat="1" x14ac:dyDescent="0.3">
      <c r="C132" s="863"/>
      <c r="D132" s="863"/>
      <c r="E132" s="863"/>
      <c r="F132" s="863"/>
      <c r="G132" s="863"/>
      <c r="H132" s="863"/>
      <c r="I132" s="864"/>
    </row>
    <row r="133" spans="2:10" s="862" customFormat="1" x14ac:dyDescent="0.3">
      <c r="C133" s="863"/>
      <c r="D133" s="863"/>
      <c r="E133" s="863"/>
      <c r="F133" s="863"/>
      <c r="G133" s="863"/>
      <c r="H133" s="863"/>
      <c r="I133" s="864"/>
    </row>
    <row r="134" spans="2:10" s="862" customFormat="1" x14ac:dyDescent="0.3">
      <c r="C134" s="863"/>
      <c r="D134" s="863"/>
      <c r="E134" s="863"/>
      <c r="F134" s="863"/>
      <c r="G134" s="863"/>
      <c r="H134" s="863"/>
      <c r="I134" s="864"/>
    </row>
    <row r="135" spans="2:10" s="862" customFormat="1" x14ac:dyDescent="0.3">
      <c r="C135" s="863"/>
      <c r="D135" s="863"/>
      <c r="E135" s="863"/>
      <c r="F135" s="863"/>
      <c r="G135" s="863"/>
      <c r="H135" s="863"/>
      <c r="I135" s="864"/>
    </row>
    <row r="136" spans="2:10" s="862" customFormat="1" x14ac:dyDescent="0.3">
      <c r="C136" s="863"/>
      <c r="D136" s="863"/>
      <c r="E136" s="863"/>
      <c r="F136" s="863"/>
      <c r="G136" s="863"/>
      <c r="H136" s="863"/>
      <c r="I136" s="864"/>
    </row>
    <row r="137" spans="2:10" s="862" customFormat="1" x14ac:dyDescent="0.3">
      <c r="C137" s="863"/>
      <c r="D137" s="863"/>
      <c r="E137" s="863"/>
      <c r="F137" s="863"/>
      <c r="G137" s="863"/>
      <c r="H137" s="863"/>
      <c r="I137" s="864"/>
    </row>
    <row r="138" spans="2:10" s="862" customFormat="1" x14ac:dyDescent="0.3">
      <c r="C138" s="863"/>
      <c r="D138" s="863"/>
      <c r="E138" s="863"/>
      <c r="F138" s="863"/>
      <c r="G138" s="863"/>
      <c r="H138" s="863"/>
      <c r="I138" s="864"/>
    </row>
    <row r="139" spans="2:10" s="862" customFormat="1" x14ac:dyDescent="0.3">
      <c r="C139" s="863"/>
      <c r="D139" s="863"/>
      <c r="E139" s="863"/>
      <c r="F139" s="863"/>
      <c r="G139" s="863"/>
      <c r="H139" s="863"/>
      <c r="I139" s="864"/>
    </row>
    <row r="140" spans="2:10" s="862" customFormat="1" x14ac:dyDescent="0.3">
      <c r="C140" s="863"/>
      <c r="D140" s="863"/>
      <c r="E140" s="863"/>
      <c r="F140" s="863"/>
      <c r="G140" s="863"/>
      <c r="H140" s="863"/>
      <c r="I140" s="864"/>
    </row>
    <row r="141" spans="2:10" s="862" customFormat="1" x14ac:dyDescent="0.3">
      <c r="C141" s="863"/>
      <c r="D141" s="863"/>
      <c r="E141" s="863"/>
      <c r="F141" s="863"/>
      <c r="G141" s="863"/>
      <c r="H141" s="863"/>
      <c r="I141" s="864"/>
    </row>
    <row r="142" spans="2:10" s="862" customFormat="1" x14ac:dyDescent="0.3">
      <c r="C142" s="863"/>
      <c r="D142" s="863"/>
      <c r="E142" s="863"/>
      <c r="F142" s="863"/>
      <c r="G142" s="863"/>
      <c r="H142" s="863"/>
      <c r="I142" s="864"/>
    </row>
    <row r="143" spans="2:10" s="862" customFormat="1" x14ac:dyDescent="0.3">
      <c r="C143" s="863"/>
      <c r="D143" s="863"/>
      <c r="E143" s="863"/>
      <c r="F143" s="863"/>
      <c r="G143" s="863"/>
      <c r="H143" s="863"/>
      <c r="I143" s="864"/>
    </row>
    <row r="144" spans="2:10" s="862" customFormat="1" x14ac:dyDescent="0.3">
      <c r="C144" s="863"/>
      <c r="D144" s="863"/>
      <c r="E144" s="863"/>
      <c r="F144" s="863"/>
      <c r="G144" s="863"/>
      <c r="H144" s="863"/>
      <c r="I144" s="864"/>
    </row>
    <row r="145" spans="3:9" s="862" customFormat="1" x14ac:dyDescent="0.3">
      <c r="C145" s="863"/>
      <c r="D145" s="863"/>
      <c r="E145" s="863"/>
      <c r="F145" s="863"/>
      <c r="G145" s="863"/>
      <c r="H145" s="863"/>
      <c r="I145" s="864"/>
    </row>
    <row r="146" spans="3:9" s="862" customFormat="1" x14ac:dyDescent="0.3">
      <c r="C146" s="863"/>
      <c r="D146" s="863"/>
      <c r="E146" s="863"/>
      <c r="F146" s="863"/>
      <c r="G146" s="863"/>
      <c r="H146" s="863"/>
      <c r="I146" s="864"/>
    </row>
    <row r="147" spans="3:9" s="862" customFormat="1" x14ac:dyDescent="0.3">
      <c r="C147" s="863"/>
      <c r="D147" s="863"/>
      <c r="E147" s="863"/>
      <c r="F147" s="863"/>
      <c r="G147" s="863"/>
      <c r="H147" s="863"/>
      <c r="I147" s="864"/>
    </row>
    <row r="148" spans="3:9" s="862" customFormat="1" x14ac:dyDescent="0.3">
      <c r="C148" s="863"/>
      <c r="D148" s="863"/>
      <c r="E148" s="863"/>
      <c r="F148" s="863"/>
      <c r="G148" s="863"/>
      <c r="H148" s="863"/>
      <c r="I148" s="864"/>
    </row>
    <row r="149" spans="3:9" s="862" customFormat="1" x14ac:dyDescent="0.3">
      <c r="C149" s="863"/>
      <c r="D149" s="863"/>
      <c r="E149" s="863"/>
      <c r="F149" s="863"/>
      <c r="G149" s="863"/>
      <c r="H149" s="863"/>
      <c r="I149" s="864"/>
    </row>
    <row r="150" spans="3:9" s="862" customFormat="1" x14ac:dyDescent="0.3">
      <c r="C150" s="863"/>
      <c r="D150" s="863"/>
      <c r="E150" s="863"/>
      <c r="F150" s="863"/>
      <c r="G150" s="863"/>
      <c r="H150" s="863"/>
      <c r="I150" s="864"/>
    </row>
    <row r="151" spans="3:9" s="862" customFormat="1" x14ac:dyDescent="0.3">
      <c r="C151" s="863"/>
      <c r="D151" s="863"/>
      <c r="E151" s="863"/>
      <c r="F151" s="863"/>
      <c r="G151" s="863"/>
      <c r="H151" s="863"/>
      <c r="I151" s="864"/>
    </row>
    <row r="152" spans="3:9" s="862" customFormat="1" x14ac:dyDescent="0.3">
      <c r="C152" s="863"/>
      <c r="D152" s="863"/>
      <c r="E152" s="863"/>
      <c r="F152" s="863"/>
      <c r="G152" s="863"/>
      <c r="H152" s="863"/>
      <c r="I152" s="864"/>
    </row>
    <row r="153" spans="3:9" s="862" customFormat="1" x14ac:dyDescent="0.3">
      <c r="C153" s="863"/>
      <c r="D153" s="863"/>
      <c r="E153" s="863"/>
      <c r="F153" s="863"/>
      <c r="G153" s="863"/>
      <c r="H153" s="863"/>
      <c r="I153" s="864"/>
    </row>
    <row r="154" spans="3:9" s="862" customFormat="1" x14ac:dyDescent="0.3">
      <c r="C154" s="863"/>
      <c r="D154" s="863"/>
      <c r="E154" s="863"/>
      <c r="F154" s="863"/>
      <c r="G154" s="863"/>
      <c r="H154" s="863"/>
      <c r="I154" s="864"/>
    </row>
    <row r="155" spans="3:9" s="862" customFormat="1" x14ac:dyDescent="0.3">
      <c r="C155" s="863"/>
      <c r="D155" s="863"/>
      <c r="E155" s="863"/>
      <c r="F155" s="863"/>
      <c r="G155" s="863"/>
      <c r="H155" s="863"/>
      <c r="I155" s="864"/>
    </row>
    <row r="156" spans="3:9" s="862" customFormat="1" x14ac:dyDescent="0.3">
      <c r="C156" s="863"/>
      <c r="D156" s="863"/>
      <c r="E156" s="863"/>
      <c r="F156" s="863"/>
      <c r="G156" s="863"/>
      <c r="H156" s="863"/>
      <c r="I156" s="864"/>
    </row>
    <row r="157" spans="3:9" s="862" customFormat="1" x14ac:dyDescent="0.3">
      <c r="C157" s="863"/>
      <c r="D157" s="863"/>
      <c r="E157" s="863"/>
      <c r="F157" s="863"/>
      <c r="G157" s="863"/>
      <c r="H157" s="863"/>
      <c r="I157" s="864"/>
    </row>
    <row r="158" spans="3:9" s="862" customFormat="1" x14ac:dyDescent="0.3">
      <c r="C158" s="863"/>
      <c r="D158" s="863"/>
      <c r="E158" s="863"/>
      <c r="F158" s="863"/>
      <c r="G158" s="863"/>
      <c r="H158" s="863"/>
      <c r="I158" s="864"/>
    </row>
    <row r="159" spans="3:9" s="862" customFormat="1" x14ac:dyDescent="0.3">
      <c r="C159" s="863"/>
      <c r="D159" s="863"/>
      <c r="E159" s="863"/>
      <c r="F159" s="863"/>
      <c r="G159" s="863"/>
      <c r="H159" s="863"/>
      <c r="I159" s="864"/>
    </row>
    <row r="160" spans="3:9" s="862" customFormat="1" x14ac:dyDescent="0.3">
      <c r="C160" s="863"/>
      <c r="D160" s="863"/>
      <c r="E160" s="863"/>
      <c r="F160" s="863"/>
      <c r="G160" s="863"/>
      <c r="H160" s="863"/>
      <c r="I160" s="864"/>
    </row>
    <row r="161" spans="3:9" s="862" customFormat="1" x14ac:dyDescent="0.3">
      <c r="C161" s="863"/>
      <c r="D161" s="863"/>
      <c r="E161" s="863"/>
      <c r="F161" s="863"/>
      <c r="G161" s="863"/>
      <c r="H161" s="863"/>
      <c r="I161" s="864"/>
    </row>
    <row r="162" spans="3:9" s="862" customFormat="1" x14ac:dyDescent="0.3">
      <c r="C162" s="863"/>
      <c r="D162" s="863"/>
      <c r="E162" s="863"/>
      <c r="F162" s="863"/>
      <c r="G162" s="863"/>
      <c r="H162" s="863"/>
      <c r="I162" s="864"/>
    </row>
    <row r="163" spans="3:9" s="862" customFormat="1" x14ac:dyDescent="0.3">
      <c r="C163" s="863"/>
      <c r="D163" s="863"/>
      <c r="E163" s="863"/>
      <c r="F163" s="863"/>
      <c r="G163" s="863"/>
      <c r="H163" s="863"/>
      <c r="I163" s="864"/>
    </row>
    <row r="164" spans="3:9" s="862" customFormat="1" x14ac:dyDescent="0.3">
      <c r="C164" s="863"/>
      <c r="D164" s="863"/>
      <c r="E164" s="863"/>
      <c r="F164" s="863"/>
      <c r="G164" s="863"/>
      <c r="H164" s="863"/>
      <c r="I164" s="864"/>
    </row>
    <row r="165" spans="3:9" s="862" customFormat="1" x14ac:dyDescent="0.3">
      <c r="C165" s="863"/>
      <c r="D165" s="863"/>
      <c r="E165" s="863"/>
      <c r="F165" s="863"/>
      <c r="G165" s="863"/>
      <c r="H165" s="863"/>
      <c r="I165" s="864"/>
    </row>
    <row r="166" spans="3:9" s="862" customFormat="1" x14ac:dyDescent="0.3">
      <c r="C166" s="863"/>
      <c r="D166" s="863"/>
      <c r="E166" s="863"/>
      <c r="F166" s="863"/>
      <c r="G166" s="863"/>
      <c r="H166" s="863"/>
      <c r="I166" s="864"/>
    </row>
    <row r="167" spans="3:9" s="862" customFormat="1" x14ac:dyDescent="0.3">
      <c r="C167" s="863"/>
      <c r="D167" s="863"/>
      <c r="E167" s="863"/>
      <c r="F167" s="863"/>
      <c r="G167" s="863"/>
      <c r="H167" s="863"/>
      <c r="I167" s="864"/>
    </row>
    <row r="168" spans="3:9" s="862" customFormat="1" x14ac:dyDescent="0.3">
      <c r="C168" s="863"/>
      <c r="D168" s="863"/>
      <c r="E168" s="863"/>
      <c r="F168" s="863"/>
      <c r="G168" s="863"/>
      <c r="H168" s="863"/>
      <c r="I168" s="864"/>
    </row>
    <row r="169" spans="3:9" s="862" customFormat="1" x14ac:dyDescent="0.3">
      <c r="C169" s="863"/>
      <c r="D169" s="863"/>
      <c r="E169" s="863"/>
      <c r="F169" s="863"/>
      <c r="G169" s="863"/>
      <c r="H169" s="863"/>
      <c r="I169" s="864"/>
    </row>
    <row r="170" spans="3:9" s="862" customFormat="1" x14ac:dyDescent="0.3">
      <c r="C170" s="863"/>
      <c r="D170" s="863"/>
      <c r="E170" s="863"/>
      <c r="F170" s="863"/>
      <c r="G170" s="863"/>
      <c r="H170" s="863"/>
      <c r="I170" s="864"/>
    </row>
    <row r="171" spans="3:9" s="862" customFormat="1" x14ac:dyDescent="0.3">
      <c r="C171" s="863"/>
      <c r="D171" s="863"/>
      <c r="E171" s="863"/>
      <c r="F171" s="863"/>
      <c r="G171" s="863"/>
      <c r="H171" s="863"/>
      <c r="I171" s="864"/>
    </row>
    <row r="172" spans="3:9" s="862" customFormat="1" x14ac:dyDescent="0.3">
      <c r="C172" s="863"/>
      <c r="D172" s="863"/>
      <c r="E172" s="863"/>
      <c r="F172" s="863"/>
      <c r="G172" s="863"/>
      <c r="H172" s="863"/>
      <c r="I172" s="864"/>
    </row>
    <row r="173" spans="3:9" s="862" customFormat="1" x14ac:dyDescent="0.3">
      <c r="C173" s="863"/>
      <c r="D173" s="863"/>
      <c r="E173" s="863"/>
      <c r="F173" s="863"/>
      <c r="G173" s="863"/>
      <c r="H173" s="863"/>
      <c r="I173" s="864"/>
    </row>
    <row r="174" spans="3:9" s="862" customFormat="1" x14ac:dyDescent="0.3">
      <c r="C174" s="863"/>
      <c r="D174" s="863"/>
      <c r="E174" s="863"/>
      <c r="F174" s="863"/>
      <c r="G174" s="863"/>
      <c r="H174" s="863"/>
      <c r="I174" s="864"/>
    </row>
    <row r="175" spans="3:9" s="862" customFormat="1" x14ac:dyDescent="0.3">
      <c r="C175" s="863"/>
      <c r="D175" s="863"/>
      <c r="E175" s="863"/>
      <c r="F175" s="863"/>
      <c r="G175" s="863"/>
      <c r="H175" s="863"/>
      <c r="I175" s="864"/>
    </row>
    <row r="176" spans="3:9" s="862" customFormat="1" x14ac:dyDescent="0.3">
      <c r="C176" s="863"/>
      <c r="D176" s="863"/>
      <c r="E176" s="863"/>
      <c r="F176" s="863"/>
      <c r="G176" s="863"/>
      <c r="H176" s="863"/>
      <c r="I176" s="864"/>
    </row>
    <row r="177" spans="3:9" s="862" customFormat="1" x14ac:dyDescent="0.3">
      <c r="C177" s="863"/>
      <c r="D177" s="863"/>
      <c r="E177" s="863"/>
      <c r="F177" s="863"/>
      <c r="G177" s="863"/>
      <c r="H177" s="863"/>
      <c r="I177" s="864"/>
    </row>
    <row r="178" spans="3:9" s="862" customFormat="1" x14ac:dyDescent="0.3">
      <c r="C178" s="863"/>
      <c r="D178" s="863"/>
      <c r="E178" s="863"/>
      <c r="F178" s="863"/>
      <c r="G178" s="863"/>
      <c r="H178" s="863"/>
      <c r="I178" s="864"/>
    </row>
    <row r="179" spans="3:9" s="862" customFormat="1" x14ac:dyDescent="0.3">
      <c r="C179" s="863"/>
      <c r="D179" s="863"/>
      <c r="E179" s="863"/>
      <c r="F179" s="863"/>
      <c r="G179" s="863"/>
      <c r="H179" s="863"/>
      <c r="I179" s="864"/>
    </row>
    <row r="180" spans="3:9" s="862" customFormat="1" x14ac:dyDescent="0.3">
      <c r="C180" s="863"/>
      <c r="D180" s="863"/>
      <c r="E180" s="863"/>
      <c r="F180" s="863"/>
      <c r="G180" s="863"/>
      <c r="H180" s="863"/>
      <c r="I180" s="864"/>
    </row>
    <row r="181" spans="3:9" s="862" customFormat="1" x14ac:dyDescent="0.3">
      <c r="C181" s="863"/>
      <c r="D181" s="863"/>
      <c r="E181" s="863"/>
      <c r="F181" s="863"/>
      <c r="G181" s="863"/>
      <c r="H181" s="863"/>
      <c r="I181" s="864"/>
    </row>
    <row r="182" spans="3:9" s="862" customFormat="1" x14ac:dyDescent="0.3">
      <c r="C182" s="863"/>
      <c r="D182" s="863"/>
      <c r="E182" s="863"/>
      <c r="F182" s="863"/>
      <c r="G182" s="863"/>
      <c r="H182" s="863"/>
      <c r="I182" s="864"/>
    </row>
    <row r="183" spans="3:9" s="862" customFormat="1" x14ac:dyDescent="0.3">
      <c r="C183" s="863"/>
      <c r="D183" s="863"/>
      <c r="E183" s="863"/>
      <c r="F183" s="863"/>
      <c r="G183" s="863"/>
      <c r="H183" s="863"/>
      <c r="I183" s="864"/>
    </row>
    <row r="184" spans="3:9" s="862" customFormat="1" x14ac:dyDescent="0.3">
      <c r="C184" s="863"/>
      <c r="D184" s="863"/>
      <c r="E184" s="863"/>
      <c r="F184" s="863"/>
      <c r="G184" s="863"/>
      <c r="H184" s="863"/>
      <c r="I184" s="864"/>
    </row>
    <row r="185" spans="3:9" s="862" customFormat="1" x14ac:dyDescent="0.3">
      <c r="C185" s="863"/>
      <c r="D185" s="863"/>
      <c r="E185" s="863"/>
      <c r="F185" s="863"/>
      <c r="G185" s="863"/>
      <c r="H185" s="863"/>
      <c r="I185" s="864"/>
    </row>
    <row r="186" spans="3:9" s="862" customFormat="1" x14ac:dyDescent="0.3">
      <c r="C186" s="863"/>
      <c r="D186" s="863"/>
      <c r="E186" s="863"/>
      <c r="F186" s="863"/>
      <c r="G186" s="863"/>
      <c r="H186" s="863"/>
      <c r="I186" s="864"/>
    </row>
    <row r="187" spans="3:9" s="862" customFormat="1" x14ac:dyDescent="0.3">
      <c r="C187" s="863"/>
      <c r="D187" s="863"/>
      <c r="E187" s="863"/>
      <c r="F187" s="863"/>
      <c r="G187" s="863"/>
      <c r="H187" s="863"/>
      <c r="I187" s="864"/>
    </row>
    <row r="188" spans="3:9" s="862" customFormat="1" x14ac:dyDescent="0.3">
      <c r="C188" s="863"/>
      <c r="D188" s="863"/>
      <c r="E188" s="863"/>
      <c r="F188" s="863"/>
      <c r="G188" s="863"/>
      <c r="H188" s="863"/>
      <c r="I188" s="864"/>
    </row>
    <row r="189" spans="3:9" s="862" customFormat="1" x14ac:dyDescent="0.3">
      <c r="C189" s="863"/>
      <c r="D189" s="863"/>
      <c r="E189" s="863"/>
      <c r="F189" s="863"/>
      <c r="G189" s="863"/>
      <c r="H189" s="863"/>
      <c r="I189" s="864"/>
    </row>
    <row r="190" spans="3:9" s="862" customFormat="1" x14ac:dyDescent="0.3">
      <c r="C190" s="863"/>
      <c r="D190" s="863"/>
      <c r="E190" s="863"/>
      <c r="F190" s="863"/>
      <c r="G190" s="863"/>
      <c r="H190" s="863"/>
      <c r="I190" s="864"/>
    </row>
    <row r="191" spans="3:9" s="862" customFormat="1" x14ac:dyDescent="0.3">
      <c r="C191" s="863"/>
      <c r="D191" s="863"/>
      <c r="E191" s="863"/>
      <c r="F191" s="863"/>
      <c r="G191" s="863"/>
      <c r="H191" s="863"/>
      <c r="I191" s="864"/>
    </row>
    <row r="192" spans="3:9" s="862" customFormat="1" x14ac:dyDescent="0.3">
      <c r="C192" s="863"/>
      <c r="D192" s="863"/>
      <c r="E192" s="863"/>
      <c r="F192" s="863"/>
      <c r="G192" s="863"/>
      <c r="H192" s="863"/>
      <c r="I192" s="864"/>
    </row>
    <row r="193" spans="3:9" s="862" customFormat="1" x14ac:dyDescent="0.3">
      <c r="C193" s="863"/>
      <c r="D193" s="863"/>
      <c r="E193" s="863"/>
      <c r="F193" s="863"/>
      <c r="G193" s="863"/>
      <c r="H193" s="863"/>
      <c r="I193" s="864"/>
    </row>
    <row r="194" spans="3:9" s="862" customFormat="1" x14ac:dyDescent="0.3">
      <c r="C194" s="863"/>
      <c r="D194" s="863"/>
      <c r="E194" s="863"/>
      <c r="F194" s="863"/>
      <c r="G194" s="863"/>
      <c r="H194" s="863"/>
      <c r="I194" s="864"/>
    </row>
    <row r="195" spans="3:9" s="862" customFormat="1" x14ac:dyDescent="0.3">
      <c r="C195" s="863"/>
      <c r="D195" s="863"/>
      <c r="E195" s="863"/>
      <c r="F195" s="863"/>
      <c r="G195" s="863"/>
      <c r="H195" s="863"/>
      <c r="I195" s="864"/>
    </row>
    <row r="196" spans="3:9" s="862" customFormat="1" x14ac:dyDescent="0.3">
      <c r="C196" s="863"/>
      <c r="D196" s="863"/>
      <c r="E196" s="863"/>
      <c r="F196" s="863"/>
      <c r="G196" s="863"/>
      <c r="H196" s="863"/>
      <c r="I196" s="864"/>
    </row>
    <row r="197" spans="3:9" s="862" customFormat="1" x14ac:dyDescent="0.3">
      <c r="C197" s="863"/>
      <c r="D197" s="863"/>
      <c r="E197" s="863"/>
      <c r="F197" s="863"/>
      <c r="G197" s="863"/>
      <c r="H197" s="863"/>
      <c r="I197" s="864"/>
    </row>
    <row r="198" spans="3:9" s="862" customFormat="1" x14ac:dyDescent="0.3">
      <c r="C198" s="863"/>
      <c r="D198" s="863"/>
      <c r="E198" s="863"/>
      <c r="F198" s="863"/>
      <c r="G198" s="863"/>
      <c r="H198" s="863"/>
      <c r="I198" s="864"/>
    </row>
    <row r="199" spans="3:9" s="862" customFormat="1" x14ac:dyDescent="0.3">
      <c r="C199" s="863"/>
      <c r="D199" s="863"/>
      <c r="E199" s="863"/>
      <c r="F199" s="863"/>
      <c r="G199" s="863"/>
      <c r="H199" s="863"/>
      <c r="I199" s="864"/>
    </row>
    <row r="200" spans="3:9" s="862" customFormat="1" x14ac:dyDescent="0.3">
      <c r="C200" s="863"/>
      <c r="D200" s="863"/>
      <c r="E200" s="863"/>
      <c r="F200" s="863"/>
      <c r="G200" s="863"/>
      <c r="H200" s="863"/>
      <c r="I200" s="864"/>
    </row>
    <row r="201" spans="3:9" s="862" customFormat="1" x14ac:dyDescent="0.3">
      <c r="C201" s="863"/>
      <c r="D201" s="863"/>
      <c r="E201" s="863"/>
      <c r="F201" s="863"/>
      <c r="G201" s="863"/>
      <c r="H201" s="863"/>
      <c r="I201" s="864"/>
    </row>
    <row r="202" spans="3:9" s="862" customFormat="1" x14ac:dyDescent="0.3">
      <c r="C202" s="863"/>
      <c r="D202" s="863"/>
      <c r="E202" s="863"/>
      <c r="F202" s="863"/>
      <c r="G202" s="863"/>
      <c r="H202" s="863"/>
      <c r="I202" s="864"/>
    </row>
    <row r="203" spans="3:9" s="862" customFormat="1" x14ac:dyDescent="0.3">
      <c r="C203" s="863"/>
      <c r="D203" s="863"/>
      <c r="E203" s="863"/>
      <c r="F203" s="863"/>
      <c r="G203" s="863"/>
      <c r="H203" s="863"/>
      <c r="I203" s="864"/>
    </row>
    <row r="204" spans="3:9" s="862" customFormat="1" x14ac:dyDescent="0.3">
      <c r="C204" s="863"/>
      <c r="D204" s="863"/>
      <c r="E204" s="863"/>
      <c r="F204" s="863"/>
      <c r="G204" s="863"/>
      <c r="H204" s="863"/>
      <c r="I204" s="864"/>
    </row>
    <row r="205" spans="3:9" s="862" customFormat="1" x14ac:dyDescent="0.3">
      <c r="C205" s="863"/>
      <c r="D205" s="863"/>
      <c r="E205" s="863"/>
      <c r="F205" s="863"/>
      <c r="G205" s="863"/>
      <c r="H205" s="863"/>
      <c r="I205" s="864"/>
    </row>
    <row r="206" spans="3:9" s="862" customFormat="1" x14ac:dyDescent="0.3">
      <c r="C206" s="863"/>
      <c r="D206" s="863"/>
      <c r="E206" s="863"/>
      <c r="F206" s="863"/>
      <c r="G206" s="863"/>
      <c r="H206" s="863"/>
      <c r="I206" s="864"/>
    </row>
    <row r="207" spans="3:9" s="862" customFormat="1" x14ac:dyDescent="0.3">
      <c r="C207" s="863"/>
      <c r="D207" s="863"/>
      <c r="E207" s="863"/>
      <c r="F207" s="863"/>
      <c r="G207" s="863"/>
      <c r="H207" s="863"/>
      <c r="I207" s="864"/>
    </row>
    <row r="208" spans="3:9" s="862" customFormat="1" x14ac:dyDescent="0.3">
      <c r="C208" s="863"/>
      <c r="D208" s="863"/>
      <c r="E208" s="863"/>
      <c r="F208" s="863"/>
      <c r="G208" s="863"/>
      <c r="H208" s="863"/>
      <c r="I208" s="864"/>
    </row>
    <row r="209" spans="3:9" s="862" customFormat="1" x14ac:dyDescent="0.3">
      <c r="C209" s="863"/>
      <c r="D209" s="863"/>
      <c r="E209" s="863"/>
      <c r="F209" s="863"/>
      <c r="G209" s="863"/>
      <c r="H209" s="863"/>
      <c r="I209" s="864"/>
    </row>
    <row r="210" spans="3:9" s="862" customFormat="1" x14ac:dyDescent="0.3">
      <c r="C210" s="863"/>
      <c r="D210" s="863"/>
      <c r="E210" s="863"/>
      <c r="F210" s="863"/>
      <c r="G210" s="863"/>
      <c r="H210" s="863"/>
      <c r="I210" s="864"/>
    </row>
    <row r="211" spans="3:9" s="862" customFormat="1" x14ac:dyDescent="0.3">
      <c r="C211" s="863"/>
      <c r="D211" s="863"/>
      <c r="E211" s="863"/>
      <c r="F211" s="863"/>
      <c r="G211" s="863"/>
      <c r="H211" s="863"/>
      <c r="I211" s="864"/>
    </row>
    <row r="212" spans="3:9" s="862" customFormat="1" x14ac:dyDescent="0.3">
      <c r="C212" s="863"/>
      <c r="D212" s="863"/>
      <c r="E212" s="863"/>
      <c r="F212" s="863"/>
      <c r="G212" s="863"/>
      <c r="H212" s="863"/>
      <c r="I212" s="864"/>
    </row>
    <row r="213" spans="3:9" s="862" customFormat="1" x14ac:dyDescent="0.3">
      <c r="C213" s="863"/>
      <c r="D213" s="863"/>
      <c r="E213" s="863"/>
      <c r="F213" s="863"/>
      <c r="G213" s="863"/>
      <c r="H213" s="863"/>
      <c r="I213" s="864"/>
    </row>
    <row r="214" spans="3:9" s="862" customFormat="1" x14ac:dyDescent="0.3">
      <c r="C214" s="863"/>
      <c r="D214" s="863"/>
      <c r="E214" s="863"/>
      <c r="F214" s="863"/>
      <c r="G214" s="863"/>
      <c r="H214" s="863"/>
      <c r="I214" s="864"/>
    </row>
    <row r="215" spans="3:9" s="862" customFormat="1" x14ac:dyDescent="0.3">
      <c r="C215" s="863"/>
      <c r="D215" s="863"/>
      <c r="E215" s="863"/>
      <c r="F215" s="863"/>
      <c r="G215" s="863"/>
      <c r="H215" s="863"/>
      <c r="I215" s="864"/>
    </row>
    <row r="216" spans="3:9" s="862" customFormat="1" x14ac:dyDescent="0.3">
      <c r="C216" s="863"/>
      <c r="D216" s="863"/>
      <c r="E216" s="863"/>
      <c r="F216" s="863"/>
      <c r="G216" s="863"/>
      <c r="H216" s="863"/>
      <c r="I216" s="864"/>
    </row>
    <row r="217" spans="3:9" s="862" customFormat="1" x14ac:dyDescent="0.3">
      <c r="C217" s="863"/>
      <c r="D217" s="863"/>
      <c r="E217" s="863"/>
      <c r="F217" s="863"/>
      <c r="G217" s="863"/>
      <c r="H217" s="863"/>
      <c r="I217" s="864"/>
    </row>
    <row r="218" spans="3:9" s="862" customFormat="1" x14ac:dyDescent="0.3">
      <c r="C218" s="863"/>
      <c r="D218" s="863"/>
      <c r="E218" s="863"/>
      <c r="F218" s="863"/>
      <c r="G218" s="863"/>
      <c r="H218" s="863"/>
      <c r="I218" s="864"/>
    </row>
    <row r="219" spans="3:9" s="862" customFormat="1" x14ac:dyDescent="0.3">
      <c r="C219" s="863"/>
      <c r="D219" s="863"/>
      <c r="E219" s="863"/>
      <c r="F219" s="863"/>
      <c r="G219" s="863"/>
      <c r="H219" s="863"/>
      <c r="I219" s="864"/>
    </row>
    <row r="220" spans="3:9" s="862" customFormat="1" x14ac:dyDescent="0.3">
      <c r="C220" s="863"/>
      <c r="D220" s="863"/>
      <c r="E220" s="863"/>
      <c r="F220" s="863"/>
      <c r="G220" s="863"/>
      <c r="H220" s="863"/>
      <c r="I220" s="864"/>
    </row>
    <row r="221" spans="3:9" s="862" customFormat="1" x14ac:dyDescent="0.3">
      <c r="C221" s="863"/>
      <c r="D221" s="863"/>
      <c r="E221" s="863"/>
      <c r="F221" s="863"/>
      <c r="G221" s="863"/>
      <c r="H221" s="863"/>
      <c r="I221" s="864"/>
    </row>
    <row r="222" spans="3:9" s="862" customFormat="1" x14ac:dyDescent="0.3">
      <c r="C222" s="863"/>
      <c r="D222" s="863"/>
      <c r="E222" s="863"/>
      <c r="F222" s="863"/>
      <c r="G222" s="863"/>
      <c r="H222" s="863"/>
      <c r="I222" s="864"/>
    </row>
    <row r="223" spans="3:9" s="862" customFormat="1" x14ac:dyDescent="0.3">
      <c r="C223" s="863"/>
      <c r="D223" s="863"/>
      <c r="E223" s="863"/>
      <c r="F223" s="863"/>
      <c r="G223" s="863"/>
      <c r="H223" s="863"/>
      <c r="I223" s="864"/>
    </row>
    <row r="224" spans="3:9" s="862" customFormat="1" x14ac:dyDescent="0.3">
      <c r="C224" s="863"/>
      <c r="D224" s="863"/>
      <c r="E224" s="863"/>
      <c r="F224" s="863"/>
      <c r="G224" s="863"/>
      <c r="H224" s="863"/>
      <c r="I224" s="864"/>
    </row>
    <row r="225" spans="3:9" s="862" customFormat="1" x14ac:dyDescent="0.3">
      <c r="C225" s="863"/>
      <c r="D225" s="863"/>
      <c r="E225" s="863"/>
      <c r="F225" s="863"/>
      <c r="G225" s="863"/>
      <c r="H225" s="863"/>
      <c r="I225" s="864"/>
    </row>
    <row r="226" spans="3:9" s="862" customFormat="1" x14ac:dyDescent="0.3">
      <c r="C226" s="863"/>
      <c r="D226" s="863"/>
      <c r="E226" s="863"/>
      <c r="F226" s="863"/>
      <c r="G226" s="863"/>
      <c r="H226" s="863"/>
      <c r="I226" s="864"/>
    </row>
    <row r="227" spans="3:9" s="862" customFormat="1" x14ac:dyDescent="0.3">
      <c r="C227" s="863"/>
      <c r="D227" s="863"/>
      <c r="E227" s="863"/>
      <c r="F227" s="863"/>
      <c r="G227" s="863"/>
      <c r="H227" s="863"/>
      <c r="I227" s="864"/>
    </row>
    <row r="228" spans="3:9" s="862" customFormat="1" x14ac:dyDescent="0.3">
      <c r="C228" s="863"/>
      <c r="D228" s="863"/>
      <c r="E228" s="863"/>
      <c r="F228" s="863"/>
      <c r="G228" s="863"/>
      <c r="H228" s="863"/>
      <c r="I228" s="864"/>
    </row>
    <row r="229" spans="3:9" s="862" customFormat="1" x14ac:dyDescent="0.3">
      <c r="C229" s="863"/>
      <c r="D229" s="863"/>
      <c r="E229" s="863"/>
      <c r="F229" s="863"/>
      <c r="G229" s="863"/>
      <c r="H229" s="863"/>
      <c r="I229" s="864"/>
    </row>
    <row r="230" spans="3:9" s="862" customFormat="1" x14ac:dyDescent="0.3">
      <c r="C230" s="863"/>
      <c r="D230" s="863"/>
      <c r="E230" s="863"/>
      <c r="F230" s="863"/>
      <c r="G230" s="863"/>
      <c r="H230" s="863"/>
      <c r="I230" s="864"/>
    </row>
    <row r="231" spans="3:9" s="862" customFormat="1" x14ac:dyDescent="0.3">
      <c r="C231" s="863"/>
      <c r="D231" s="863"/>
      <c r="E231" s="863"/>
      <c r="F231" s="863"/>
      <c r="G231" s="863"/>
      <c r="H231" s="863"/>
      <c r="I231" s="864"/>
    </row>
    <row r="232" spans="3:9" s="862" customFormat="1" x14ac:dyDescent="0.3">
      <c r="C232" s="863"/>
      <c r="D232" s="863"/>
      <c r="E232" s="863"/>
      <c r="F232" s="863"/>
      <c r="G232" s="863"/>
      <c r="H232" s="863"/>
      <c r="I232" s="864"/>
    </row>
    <row r="233" spans="3:9" s="862" customFormat="1" x14ac:dyDescent="0.3">
      <c r="C233" s="863"/>
      <c r="D233" s="863"/>
      <c r="E233" s="863"/>
      <c r="F233" s="863"/>
      <c r="G233" s="863"/>
      <c r="H233" s="863"/>
      <c r="I233" s="864"/>
    </row>
    <row r="234" spans="3:9" s="862" customFormat="1" x14ac:dyDescent="0.3">
      <c r="C234" s="863"/>
      <c r="D234" s="863"/>
      <c r="E234" s="863"/>
      <c r="F234" s="863"/>
      <c r="G234" s="863"/>
      <c r="H234" s="863"/>
      <c r="I234" s="864"/>
    </row>
    <row r="235" spans="3:9" s="862" customFormat="1" x14ac:dyDescent="0.3">
      <c r="C235" s="863"/>
      <c r="D235" s="863"/>
      <c r="E235" s="863"/>
      <c r="F235" s="863"/>
      <c r="G235" s="863"/>
      <c r="H235" s="863"/>
      <c r="I235" s="864"/>
    </row>
    <row r="236" spans="3:9" s="862" customFormat="1" x14ac:dyDescent="0.3">
      <c r="C236" s="863"/>
      <c r="D236" s="863"/>
      <c r="E236" s="863"/>
      <c r="F236" s="863"/>
      <c r="G236" s="863"/>
      <c r="H236" s="863"/>
      <c r="I236" s="864"/>
    </row>
    <row r="237" spans="3:9" s="862" customFormat="1" x14ac:dyDescent="0.3">
      <c r="C237" s="863"/>
      <c r="D237" s="863"/>
      <c r="E237" s="863"/>
      <c r="F237" s="863"/>
      <c r="G237" s="863"/>
      <c r="H237" s="863"/>
      <c r="I237" s="864"/>
    </row>
    <row r="238" spans="3:9" s="862" customFormat="1" x14ac:dyDescent="0.3">
      <c r="C238" s="863"/>
      <c r="D238" s="863"/>
      <c r="E238" s="863"/>
      <c r="F238" s="863"/>
      <c r="G238" s="863"/>
      <c r="H238" s="863"/>
      <c r="I238" s="864"/>
    </row>
    <row r="239" spans="3:9" s="862" customFormat="1" x14ac:dyDescent="0.3">
      <c r="C239" s="863"/>
      <c r="D239" s="863"/>
      <c r="E239" s="863"/>
      <c r="F239" s="863"/>
      <c r="G239" s="863"/>
      <c r="H239" s="863"/>
      <c r="I239" s="864"/>
    </row>
    <row r="240" spans="3:9" s="862" customFormat="1" x14ac:dyDescent="0.3">
      <c r="C240" s="863"/>
      <c r="D240" s="863"/>
      <c r="E240" s="863"/>
      <c r="F240" s="863"/>
      <c r="G240" s="863"/>
      <c r="H240" s="863"/>
      <c r="I240" s="864"/>
    </row>
    <row r="241" spans="3:9" s="862" customFormat="1" x14ac:dyDescent="0.3">
      <c r="C241" s="863"/>
      <c r="D241" s="863"/>
      <c r="E241" s="863"/>
      <c r="F241" s="863"/>
      <c r="G241" s="863"/>
      <c r="H241" s="863"/>
      <c r="I241" s="864"/>
    </row>
    <row r="242" spans="3:9" s="862" customFormat="1" x14ac:dyDescent="0.3">
      <c r="C242" s="863"/>
      <c r="D242" s="863"/>
      <c r="E242" s="863"/>
      <c r="F242" s="863"/>
      <c r="G242" s="863"/>
      <c r="H242" s="863"/>
      <c r="I242" s="864"/>
    </row>
    <row r="243" spans="3:9" s="862" customFormat="1" x14ac:dyDescent="0.3">
      <c r="C243" s="863"/>
      <c r="D243" s="863"/>
      <c r="E243" s="863"/>
      <c r="F243" s="863"/>
      <c r="G243" s="863"/>
      <c r="H243" s="863"/>
      <c r="I243" s="864"/>
    </row>
    <row r="244" spans="3:9" s="862" customFormat="1" x14ac:dyDescent="0.3">
      <c r="C244" s="863"/>
      <c r="D244" s="863"/>
      <c r="E244" s="863"/>
      <c r="F244" s="863"/>
      <c r="G244" s="863"/>
      <c r="H244" s="863"/>
      <c r="I244" s="864"/>
    </row>
    <row r="245" spans="3:9" s="862" customFormat="1" x14ac:dyDescent="0.3">
      <c r="C245" s="863"/>
      <c r="D245" s="863"/>
      <c r="E245" s="863"/>
      <c r="F245" s="863"/>
      <c r="G245" s="863"/>
      <c r="H245" s="863"/>
      <c r="I245" s="864"/>
    </row>
    <row r="246" spans="3:9" s="862" customFormat="1" x14ac:dyDescent="0.3">
      <c r="C246" s="863"/>
      <c r="D246" s="863"/>
      <c r="E246" s="863"/>
      <c r="F246" s="863"/>
      <c r="G246" s="863"/>
      <c r="H246" s="863"/>
      <c r="I246" s="864"/>
    </row>
    <row r="247" spans="3:9" s="862" customFormat="1" x14ac:dyDescent="0.3">
      <c r="C247" s="863"/>
      <c r="D247" s="863"/>
      <c r="E247" s="863"/>
      <c r="F247" s="863"/>
      <c r="G247" s="863"/>
      <c r="H247" s="863"/>
      <c r="I247" s="864"/>
    </row>
    <row r="248" spans="3:9" s="862" customFormat="1" x14ac:dyDescent="0.3">
      <c r="C248" s="863"/>
      <c r="D248" s="863"/>
      <c r="E248" s="863"/>
      <c r="F248" s="863"/>
      <c r="G248" s="863"/>
      <c r="H248" s="863"/>
      <c r="I248" s="864"/>
    </row>
    <row r="249" spans="3:9" s="862" customFormat="1" x14ac:dyDescent="0.3">
      <c r="C249" s="863"/>
      <c r="D249" s="863"/>
      <c r="E249" s="863"/>
      <c r="F249" s="863"/>
      <c r="G249" s="863"/>
      <c r="H249" s="863"/>
      <c r="I249" s="864"/>
    </row>
    <row r="250" spans="3:9" s="862" customFormat="1" x14ac:dyDescent="0.3">
      <c r="C250" s="863"/>
      <c r="D250" s="863"/>
      <c r="E250" s="863"/>
      <c r="F250" s="863"/>
      <c r="G250" s="863"/>
      <c r="H250" s="863"/>
      <c r="I250" s="864"/>
    </row>
    <row r="251" spans="3:9" s="862" customFormat="1" x14ac:dyDescent="0.3">
      <c r="C251" s="863"/>
      <c r="D251" s="863"/>
      <c r="E251" s="863"/>
      <c r="F251" s="863"/>
      <c r="G251" s="863"/>
      <c r="H251" s="863"/>
      <c r="I251" s="864"/>
    </row>
    <row r="252" spans="3:9" s="862" customFormat="1" x14ac:dyDescent="0.3">
      <c r="C252" s="863"/>
      <c r="D252" s="863"/>
      <c r="E252" s="863"/>
      <c r="F252" s="863"/>
      <c r="G252" s="863"/>
      <c r="H252" s="863"/>
      <c r="I252" s="864"/>
    </row>
    <row r="253" spans="3:9" s="862" customFormat="1" x14ac:dyDescent="0.3">
      <c r="C253" s="863"/>
      <c r="D253" s="863"/>
      <c r="E253" s="863"/>
      <c r="F253" s="863"/>
      <c r="G253" s="863"/>
      <c r="H253" s="863"/>
      <c r="I253" s="864"/>
    </row>
    <row r="254" spans="3:9" s="862" customFormat="1" x14ac:dyDescent="0.3">
      <c r="C254" s="863"/>
      <c r="D254" s="863"/>
      <c r="E254" s="863"/>
      <c r="F254" s="863"/>
      <c r="G254" s="863"/>
      <c r="H254" s="863"/>
      <c r="I254" s="864"/>
    </row>
    <row r="255" spans="3:9" s="862" customFormat="1" x14ac:dyDescent="0.3">
      <c r="C255" s="863"/>
      <c r="D255" s="863"/>
      <c r="E255" s="863"/>
      <c r="F255" s="863"/>
      <c r="G255" s="863"/>
      <c r="H255" s="863"/>
      <c r="I255" s="864"/>
    </row>
    <row r="256" spans="3:9" s="862" customFormat="1" x14ac:dyDescent="0.3">
      <c r="C256" s="863"/>
      <c r="D256" s="863"/>
      <c r="E256" s="863"/>
      <c r="F256" s="863"/>
      <c r="G256" s="863"/>
      <c r="H256" s="863"/>
      <c r="I256" s="864"/>
    </row>
    <row r="257" spans="3:9" s="862" customFormat="1" x14ac:dyDescent="0.3">
      <c r="C257" s="863"/>
      <c r="D257" s="863"/>
      <c r="E257" s="863"/>
      <c r="F257" s="863"/>
      <c r="G257" s="863"/>
      <c r="H257" s="863"/>
      <c r="I257" s="864"/>
    </row>
    <row r="258" spans="3:9" s="862" customFormat="1" x14ac:dyDescent="0.3">
      <c r="C258" s="863"/>
      <c r="D258" s="863"/>
      <c r="E258" s="863"/>
      <c r="F258" s="863"/>
      <c r="G258" s="863"/>
      <c r="H258" s="863"/>
      <c r="I258" s="864"/>
    </row>
    <row r="259" spans="3:9" s="862" customFormat="1" x14ac:dyDescent="0.3">
      <c r="C259" s="863"/>
      <c r="D259" s="863"/>
      <c r="E259" s="863"/>
      <c r="F259" s="863"/>
      <c r="G259" s="863"/>
      <c r="H259" s="863"/>
      <c r="I259" s="864"/>
    </row>
    <row r="260" spans="3:9" s="862" customFormat="1" x14ac:dyDescent="0.3">
      <c r="C260" s="863"/>
      <c r="D260" s="863"/>
      <c r="E260" s="863"/>
      <c r="F260" s="863"/>
      <c r="G260" s="863"/>
      <c r="H260" s="863"/>
      <c r="I260" s="864"/>
    </row>
    <row r="261" spans="3:9" s="862" customFormat="1" x14ac:dyDescent="0.3">
      <c r="C261" s="863"/>
      <c r="D261" s="863"/>
      <c r="E261" s="863"/>
      <c r="F261" s="863"/>
      <c r="G261" s="863"/>
      <c r="H261" s="863"/>
      <c r="I261" s="864"/>
    </row>
    <row r="262" spans="3:9" s="862" customFormat="1" x14ac:dyDescent="0.3">
      <c r="C262" s="863"/>
      <c r="D262" s="863"/>
      <c r="E262" s="863"/>
      <c r="F262" s="863"/>
      <c r="G262" s="863"/>
      <c r="H262" s="863"/>
      <c r="I262" s="864"/>
    </row>
    <row r="263" spans="3:9" s="862" customFormat="1" x14ac:dyDescent="0.3">
      <c r="C263" s="863"/>
      <c r="D263" s="863"/>
      <c r="E263" s="863"/>
      <c r="F263" s="863"/>
      <c r="G263" s="863"/>
      <c r="H263" s="863"/>
      <c r="I263" s="864"/>
    </row>
    <row r="264" spans="3:9" s="862" customFormat="1" x14ac:dyDescent="0.3">
      <c r="C264" s="863"/>
      <c r="D264" s="863"/>
      <c r="E264" s="863"/>
      <c r="F264" s="863"/>
      <c r="G264" s="863"/>
      <c r="H264" s="863"/>
      <c r="I264" s="864"/>
    </row>
    <row r="265" spans="3:9" s="862" customFormat="1" x14ac:dyDescent="0.3">
      <c r="C265" s="863"/>
      <c r="D265" s="863"/>
      <c r="E265" s="863"/>
      <c r="F265" s="863"/>
      <c r="G265" s="863"/>
      <c r="H265" s="863"/>
      <c r="I265" s="864"/>
    </row>
    <row r="266" spans="3:9" s="862" customFormat="1" x14ac:dyDescent="0.3">
      <c r="C266" s="863"/>
      <c r="D266" s="863"/>
      <c r="E266" s="863"/>
      <c r="F266" s="863"/>
      <c r="G266" s="863"/>
      <c r="H266" s="863"/>
      <c r="I266" s="864"/>
    </row>
    <row r="267" spans="3:9" s="862" customFormat="1" x14ac:dyDescent="0.3">
      <c r="C267" s="863"/>
      <c r="D267" s="863"/>
      <c r="E267" s="863"/>
      <c r="F267" s="863"/>
      <c r="G267" s="863"/>
      <c r="H267" s="863"/>
      <c r="I267" s="864"/>
    </row>
    <row r="268" spans="3:9" s="862" customFormat="1" x14ac:dyDescent="0.3">
      <c r="C268" s="863"/>
      <c r="D268" s="863"/>
      <c r="E268" s="863"/>
      <c r="F268" s="863"/>
      <c r="G268" s="863"/>
      <c r="H268" s="863"/>
      <c r="I268" s="864"/>
    </row>
    <row r="269" spans="3:9" s="862" customFormat="1" x14ac:dyDescent="0.3">
      <c r="C269" s="863"/>
      <c r="D269" s="863"/>
      <c r="E269" s="863"/>
      <c r="F269" s="863"/>
      <c r="G269" s="863"/>
      <c r="H269" s="863"/>
      <c r="I269" s="864"/>
    </row>
    <row r="270" spans="3:9" s="862" customFormat="1" x14ac:dyDescent="0.3">
      <c r="C270" s="863"/>
      <c r="D270" s="863"/>
      <c r="E270" s="863"/>
      <c r="F270" s="863"/>
      <c r="G270" s="863"/>
      <c r="H270" s="863"/>
      <c r="I270" s="864"/>
    </row>
    <row r="271" spans="3:9" s="862" customFormat="1" x14ac:dyDescent="0.3">
      <c r="C271" s="863"/>
      <c r="D271" s="863"/>
      <c r="E271" s="863"/>
      <c r="F271" s="863"/>
      <c r="G271" s="863"/>
      <c r="H271" s="863"/>
      <c r="I271" s="864"/>
    </row>
    <row r="272" spans="3:9" s="862" customFormat="1" x14ac:dyDescent="0.3">
      <c r="C272" s="863"/>
      <c r="D272" s="863"/>
      <c r="E272" s="863"/>
      <c r="F272" s="863"/>
      <c r="G272" s="863"/>
      <c r="H272" s="863"/>
      <c r="I272" s="864"/>
    </row>
    <row r="273" spans="3:9" s="862" customFormat="1" x14ac:dyDescent="0.3">
      <c r="C273" s="863"/>
      <c r="D273" s="863"/>
      <c r="E273" s="863"/>
      <c r="F273" s="863"/>
      <c r="G273" s="863"/>
      <c r="H273" s="863"/>
      <c r="I273" s="864"/>
    </row>
    <row r="274" spans="3:9" s="862" customFormat="1" x14ac:dyDescent="0.3">
      <c r="C274" s="863"/>
      <c r="D274" s="863"/>
      <c r="E274" s="863"/>
      <c r="F274" s="863"/>
      <c r="G274" s="863"/>
      <c r="H274" s="863"/>
      <c r="I274" s="864"/>
    </row>
    <row r="275" spans="3:9" s="862" customFormat="1" x14ac:dyDescent="0.3">
      <c r="C275" s="863"/>
      <c r="D275" s="863"/>
      <c r="E275" s="863"/>
      <c r="F275" s="863"/>
      <c r="G275" s="863"/>
      <c r="H275" s="863"/>
      <c r="I275" s="864"/>
    </row>
    <row r="276" spans="3:9" s="862" customFormat="1" x14ac:dyDescent="0.3">
      <c r="C276" s="863"/>
      <c r="D276" s="863"/>
      <c r="E276" s="863"/>
      <c r="F276" s="863"/>
      <c r="G276" s="863"/>
      <c r="H276" s="863"/>
      <c r="I276" s="864"/>
    </row>
    <row r="277" spans="3:9" s="862" customFormat="1" x14ac:dyDescent="0.3">
      <c r="C277" s="863"/>
      <c r="D277" s="863"/>
      <c r="E277" s="863"/>
      <c r="F277" s="863"/>
      <c r="G277" s="863"/>
      <c r="H277" s="863"/>
      <c r="I277" s="864"/>
    </row>
    <row r="278" spans="3:9" s="862" customFormat="1" x14ac:dyDescent="0.3">
      <c r="C278" s="863"/>
      <c r="D278" s="863"/>
      <c r="E278" s="863"/>
      <c r="F278" s="863"/>
      <c r="G278" s="863"/>
      <c r="H278" s="863"/>
      <c r="I278" s="864"/>
    </row>
    <row r="279" spans="3:9" s="862" customFormat="1" x14ac:dyDescent="0.3">
      <c r="C279" s="863"/>
      <c r="D279" s="863"/>
      <c r="E279" s="863"/>
      <c r="F279" s="863"/>
      <c r="G279" s="863"/>
      <c r="H279" s="863"/>
      <c r="I279" s="864"/>
    </row>
    <row r="280" spans="3:9" s="862" customFormat="1" x14ac:dyDescent="0.3">
      <c r="C280" s="863"/>
      <c r="D280" s="863"/>
      <c r="E280" s="863"/>
      <c r="F280" s="863"/>
      <c r="G280" s="863"/>
      <c r="H280" s="863"/>
      <c r="I280" s="864"/>
    </row>
    <row r="281" spans="3:9" s="862" customFormat="1" x14ac:dyDescent="0.3">
      <c r="C281" s="863"/>
      <c r="D281" s="863"/>
      <c r="E281" s="863"/>
      <c r="F281" s="863"/>
      <c r="G281" s="863"/>
      <c r="H281" s="863"/>
      <c r="I281" s="864"/>
    </row>
    <row r="282" spans="3:9" s="862" customFormat="1" x14ac:dyDescent="0.3">
      <c r="C282" s="863"/>
      <c r="D282" s="863"/>
      <c r="E282" s="863"/>
      <c r="F282" s="863"/>
      <c r="G282" s="863"/>
      <c r="H282" s="863"/>
      <c r="I282" s="864"/>
    </row>
    <row r="283" spans="3:9" s="862" customFormat="1" x14ac:dyDescent="0.3">
      <c r="C283" s="863"/>
      <c r="D283" s="863"/>
      <c r="E283" s="863"/>
      <c r="F283" s="863"/>
      <c r="G283" s="863"/>
      <c r="H283" s="863"/>
      <c r="I283" s="864"/>
    </row>
    <row r="284" spans="3:9" s="862" customFormat="1" x14ac:dyDescent="0.3">
      <c r="C284" s="863"/>
      <c r="D284" s="863"/>
      <c r="E284" s="863"/>
      <c r="F284" s="863"/>
      <c r="G284" s="863"/>
      <c r="H284" s="863"/>
      <c r="I284" s="864"/>
    </row>
    <row r="285" spans="3:9" s="862" customFormat="1" x14ac:dyDescent="0.3">
      <c r="C285" s="863"/>
      <c r="D285" s="863"/>
      <c r="E285" s="863"/>
      <c r="F285" s="863"/>
      <c r="G285" s="863"/>
      <c r="H285" s="863"/>
      <c r="I285" s="864"/>
    </row>
    <row r="286" spans="3:9" s="862" customFormat="1" x14ac:dyDescent="0.3">
      <c r="C286" s="863"/>
      <c r="D286" s="863"/>
      <c r="E286" s="863"/>
      <c r="F286" s="863"/>
      <c r="G286" s="863"/>
      <c r="H286" s="863"/>
      <c r="I286" s="864"/>
    </row>
    <row r="287" spans="3:9" s="862" customFormat="1" x14ac:dyDescent="0.3">
      <c r="C287" s="863"/>
      <c r="D287" s="863"/>
      <c r="E287" s="863"/>
      <c r="F287" s="863"/>
      <c r="G287" s="863"/>
      <c r="H287" s="863"/>
      <c r="I287" s="864"/>
    </row>
    <row r="288" spans="3:9" s="862" customFormat="1" x14ac:dyDescent="0.3">
      <c r="C288" s="863"/>
      <c r="D288" s="863"/>
      <c r="E288" s="863"/>
      <c r="F288" s="863"/>
      <c r="G288" s="863"/>
      <c r="H288" s="863"/>
      <c r="I288" s="864"/>
    </row>
    <row r="289" spans="3:9" s="862" customFormat="1" x14ac:dyDescent="0.3">
      <c r="C289" s="863"/>
      <c r="D289" s="863"/>
      <c r="E289" s="863"/>
      <c r="F289" s="863"/>
      <c r="G289" s="863"/>
      <c r="H289" s="863"/>
      <c r="I289" s="864"/>
    </row>
    <row r="290" spans="3:9" s="862" customFormat="1" x14ac:dyDescent="0.3">
      <c r="C290" s="863"/>
      <c r="D290" s="863"/>
      <c r="E290" s="863"/>
      <c r="F290" s="863"/>
      <c r="G290" s="863"/>
      <c r="H290" s="863"/>
      <c r="I290" s="864"/>
    </row>
    <row r="291" spans="3:9" s="862" customFormat="1" x14ac:dyDescent="0.3">
      <c r="C291" s="863"/>
      <c r="D291" s="863"/>
      <c r="E291" s="863"/>
      <c r="F291" s="863"/>
      <c r="G291" s="863"/>
      <c r="H291" s="863"/>
      <c r="I291" s="864"/>
    </row>
    <row r="292" spans="3:9" s="862" customFormat="1" x14ac:dyDescent="0.3">
      <c r="C292" s="863"/>
      <c r="D292" s="863"/>
      <c r="E292" s="863"/>
      <c r="F292" s="863"/>
      <c r="G292" s="863"/>
      <c r="H292" s="863"/>
      <c r="I292" s="864"/>
    </row>
    <row r="293" spans="3:9" s="862" customFormat="1" x14ac:dyDescent="0.3">
      <c r="C293" s="863"/>
      <c r="D293" s="863"/>
      <c r="E293" s="863"/>
      <c r="F293" s="863"/>
      <c r="G293" s="863"/>
      <c r="H293" s="863"/>
      <c r="I293" s="864"/>
    </row>
    <row r="294" spans="3:9" s="862" customFormat="1" x14ac:dyDescent="0.3">
      <c r="C294" s="863"/>
      <c r="D294" s="863"/>
      <c r="E294" s="863"/>
      <c r="F294" s="863"/>
      <c r="G294" s="863"/>
      <c r="H294" s="863"/>
      <c r="I294" s="864"/>
    </row>
    <row r="295" spans="3:9" s="862" customFormat="1" x14ac:dyDescent="0.3">
      <c r="C295" s="863"/>
      <c r="D295" s="863"/>
      <c r="E295" s="863"/>
      <c r="F295" s="863"/>
      <c r="G295" s="863"/>
      <c r="H295" s="863"/>
      <c r="I295" s="864"/>
    </row>
    <row r="296" spans="3:9" s="862" customFormat="1" x14ac:dyDescent="0.3">
      <c r="C296" s="863"/>
      <c r="D296" s="863"/>
      <c r="E296" s="863"/>
      <c r="F296" s="863"/>
      <c r="G296" s="863"/>
      <c r="H296" s="863"/>
      <c r="I296" s="864"/>
    </row>
    <row r="297" spans="3:9" s="862" customFormat="1" x14ac:dyDescent="0.3">
      <c r="C297" s="863"/>
      <c r="D297" s="863"/>
      <c r="E297" s="863"/>
      <c r="F297" s="863"/>
      <c r="G297" s="863"/>
      <c r="H297" s="863"/>
      <c r="I297" s="864"/>
    </row>
    <row r="298" spans="3:9" s="862" customFormat="1" x14ac:dyDescent="0.3">
      <c r="C298" s="863"/>
      <c r="D298" s="863"/>
      <c r="E298" s="863"/>
      <c r="F298" s="863"/>
      <c r="G298" s="863"/>
      <c r="H298" s="863"/>
      <c r="I298" s="864"/>
    </row>
    <row r="299" spans="3:9" s="862" customFormat="1" x14ac:dyDescent="0.3">
      <c r="C299" s="863"/>
      <c r="D299" s="863"/>
      <c r="E299" s="863"/>
      <c r="F299" s="863"/>
      <c r="G299" s="863"/>
      <c r="H299" s="863"/>
      <c r="I299" s="864"/>
    </row>
    <row r="300" spans="3:9" s="862" customFormat="1" x14ac:dyDescent="0.3">
      <c r="C300" s="863"/>
      <c r="D300" s="863"/>
      <c r="E300" s="863"/>
      <c r="F300" s="863"/>
      <c r="G300" s="863"/>
      <c r="H300" s="863"/>
      <c r="I300" s="864"/>
    </row>
    <row r="301" spans="3:9" s="862" customFormat="1" x14ac:dyDescent="0.3">
      <c r="C301" s="863"/>
      <c r="D301" s="863"/>
      <c r="E301" s="863"/>
      <c r="F301" s="863"/>
      <c r="G301" s="863"/>
      <c r="H301" s="863"/>
      <c r="I301" s="864"/>
    </row>
  </sheetData>
  <mergeCells count="5">
    <mergeCell ref="B3:J3"/>
    <mergeCell ref="C4:J4"/>
    <mergeCell ref="B127:H127"/>
    <mergeCell ref="C129:H129"/>
    <mergeCell ref="C130:H131"/>
  </mergeCells>
  <hyperlinks>
    <hyperlink ref="C129" r:id="rId1" xr:uid="{A4F5AF79-27E5-4D91-B2DC-AEA4AE629692}"/>
    <hyperlink ref="C130" r:id="rId2" xr:uid="{B65C9345-9A07-473B-AB25-6C14522354C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B2:E17"/>
  <sheetViews>
    <sheetView topLeftCell="A4" workbookViewId="0">
      <selection activeCell="G11" sqref="G11"/>
    </sheetView>
  </sheetViews>
  <sheetFormatPr defaultColWidth="8.6328125" defaultRowHeight="15.5" x14ac:dyDescent="0.35"/>
  <cols>
    <col min="1" max="1" width="2.08984375" style="39" customWidth="1"/>
    <col min="2" max="2" width="33.26953125" style="39" customWidth="1"/>
    <col min="3" max="3" width="14.90625" style="41" customWidth="1"/>
    <col min="4" max="4" width="3" style="39" bestFit="1" customWidth="1"/>
    <col min="5" max="5" width="23.6328125" style="39" customWidth="1"/>
    <col min="6" max="256" width="8.6328125" style="39"/>
    <col min="257" max="257" width="2.08984375" style="39" customWidth="1"/>
    <col min="258" max="258" width="26.36328125" style="39" customWidth="1"/>
    <col min="259" max="259" width="21.6328125" style="39" customWidth="1"/>
    <col min="260" max="260" width="3" style="39" bestFit="1" customWidth="1"/>
    <col min="261" max="261" width="12.08984375" style="39" customWidth="1"/>
    <col min="262" max="512" width="8.6328125" style="39"/>
    <col min="513" max="513" width="2.08984375" style="39" customWidth="1"/>
    <col min="514" max="514" width="26.36328125" style="39" customWidth="1"/>
    <col min="515" max="515" width="21.6328125" style="39" customWidth="1"/>
    <col min="516" max="516" width="3" style="39" bestFit="1" customWidth="1"/>
    <col min="517" max="517" width="12.08984375" style="39" customWidth="1"/>
    <col min="518" max="768" width="8.6328125" style="39"/>
    <col min="769" max="769" width="2.08984375" style="39" customWidth="1"/>
    <col min="770" max="770" width="26.36328125" style="39" customWidth="1"/>
    <col min="771" max="771" width="21.6328125" style="39" customWidth="1"/>
    <col min="772" max="772" width="3" style="39" bestFit="1" customWidth="1"/>
    <col min="773" max="773" width="12.08984375" style="39" customWidth="1"/>
    <col min="774" max="1024" width="8.6328125" style="39"/>
    <col min="1025" max="1025" width="2.08984375" style="39" customWidth="1"/>
    <col min="1026" max="1026" width="26.36328125" style="39" customWidth="1"/>
    <col min="1027" max="1027" width="21.6328125" style="39" customWidth="1"/>
    <col min="1028" max="1028" width="3" style="39" bestFit="1" customWidth="1"/>
    <col min="1029" max="1029" width="12.08984375" style="39" customWidth="1"/>
    <col min="1030" max="1280" width="8.6328125" style="39"/>
    <col min="1281" max="1281" width="2.08984375" style="39" customWidth="1"/>
    <col min="1282" max="1282" width="26.36328125" style="39" customWidth="1"/>
    <col min="1283" max="1283" width="21.6328125" style="39" customWidth="1"/>
    <col min="1284" max="1284" width="3" style="39" bestFit="1" customWidth="1"/>
    <col min="1285" max="1285" width="12.08984375" style="39" customWidth="1"/>
    <col min="1286" max="1536" width="8.6328125" style="39"/>
    <col min="1537" max="1537" width="2.08984375" style="39" customWidth="1"/>
    <col min="1538" max="1538" width="26.36328125" style="39" customWidth="1"/>
    <col min="1539" max="1539" width="21.6328125" style="39" customWidth="1"/>
    <col min="1540" max="1540" width="3" style="39" bestFit="1" customWidth="1"/>
    <col min="1541" max="1541" width="12.08984375" style="39" customWidth="1"/>
    <col min="1542" max="1792" width="8.6328125" style="39"/>
    <col min="1793" max="1793" width="2.08984375" style="39" customWidth="1"/>
    <col min="1794" max="1794" width="26.36328125" style="39" customWidth="1"/>
    <col min="1795" max="1795" width="21.6328125" style="39" customWidth="1"/>
    <col min="1796" max="1796" width="3" style="39" bestFit="1" customWidth="1"/>
    <col min="1797" max="1797" width="12.08984375" style="39" customWidth="1"/>
    <col min="1798" max="2048" width="8.6328125" style="39"/>
    <col min="2049" max="2049" width="2.08984375" style="39" customWidth="1"/>
    <col min="2050" max="2050" width="26.36328125" style="39" customWidth="1"/>
    <col min="2051" max="2051" width="21.6328125" style="39" customWidth="1"/>
    <col min="2052" max="2052" width="3" style="39" bestFit="1" customWidth="1"/>
    <col min="2053" max="2053" width="12.08984375" style="39" customWidth="1"/>
    <col min="2054" max="2304" width="8.6328125" style="39"/>
    <col min="2305" max="2305" width="2.08984375" style="39" customWidth="1"/>
    <col min="2306" max="2306" width="26.36328125" style="39" customWidth="1"/>
    <col min="2307" max="2307" width="21.6328125" style="39" customWidth="1"/>
    <col min="2308" max="2308" width="3" style="39" bestFit="1" customWidth="1"/>
    <col min="2309" max="2309" width="12.08984375" style="39" customWidth="1"/>
    <col min="2310" max="2560" width="8.6328125" style="39"/>
    <col min="2561" max="2561" width="2.08984375" style="39" customWidth="1"/>
    <col min="2562" max="2562" width="26.36328125" style="39" customWidth="1"/>
    <col min="2563" max="2563" width="21.6328125" style="39" customWidth="1"/>
    <col min="2564" max="2564" width="3" style="39" bestFit="1" customWidth="1"/>
    <col min="2565" max="2565" width="12.08984375" style="39" customWidth="1"/>
    <col min="2566" max="2816" width="8.6328125" style="39"/>
    <col min="2817" max="2817" width="2.08984375" style="39" customWidth="1"/>
    <col min="2818" max="2818" width="26.36328125" style="39" customWidth="1"/>
    <col min="2819" max="2819" width="21.6328125" style="39" customWidth="1"/>
    <col min="2820" max="2820" width="3" style="39" bestFit="1" customWidth="1"/>
    <col min="2821" max="2821" width="12.08984375" style="39" customWidth="1"/>
    <col min="2822" max="3072" width="8.6328125" style="39"/>
    <col min="3073" max="3073" width="2.08984375" style="39" customWidth="1"/>
    <col min="3074" max="3074" width="26.36328125" style="39" customWidth="1"/>
    <col min="3075" max="3075" width="21.6328125" style="39" customWidth="1"/>
    <col min="3076" max="3076" width="3" style="39" bestFit="1" customWidth="1"/>
    <col min="3077" max="3077" width="12.08984375" style="39" customWidth="1"/>
    <col min="3078" max="3328" width="8.6328125" style="39"/>
    <col min="3329" max="3329" width="2.08984375" style="39" customWidth="1"/>
    <col min="3330" max="3330" width="26.36328125" style="39" customWidth="1"/>
    <col min="3331" max="3331" width="21.6328125" style="39" customWidth="1"/>
    <col min="3332" max="3332" width="3" style="39" bestFit="1" customWidth="1"/>
    <col min="3333" max="3333" width="12.08984375" style="39" customWidth="1"/>
    <col min="3334" max="3584" width="8.6328125" style="39"/>
    <col min="3585" max="3585" width="2.08984375" style="39" customWidth="1"/>
    <col min="3586" max="3586" width="26.36328125" style="39" customWidth="1"/>
    <col min="3587" max="3587" width="21.6328125" style="39" customWidth="1"/>
    <col min="3588" max="3588" width="3" style="39" bestFit="1" customWidth="1"/>
    <col min="3589" max="3589" width="12.08984375" style="39" customWidth="1"/>
    <col min="3590" max="3840" width="8.6328125" style="39"/>
    <col min="3841" max="3841" width="2.08984375" style="39" customWidth="1"/>
    <col min="3842" max="3842" width="26.36328125" style="39" customWidth="1"/>
    <col min="3843" max="3843" width="21.6328125" style="39" customWidth="1"/>
    <col min="3844" max="3844" width="3" style="39" bestFit="1" customWidth="1"/>
    <col min="3845" max="3845" width="12.08984375" style="39" customWidth="1"/>
    <col min="3846" max="4096" width="8.6328125" style="39"/>
    <col min="4097" max="4097" width="2.08984375" style="39" customWidth="1"/>
    <col min="4098" max="4098" width="26.36328125" style="39" customWidth="1"/>
    <col min="4099" max="4099" width="21.6328125" style="39" customWidth="1"/>
    <col min="4100" max="4100" width="3" style="39" bestFit="1" customWidth="1"/>
    <col min="4101" max="4101" width="12.08984375" style="39" customWidth="1"/>
    <col min="4102" max="4352" width="8.6328125" style="39"/>
    <col min="4353" max="4353" width="2.08984375" style="39" customWidth="1"/>
    <col min="4354" max="4354" width="26.36328125" style="39" customWidth="1"/>
    <col min="4355" max="4355" width="21.6328125" style="39" customWidth="1"/>
    <col min="4356" max="4356" width="3" style="39" bestFit="1" customWidth="1"/>
    <col min="4357" max="4357" width="12.08984375" style="39" customWidth="1"/>
    <col min="4358" max="4608" width="8.6328125" style="39"/>
    <col min="4609" max="4609" width="2.08984375" style="39" customWidth="1"/>
    <col min="4610" max="4610" width="26.36328125" style="39" customWidth="1"/>
    <col min="4611" max="4611" width="21.6328125" style="39" customWidth="1"/>
    <col min="4612" max="4612" width="3" style="39" bestFit="1" customWidth="1"/>
    <col min="4613" max="4613" width="12.08984375" style="39" customWidth="1"/>
    <col min="4614" max="4864" width="8.6328125" style="39"/>
    <col min="4865" max="4865" width="2.08984375" style="39" customWidth="1"/>
    <col min="4866" max="4866" width="26.36328125" style="39" customWidth="1"/>
    <col min="4867" max="4867" width="21.6328125" style="39" customWidth="1"/>
    <col min="4868" max="4868" width="3" style="39" bestFit="1" customWidth="1"/>
    <col min="4869" max="4869" width="12.08984375" style="39" customWidth="1"/>
    <col min="4870" max="5120" width="8.6328125" style="39"/>
    <col min="5121" max="5121" width="2.08984375" style="39" customWidth="1"/>
    <col min="5122" max="5122" width="26.36328125" style="39" customWidth="1"/>
    <col min="5123" max="5123" width="21.6328125" style="39" customWidth="1"/>
    <col min="5124" max="5124" width="3" style="39" bestFit="1" customWidth="1"/>
    <col min="5125" max="5125" width="12.08984375" style="39" customWidth="1"/>
    <col min="5126" max="5376" width="8.6328125" style="39"/>
    <col min="5377" max="5377" width="2.08984375" style="39" customWidth="1"/>
    <col min="5378" max="5378" width="26.36328125" style="39" customWidth="1"/>
    <col min="5379" max="5379" width="21.6328125" style="39" customWidth="1"/>
    <col min="5380" max="5380" width="3" style="39" bestFit="1" customWidth="1"/>
    <col min="5381" max="5381" width="12.08984375" style="39" customWidth="1"/>
    <col min="5382" max="5632" width="8.6328125" style="39"/>
    <col min="5633" max="5633" width="2.08984375" style="39" customWidth="1"/>
    <col min="5634" max="5634" width="26.36328125" style="39" customWidth="1"/>
    <col min="5635" max="5635" width="21.6328125" style="39" customWidth="1"/>
    <col min="5636" max="5636" width="3" style="39" bestFit="1" customWidth="1"/>
    <col min="5637" max="5637" width="12.08984375" style="39" customWidth="1"/>
    <col min="5638" max="5888" width="8.6328125" style="39"/>
    <col min="5889" max="5889" width="2.08984375" style="39" customWidth="1"/>
    <col min="5890" max="5890" width="26.36328125" style="39" customWidth="1"/>
    <col min="5891" max="5891" width="21.6328125" style="39" customWidth="1"/>
    <col min="5892" max="5892" width="3" style="39" bestFit="1" customWidth="1"/>
    <col min="5893" max="5893" width="12.08984375" style="39" customWidth="1"/>
    <col min="5894" max="6144" width="8.6328125" style="39"/>
    <col min="6145" max="6145" width="2.08984375" style="39" customWidth="1"/>
    <col min="6146" max="6146" width="26.36328125" style="39" customWidth="1"/>
    <col min="6147" max="6147" width="21.6328125" style="39" customWidth="1"/>
    <col min="6148" max="6148" width="3" style="39" bestFit="1" customWidth="1"/>
    <col min="6149" max="6149" width="12.08984375" style="39" customWidth="1"/>
    <col min="6150" max="6400" width="8.6328125" style="39"/>
    <col min="6401" max="6401" width="2.08984375" style="39" customWidth="1"/>
    <col min="6402" max="6402" width="26.36328125" style="39" customWidth="1"/>
    <col min="6403" max="6403" width="21.6328125" style="39" customWidth="1"/>
    <col min="6404" max="6404" width="3" style="39" bestFit="1" customWidth="1"/>
    <col min="6405" max="6405" width="12.08984375" style="39" customWidth="1"/>
    <col min="6406" max="6656" width="8.6328125" style="39"/>
    <col min="6657" max="6657" width="2.08984375" style="39" customWidth="1"/>
    <col min="6658" max="6658" width="26.36328125" style="39" customWidth="1"/>
    <col min="6659" max="6659" width="21.6328125" style="39" customWidth="1"/>
    <col min="6660" max="6660" width="3" style="39" bestFit="1" customWidth="1"/>
    <col min="6661" max="6661" width="12.08984375" style="39" customWidth="1"/>
    <col min="6662" max="6912" width="8.6328125" style="39"/>
    <col min="6913" max="6913" width="2.08984375" style="39" customWidth="1"/>
    <col min="6914" max="6914" width="26.36328125" style="39" customWidth="1"/>
    <col min="6915" max="6915" width="21.6328125" style="39" customWidth="1"/>
    <col min="6916" max="6916" width="3" style="39" bestFit="1" customWidth="1"/>
    <col min="6917" max="6917" width="12.08984375" style="39" customWidth="1"/>
    <col min="6918" max="7168" width="8.6328125" style="39"/>
    <col min="7169" max="7169" width="2.08984375" style="39" customWidth="1"/>
    <col min="7170" max="7170" width="26.36328125" style="39" customWidth="1"/>
    <col min="7171" max="7171" width="21.6328125" style="39" customWidth="1"/>
    <col min="7172" max="7172" width="3" style="39" bestFit="1" customWidth="1"/>
    <col min="7173" max="7173" width="12.08984375" style="39" customWidth="1"/>
    <col min="7174" max="7424" width="8.6328125" style="39"/>
    <col min="7425" max="7425" width="2.08984375" style="39" customWidth="1"/>
    <col min="7426" max="7426" width="26.36328125" style="39" customWidth="1"/>
    <col min="7427" max="7427" width="21.6328125" style="39" customWidth="1"/>
    <col min="7428" max="7428" width="3" style="39" bestFit="1" customWidth="1"/>
    <col min="7429" max="7429" width="12.08984375" style="39" customWidth="1"/>
    <col min="7430" max="7680" width="8.6328125" style="39"/>
    <col min="7681" max="7681" width="2.08984375" style="39" customWidth="1"/>
    <col min="7682" max="7682" width="26.36328125" style="39" customWidth="1"/>
    <col min="7683" max="7683" width="21.6328125" style="39" customWidth="1"/>
    <col min="7684" max="7684" width="3" style="39" bestFit="1" customWidth="1"/>
    <col min="7685" max="7685" width="12.08984375" style="39" customWidth="1"/>
    <col min="7686" max="7936" width="8.6328125" style="39"/>
    <col min="7937" max="7937" width="2.08984375" style="39" customWidth="1"/>
    <col min="7938" max="7938" width="26.36328125" style="39" customWidth="1"/>
    <col min="7939" max="7939" width="21.6328125" style="39" customWidth="1"/>
    <col min="7940" max="7940" width="3" style="39" bestFit="1" customWidth="1"/>
    <col min="7941" max="7941" width="12.08984375" style="39" customWidth="1"/>
    <col min="7942" max="8192" width="8.6328125" style="39"/>
    <col min="8193" max="8193" width="2.08984375" style="39" customWidth="1"/>
    <col min="8194" max="8194" width="26.36328125" style="39" customWidth="1"/>
    <col min="8195" max="8195" width="21.6328125" style="39" customWidth="1"/>
    <col min="8196" max="8196" width="3" style="39" bestFit="1" customWidth="1"/>
    <col min="8197" max="8197" width="12.08984375" style="39" customWidth="1"/>
    <col min="8198" max="8448" width="8.6328125" style="39"/>
    <col min="8449" max="8449" width="2.08984375" style="39" customWidth="1"/>
    <col min="8450" max="8450" width="26.36328125" style="39" customWidth="1"/>
    <col min="8451" max="8451" width="21.6328125" style="39" customWidth="1"/>
    <col min="8452" max="8452" width="3" style="39" bestFit="1" customWidth="1"/>
    <col min="8453" max="8453" width="12.08984375" style="39" customWidth="1"/>
    <col min="8454" max="8704" width="8.6328125" style="39"/>
    <col min="8705" max="8705" width="2.08984375" style="39" customWidth="1"/>
    <col min="8706" max="8706" width="26.36328125" style="39" customWidth="1"/>
    <col min="8707" max="8707" width="21.6328125" style="39" customWidth="1"/>
    <col min="8708" max="8708" width="3" style="39" bestFit="1" customWidth="1"/>
    <col min="8709" max="8709" width="12.08984375" style="39" customWidth="1"/>
    <col min="8710" max="8960" width="8.6328125" style="39"/>
    <col min="8961" max="8961" width="2.08984375" style="39" customWidth="1"/>
    <col min="8962" max="8962" width="26.36328125" style="39" customWidth="1"/>
    <col min="8963" max="8963" width="21.6328125" style="39" customWidth="1"/>
    <col min="8964" max="8964" width="3" style="39" bestFit="1" customWidth="1"/>
    <col min="8965" max="8965" width="12.08984375" style="39" customWidth="1"/>
    <col min="8966" max="9216" width="8.6328125" style="39"/>
    <col min="9217" max="9217" width="2.08984375" style="39" customWidth="1"/>
    <col min="9218" max="9218" width="26.36328125" style="39" customWidth="1"/>
    <col min="9219" max="9219" width="21.6328125" style="39" customWidth="1"/>
    <col min="9220" max="9220" width="3" style="39" bestFit="1" customWidth="1"/>
    <col min="9221" max="9221" width="12.08984375" style="39" customWidth="1"/>
    <col min="9222" max="9472" width="8.6328125" style="39"/>
    <col min="9473" max="9473" width="2.08984375" style="39" customWidth="1"/>
    <col min="9474" max="9474" width="26.36328125" style="39" customWidth="1"/>
    <col min="9475" max="9475" width="21.6328125" style="39" customWidth="1"/>
    <col min="9476" max="9476" width="3" style="39" bestFit="1" customWidth="1"/>
    <col min="9477" max="9477" width="12.08984375" style="39" customWidth="1"/>
    <col min="9478" max="9728" width="8.6328125" style="39"/>
    <col min="9729" max="9729" width="2.08984375" style="39" customWidth="1"/>
    <col min="9730" max="9730" width="26.36328125" style="39" customWidth="1"/>
    <col min="9731" max="9731" width="21.6328125" style="39" customWidth="1"/>
    <col min="9732" max="9732" width="3" style="39" bestFit="1" customWidth="1"/>
    <col min="9733" max="9733" width="12.08984375" style="39" customWidth="1"/>
    <col min="9734" max="9984" width="8.6328125" style="39"/>
    <col min="9985" max="9985" width="2.08984375" style="39" customWidth="1"/>
    <col min="9986" max="9986" width="26.36328125" style="39" customWidth="1"/>
    <col min="9987" max="9987" width="21.6328125" style="39" customWidth="1"/>
    <col min="9988" max="9988" width="3" style="39" bestFit="1" customWidth="1"/>
    <col min="9989" max="9989" width="12.08984375" style="39" customWidth="1"/>
    <col min="9990" max="10240" width="8.6328125" style="39"/>
    <col min="10241" max="10241" width="2.08984375" style="39" customWidth="1"/>
    <col min="10242" max="10242" width="26.36328125" style="39" customWidth="1"/>
    <col min="10243" max="10243" width="21.6328125" style="39" customWidth="1"/>
    <col min="10244" max="10244" width="3" style="39" bestFit="1" customWidth="1"/>
    <col min="10245" max="10245" width="12.08984375" style="39" customWidth="1"/>
    <col min="10246" max="10496" width="8.6328125" style="39"/>
    <col min="10497" max="10497" width="2.08984375" style="39" customWidth="1"/>
    <col min="10498" max="10498" width="26.36328125" style="39" customWidth="1"/>
    <col min="10499" max="10499" width="21.6328125" style="39" customWidth="1"/>
    <col min="10500" max="10500" width="3" style="39" bestFit="1" customWidth="1"/>
    <col min="10501" max="10501" width="12.08984375" style="39" customWidth="1"/>
    <col min="10502" max="10752" width="8.6328125" style="39"/>
    <col min="10753" max="10753" width="2.08984375" style="39" customWidth="1"/>
    <col min="10754" max="10754" width="26.36328125" style="39" customWidth="1"/>
    <col min="10755" max="10755" width="21.6328125" style="39" customWidth="1"/>
    <col min="10756" max="10756" width="3" style="39" bestFit="1" customWidth="1"/>
    <col min="10757" max="10757" width="12.08984375" style="39" customWidth="1"/>
    <col min="10758" max="11008" width="8.6328125" style="39"/>
    <col min="11009" max="11009" width="2.08984375" style="39" customWidth="1"/>
    <col min="11010" max="11010" width="26.36328125" style="39" customWidth="1"/>
    <col min="11011" max="11011" width="21.6328125" style="39" customWidth="1"/>
    <col min="11012" max="11012" width="3" style="39" bestFit="1" customWidth="1"/>
    <col min="11013" max="11013" width="12.08984375" style="39" customWidth="1"/>
    <col min="11014" max="11264" width="8.6328125" style="39"/>
    <col min="11265" max="11265" width="2.08984375" style="39" customWidth="1"/>
    <col min="11266" max="11266" width="26.36328125" style="39" customWidth="1"/>
    <col min="11267" max="11267" width="21.6328125" style="39" customWidth="1"/>
    <col min="11268" max="11268" width="3" style="39" bestFit="1" customWidth="1"/>
    <col min="11269" max="11269" width="12.08984375" style="39" customWidth="1"/>
    <col min="11270" max="11520" width="8.6328125" style="39"/>
    <col min="11521" max="11521" width="2.08984375" style="39" customWidth="1"/>
    <col min="11522" max="11522" width="26.36328125" style="39" customWidth="1"/>
    <col min="11523" max="11523" width="21.6328125" style="39" customWidth="1"/>
    <col min="11524" max="11524" width="3" style="39" bestFit="1" customWidth="1"/>
    <col min="11525" max="11525" width="12.08984375" style="39" customWidth="1"/>
    <col min="11526" max="11776" width="8.6328125" style="39"/>
    <col min="11777" max="11777" width="2.08984375" style="39" customWidth="1"/>
    <col min="11778" max="11778" width="26.36328125" style="39" customWidth="1"/>
    <col min="11779" max="11779" width="21.6328125" style="39" customWidth="1"/>
    <col min="11780" max="11780" width="3" style="39" bestFit="1" customWidth="1"/>
    <col min="11781" max="11781" width="12.08984375" style="39" customWidth="1"/>
    <col min="11782" max="12032" width="8.6328125" style="39"/>
    <col min="12033" max="12033" width="2.08984375" style="39" customWidth="1"/>
    <col min="12034" max="12034" width="26.36328125" style="39" customWidth="1"/>
    <col min="12035" max="12035" width="21.6328125" style="39" customWidth="1"/>
    <col min="12036" max="12036" width="3" style="39" bestFit="1" customWidth="1"/>
    <col min="12037" max="12037" width="12.08984375" style="39" customWidth="1"/>
    <col min="12038" max="12288" width="8.6328125" style="39"/>
    <col min="12289" max="12289" width="2.08984375" style="39" customWidth="1"/>
    <col min="12290" max="12290" width="26.36328125" style="39" customWidth="1"/>
    <col min="12291" max="12291" width="21.6328125" style="39" customWidth="1"/>
    <col min="12292" max="12292" width="3" style="39" bestFit="1" customWidth="1"/>
    <col min="12293" max="12293" width="12.08984375" style="39" customWidth="1"/>
    <col min="12294" max="12544" width="8.6328125" style="39"/>
    <col min="12545" max="12545" width="2.08984375" style="39" customWidth="1"/>
    <col min="12546" max="12546" width="26.36328125" style="39" customWidth="1"/>
    <col min="12547" max="12547" width="21.6328125" style="39" customWidth="1"/>
    <col min="12548" max="12548" width="3" style="39" bestFit="1" customWidth="1"/>
    <col min="12549" max="12549" width="12.08984375" style="39" customWidth="1"/>
    <col min="12550" max="12800" width="8.6328125" style="39"/>
    <col min="12801" max="12801" width="2.08984375" style="39" customWidth="1"/>
    <col min="12802" max="12802" width="26.36328125" style="39" customWidth="1"/>
    <col min="12803" max="12803" width="21.6328125" style="39" customWidth="1"/>
    <col min="12804" max="12804" width="3" style="39" bestFit="1" customWidth="1"/>
    <col min="12805" max="12805" width="12.08984375" style="39" customWidth="1"/>
    <col min="12806" max="13056" width="8.6328125" style="39"/>
    <col min="13057" max="13057" width="2.08984375" style="39" customWidth="1"/>
    <col min="13058" max="13058" width="26.36328125" style="39" customWidth="1"/>
    <col min="13059" max="13059" width="21.6328125" style="39" customWidth="1"/>
    <col min="13060" max="13060" width="3" style="39" bestFit="1" customWidth="1"/>
    <col min="13061" max="13061" width="12.08984375" style="39" customWidth="1"/>
    <col min="13062" max="13312" width="8.6328125" style="39"/>
    <col min="13313" max="13313" width="2.08984375" style="39" customWidth="1"/>
    <col min="13314" max="13314" width="26.36328125" style="39" customWidth="1"/>
    <col min="13315" max="13315" width="21.6328125" style="39" customWidth="1"/>
    <col min="13316" max="13316" width="3" style="39" bestFit="1" customWidth="1"/>
    <col min="13317" max="13317" width="12.08984375" style="39" customWidth="1"/>
    <col min="13318" max="13568" width="8.6328125" style="39"/>
    <col min="13569" max="13569" width="2.08984375" style="39" customWidth="1"/>
    <col min="13570" max="13570" width="26.36328125" style="39" customWidth="1"/>
    <col min="13571" max="13571" width="21.6328125" style="39" customWidth="1"/>
    <col min="13572" max="13572" width="3" style="39" bestFit="1" customWidth="1"/>
    <col min="13573" max="13573" width="12.08984375" style="39" customWidth="1"/>
    <col min="13574" max="13824" width="8.6328125" style="39"/>
    <col min="13825" max="13825" width="2.08984375" style="39" customWidth="1"/>
    <col min="13826" max="13826" width="26.36328125" style="39" customWidth="1"/>
    <col min="13827" max="13827" width="21.6328125" style="39" customWidth="1"/>
    <col min="13828" max="13828" width="3" style="39" bestFit="1" customWidth="1"/>
    <col min="13829" max="13829" width="12.08984375" style="39" customWidth="1"/>
    <col min="13830" max="14080" width="8.6328125" style="39"/>
    <col min="14081" max="14081" width="2.08984375" style="39" customWidth="1"/>
    <col min="14082" max="14082" width="26.36328125" style="39" customWidth="1"/>
    <col min="14083" max="14083" width="21.6328125" style="39" customWidth="1"/>
    <col min="14084" max="14084" width="3" style="39" bestFit="1" customWidth="1"/>
    <col min="14085" max="14085" width="12.08984375" style="39" customWidth="1"/>
    <col min="14086" max="14336" width="8.6328125" style="39"/>
    <col min="14337" max="14337" width="2.08984375" style="39" customWidth="1"/>
    <col min="14338" max="14338" width="26.36328125" style="39" customWidth="1"/>
    <col min="14339" max="14339" width="21.6328125" style="39" customWidth="1"/>
    <col min="14340" max="14340" width="3" style="39" bestFit="1" customWidth="1"/>
    <col min="14341" max="14341" width="12.08984375" style="39" customWidth="1"/>
    <col min="14342" max="14592" width="8.6328125" style="39"/>
    <col min="14593" max="14593" width="2.08984375" style="39" customWidth="1"/>
    <col min="14594" max="14594" width="26.36328125" style="39" customWidth="1"/>
    <col min="14595" max="14595" width="21.6328125" style="39" customWidth="1"/>
    <col min="14596" max="14596" width="3" style="39" bestFit="1" customWidth="1"/>
    <col min="14597" max="14597" width="12.08984375" style="39" customWidth="1"/>
    <col min="14598" max="14848" width="8.6328125" style="39"/>
    <col min="14849" max="14849" width="2.08984375" style="39" customWidth="1"/>
    <col min="14850" max="14850" width="26.36328125" style="39" customWidth="1"/>
    <col min="14851" max="14851" width="21.6328125" style="39" customWidth="1"/>
    <col min="14852" max="14852" width="3" style="39" bestFit="1" customWidth="1"/>
    <col min="14853" max="14853" width="12.08984375" style="39" customWidth="1"/>
    <col min="14854" max="15104" width="8.6328125" style="39"/>
    <col min="15105" max="15105" width="2.08984375" style="39" customWidth="1"/>
    <col min="15106" max="15106" width="26.36328125" style="39" customWidth="1"/>
    <col min="15107" max="15107" width="21.6328125" style="39" customWidth="1"/>
    <col min="15108" max="15108" width="3" style="39" bestFit="1" customWidth="1"/>
    <col min="15109" max="15109" width="12.08984375" style="39" customWidth="1"/>
    <col min="15110" max="15360" width="8.6328125" style="39"/>
    <col min="15361" max="15361" width="2.08984375" style="39" customWidth="1"/>
    <col min="15362" max="15362" width="26.36328125" style="39" customWidth="1"/>
    <col min="15363" max="15363" width="21.6328125" style="39" customWidth="1"/>
    <col min="15364" max="15364" width="3" style="39" bestFit="1" customWidth="1"/>
    <col min="15365" max="15365" width="12.08984375" style="39" customWidth="1"/>
    <col min="15366" max="15616" width="8.6328125" style="39"/>
    <col min="15617" max="15617" width="2.08984375" style="39" customWidth="1"/>
    <col min="15618" max="15618" width="26.36328125" style="39" customWidth="1"/>
    <col min="15619" max="15619" width="21.6328125" style="39" customWidth="1"/>
    <col min="15620" max="15620" width="3" style="39" bestFit="1" customWidth="1"/>
    <col min="15621" max="15621" width="12.08984375" style="39" customWidth="1"/>
    <col min="15622" max="15872" width="8.6328125" style="39"/>
    <col min="15873" max="15873" width="2.08984375" style="39" customWidth="1"/>
    <col min="15874" max="15874" width="26.36328125" style="39" customWidth="1"/>
    <col min="15875" max="15875" width="21.6328125" style="39" customWidth="1"/>
    <col min="15876" max="15876" width="3" style="39" bestFit="1" customWidth="1"/>
    <col min="15877" max="15877" width="12.08984375" style="39" customWidth="1"/>
    <col min="15878" max="16128" width="8.6328125" style="39"/>
    <col min="16129" max="16129" width="2.08984375" style="39" customWidth="1"/>
    <col min="16130" max="16130" width="26.36328125" style="39" customWidth="1"/>
    <col min="16131" max="16131" width="21.6328125" style="39" customWidth="1"/>
    <col min="16132" max="16132" width="3" style="39" bestFit="1" customWidth="1"/>
    <col min="16133" max="16133" width="12.08984375" style="39" customWidth="1"/>
    <col min="16134" max="16384" width="8.6328125" style="39"/>
  </cols>
  <sheetData>
    <row r="2" spans="2:5" ht="60" customHeight="1" x14ac:dyDescent="0.35">
      <c r="B2" s="467"/>
      <c r="C2" s="468"/>
      <c r="D2" s="467"/>
      <c r="E2" s="467"/>
    </row>
    <row r="3" spans="2:5" ht="28.5" customHeight="1" x14ac:dyDescent="0.55000000000000004">
      <c r="B3" s="1183" t="str">
        <f>file</f>
        <v>KHC AHTF Home Repair Program</v>
      </c>
      <c r="C3" s="1183"/>
      <c r="D3" s="1183"/>
      <c r="E3" s="1183"/>
    </row>
    <row r="4" spans="2:5" ht="80.150000000000006" customHeight="1" x14ac:dyDescent="0.55000000000000004">
      <c r="B4" s="1184" t="s">
        <v>316</v>
      </c>
      <c r="C4" s="1184"/>
      <c r="D4" s="1184"/>
      <c r="E4" s="1184"/>
    </row>
    <row r="5" spans="2:5" s="556" customFormat="1" ht="30.9" customHeight="1" x14ac:dyDescent="0.35">
      <c r="B5" s="557" t="s">
        <v>247</v>
      </c>
      <c r="C5" s="558">
        <f>ProjNum</f>
        <v>0</v>
      </c>
      <c r="D5" s="559"/>
      <c r="E5" s="559"/>
    </row>
    <row r="6" spans="2:5" ht="22.65" customHeight="1" x14ac:dyDescent="0.35">
      <c r="B6" s="1185">
        <f>developer</f>
        <v>0</v>
      </c>
      <c r="C6" s="1185"/>
      <c r="D6" s="1185"/>
      <c r="E6" s="1185"/>
    </row>
    <row r="7" spans="2:5" x14ac:dyDescent="0.35">
      <c r="B7" s="469" t="s">
        <v>161</v>
      </c>
      <c r="C7" s="470">
        <f>buyer</f>
        <v>0</v>
      </c>
      <c r="D7" s="467"/>
      <c r="E7" s="467"/>
    </row>
    <row r="8" spans="2:5" x14ac:dyDescent="0.35">
      <c r="B8" s="469" t="s">
        <v>8</v>
      </c>
      <c r="C8" s="470">
        <f>proj</f>
        <v>0</v>
      </c>
      <c r="D8" s="467"/>
      <c r="E8" s="467"/>
    </row>
    <row r="9" spans="2:5" x14ac:dyDescent="0.35">
      <c r="B9" s="467"/>
      <c r="C9" s="471">
        <f>city</f>
        <v>0</v>
      </c>
      <c r="D9" s="467" t="s">
        <v>9</v>
      </c>
      <c r="E9" s="468">
        <f>zip</f>
        <v>0</v>
      </c>
    </row>
    <row r="10" spans="2:5" x14ac:dyDescent="0.35">
      <c r="B10" s="469" t="s">
        <v>215</v>
      </c>
      <c r="C10" s="472">
        <f>ProjNum</f>
        <v>0</v>
      </c>
      <c r="D10" s="467"/>
      <c r="E10" s="467"/>
    </row>
    <row r="11" spans="2:5" ht="37.4" customHeight="1" x14ac:dyDescent="0.35">
      <c r="B11" s="1185" t="str">
        <f>INSTRUCTIONS!B3</f>
        <v>Overview of Interim Emergency Approach to AHTF Home Repair</v>
      </c>
      <c r="C11" s="1185"/>
      <c r="D11" s="1185"/>
      <c r="E11" s="1185"/>
    </row>
    <row r="12" spans="2:5" ht="67.25" customHeight="1" x14ac:dyDescent="0.35">
      <c r="B12" s="1186" t="str">
        <f>INSTRUCTIONS!B4</f>
        <v xml:space="preserve">In March 2021, many eastern Kentucky counties and some western Kentucky counties were devastated with flooding from a weekend of heavy rain. Not only were some businesses in the areas destroyed but many homeowners and renters lost their homes to the rising flood waters. Governor Andy Beshear quickly designated the many counties as disaster areas and, recently, President Biden designated some of those counties as national disaster areas so that they may receive help from FEMA. </v>
      </c>
      <c r="C12" s="1186"/>
      <c r="D12" s="1186"/>
      <c r="E12" s="1186"/>
    </row>
    <row r="13" spans="2:5" ht="91" customHeight="1" x14ac:dyDescent="0.35">
      <c r="B13" s="1187" t="str">
        <f>INSTRUCTIONS!B5</f>
        <v>This flooding hit during the COVID-19 pandemic, when Kentuckians have been asked to social distance and remain at home as much as possible. To minimize the need for low-income homeowners to move out of their homes, KHC is temporarily waiving some elements of its AHTF Home Repair Program to more quickly assist impacted homeowners.  This revised AHTF Home Repair Interim Emergency Set-Up lays out requirements of the temporarily approach.</v>
      </c>
      <c r="C13" s="1187"/>
      <c r="D13" s="1187"/>
      <c r="E13" s="1187"/>
    </row>
    <row r="14" spans="2:5" x14ac:dyDescent="0.35">
      <c r="B14" s="767" t="str">
        <f>INSTRUCTIONS!C6</f>
        <v>Applicable Dates:   March 4, 2021 through December 31, 2021 (ALL work must be complete by 11/30/2021).</v>
      </c>
      <c r="C14" s="768"/>
      <c r="D14" s="768"/>
      <c r="E14" s="768"/>
    </row>
    <row r="15" spans="2:5" x14ac:dyDescent="0.35">
      <c r="B15" s="767" t="str">
        <f>INSTRUCTIONS!C7</f>
        <v>Applicable Counties:  Anderson, Bath, Boyd, Boyle, Breathitt, Carter, Casey, Clark, Clay, Clinton, Elliott, Estill, Fayette, Fleming, Floyd, Franklin, Garrard, Greenup, Harlan, Jackson, Jessamine, Johnson, Knott, Laurel, Lawrence, Lee, Leslie, Letcher, Lewis, Lincoln, Madison, Magoffin, Marion, Martin, McCreary, Menifee, Mercer, Montgomery, Morgan, Nelson, Nicholas, Owsley, Perry, Pike, Powell, Pulaski, Rockcastle, Rowan, Warren, Wayne, Whitely, Wolfe, and Woodford</v>
      </c>
    </row>
    <row r="16" spans="2:5" x14ac:dyDescent="0.35">
      <c r="B16" s="472"/>
    </row>
    <row r="17" spans="2:2" x14ac:dyDescent="0.35">
      <c r="B17" s="472"/>
    </row>
  </sheetData>
  <sheetProtection password="DDB8" sheet="1" objects="1" scenarios="1"/>
  <mergeCells count="6">
    <mergeCell ref="B3:E3"/>
    <mergeCell ref="B4:E4"/>
    <mergeCell ref="B6:E6"/>
    <mergeCell ref="B12:E12"/>
    <mergeCell ref="B13:E13"/>
    <mergeCell ref="B11:E11"/>
  </mergeCells>
  <printOptions horizontalCentered="1"/>
  <pageMargins left="0.7" right="0.7" top="0.75" bottom="0.75" header="0.3" footer="0.3"/>
  <pageSetup orientation="portrait" r:id="rId1"/>
  <headerFooter>
    <oddFooter>&amp;L&amp;F
&amp;A&amp;RPage &amp;P of &amp;N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pageSetUpPr fitToPage="1"/>
  </sheetPr>
  <dimension ref="A1:FZ37"/>
  <sheetViews>
    <sheetView topLeftCell="A7" zoomScale="145" zoomScaleNormal="100" zoomScaleSheetLayoutView="76" workbookViewId="0">
      <selection activeCell="T23" sqref="T23"/>
    </sheetView>
  </sheetViews>
  <sheetFormatPr defaultColWidth="8.6328125" defaultRowHeight="13" x14ac:dyDescent="0.3"/>
  <cols>
    <col min="1" max="1" width="2" style="93" customWidth="1"/>
    <col min="2" max="2" width="8.36328125" style="93" customWidth="1"/>
    <col min="3" max="3" width="4.6328125" style="93" customWidth="1"/>
    <col min="4" max="4" width="2.90625" style="93" customWidth="1"/>
    <col min="5" max="5" width="1.6328125" style="93" customWidth="1"/>
    <col min="6" max="6" width="2.36328125" style="93" customWidth="1"/>
    <col min="7" max="9" width="8.6328125" style="93"/>
    <col min="10" max="10" width="10.7265625" style="93" customWidth="1"/>
    <col min="11" max="11" width="5.08984375" style="93" customWidth="1"/>
    <col min="12" max="12" width="16.08984375" style="93" customWidth="1"/>
    <col min="13" max="13" width="10.36328125" style="93" customWidth="1"/>
    <col min="14" max="14" width="1.36328125" style="95" customWidth="1"/>
    <col min="15" max="16" width="8.6328125" style="95"/>
    <col min="17" max="18" width="8.6328125" style="93"/>
    <col min="19" max="19" width="0.90625" style="93" customWidth="1"/>
    <col min="20" max="255" width="8.6328125" style="93"/>
    <col min="256" max="256" width="2" style="93" customWidth="1"/>
    <col min="257" max="257" width="10.6328125" style="93" customWidth="1"/>
    <col min="258" max="258" width="5.36328125" style="93" customWidth="1"/>
    <col min="259" max="259" width="7.36328125" style="93" customWidth="1"/>
    <col min="260" max="260" width="0.6328125" style="93" customWidth="1"/>
    <col min="261" max="261" width="2.36328125" style="93" customWidth="1"/>
    <col min="262" max="264" width="8.6328125" style="93"/>
    <col min="265" max="265" width="15.08984375" style="93" customWidth="1"/>
    <col min="266" max="267" width="8.6328125" style="93"/>
    <col min="268" max="268" width="1.6328125" style="93" customWidth="1"/>
    <col min="269" max="269" width="1.36328125" style="93" customWidth="1"/>
    <col min="270" max="274" width="8.6328125" style="93"/>
    <col min="275" max="275" width="24.6328125" style="93" customWidth="1"/>
    <col min="276" max="511" width="8.6328125" style="93"/>
    <col min="512" max="512" width="2" style="93" customWidth="1"/>
    <col min="513" max="513" width="10.6328125" style="93" customWidth="1"/>
    <col min="514" max="514" width="5.36328125" style="93" customWidth="1"/>
    <col min="515" max="515" width="7.36328125" style="93" customWidth="1"/>
    <col min="516" max="516" width="0.6328125" style="93" customWidth="1"/>
    <col min="517" max="517" width="2.36328125" style="93" customWidth="1"/>
    <col min="518" max="520" width="8.6328125" style="93"/>
    <col min="521" max="521" width="15.08984375" style="93" customWidth="1"/>
    <col min="522" max="523" width="8.6328125" style="93"/>
    <col min="524" max="524" width="1.6328125" style="93" customWidth="1"/>
    <col min="525" max="525" width="1.36328125" style="93" customWidth="1"/>
    <col min="526" max="530" width="8.6328125" style="93"/>
    <col min="531" max="531" width="24.6328125" style="93" customWidth="1"/>
    <col min="532" max="767" width="8.6328125" style="93"/>
    <col min="768" max="768" width="2" style="93" customWidth="1"/>
    <col min="769" max="769" width="10.6328125" style="93" customWidth="1"/>
    <col min="770" max="770" width="5.36328125" style="93" customWidth="1"/>
    <col min="771" max="771" width="7.36328125" style="93" customWidth="1"/>
    <col min="772" max="772" width="0.6328125" style="93" customWidth="1"/>
    <col min="773" max="773" width="2.36328125" style="93" customWidth="1"/>
    <col min="774" max="776" width="8.6328125" style="93"/>
    <col min="777" max="777" width="15.08984375" style="93" customWidth="1"/>
    <col min="778" max="779" width="8.6328125" style="93"/>
    <col min="780" max="780" width="1.6328125" style="93" customWidth="1"/>
    <col min="781" max="781" width="1.36328125" style="93" customWidth="1"/>
    <col min="782" max="786" width="8.6328125" style="93"/>
    <col min="787" max="787" width="24.6328125" style="93" customWidth="1"/>
    <col min="788" max="1023" width="8.6328125" style="93"/>
    <col min="1024" max="1024" width="2" style="93" customWidth="1"/>
    <col min="1025" max="1025" width="10.6328125" style="93" customWidth="1"/>
    <col min="1026" max="1026" width="5.36328125" style="93" customWidth="1"/>
    <col min="1027" max="1027" width="7.36328125" style="93" customWidth="1"/>
    <col min="1028" max="1028" width="0.6328125" style="93" customWidth="1"/>
    <col min="1029" max="1029" width="2.36328125" style="93" customWidth="1"/>
    <col min="1030" max="1032" width="8.6328125" style="93"/>
    <col min="1033" max="1033" width="15.08984375" style="93" customWidth="1"/>
    <col min="1034" max="1035" width="8.6328125" style="93"/>
    <col min="1036" max="1036" width="1.6328125" style="93" customWidth="1"/>
    <col min="1037" max="1037" width="1.36328125" style="93" customWidth="1"/>
    <col min="1038" max="1042" width="8.6328125" style="93"/>
    <col min="1043" max="1043" width="24.6328125" style="93" customWidth="1"/>
    <col min="1044" max="1279" width="8.6328125" style="93"/>
    <col min="1280" max="1280" width="2" style="93" customWidth="1"/>
    <col min="1281" max="1281" width="10.6328125" style="93" customWidth="1"/>
    <col min="1282" max="1282" width="5.36328125" style="93" customWidth="1"/>
    <col min="1283" max="1283" width="7.36328125" style="93" customWidth="1"/>
    <col min="1284" max="1284" width="0.6328125" style="93" customWidth="1"/>
    <col min="1285" max="1285" width="2.36328125" style="93" customWidth="1"/>
    <col min="1286" max="1288" width="8.6328125" style="93"/>
    <col min="1289" max="1289" width="15.08984375" style="93" customWidth="1"/>
    <col min="1290" max="1291" width="8.6328125" style="93"/>
    <col min="1292" max="1292" width="1.6328125" style="93" customWidth="1"/>
    <col min="1293" max="1293" width="1.36328125" style="93" customWidth="1"/>
    <col min="1294" max="1298" width="8.6328125" style="93"/>
    <col min="1299" max="1299" width="24.6328125" style="93" customWidth="1"/>
    <col min="1300" max="1535" width="8.6328125" style="93"/>
    <col min="1536" max="1536" width="2" style="93" customWidth="1"/>
    <col min="1537" max="1537" width="10.6328125" style="93" customWidth="1"/>
    <col min="1538" max="1538" width="5.36328125" style="93" customWidth="1"/>
    <col min="1539" max="1539" width="7.36328125" style="93" customWidth="1"/>
    <col min="1540" max="1540" width="0.6328125" style="93" customWidth="1"/>
    <col min="1541" max="1541" width="2.36328125" style="93" customWidth="1"/>
    <col min="1542" max="1544" width="8.6328125" style="93"/>
    <col min="1545" max="1545" width="15.08984375" style="93" customWidth="1"/>
    <col min="1546" max="1547" width="8.6328125" style="93"/>
    <col min="1548" max="1548" width="1.6328125" style="93" customWidth="1"/>
    <col min="1549" max="1549" width="1.36328125" style="93" customWidth="1"/>
    <col min="1550" max="1554" width="8.6328125" style="93"/>
    <col min="1555" max="1555" width="24.6328125" style="93" customWidth="1"/>
    <col min="1556" max="1791" width="8.6328125" style="93"/>
    <col min="1792" max="1792" width="2" style="93" customWidth="1"/>
    <col min="1793" max="1793" width="10.6328125" style="93" customWidth="1"/>
    <col min="1794" max="1794" width="5.36328125" style="93" customWidth="1"/>
    <col min="1795" max="1795" width="7.36328125" style="93" customWidth="1"/>
    <col min="1796" max="1796" width="0.6328125" style="93" customWidth="1"/>
    <col min="1797" max="1797" width="2.36328125" style="93" customWidth="1"/>
    <col min="1798" max="1800" width="8.6328125" style="93"/>
    <col min="1801" max="1801" width="15.08984375" style="93" customWidth="1"/>
    <col min="1802" max="1803" width="8.6328125" style="93"/>
    <col min="1804" max="1804" width="1.6328125" style="93" customWidth="1"/>
    <col min="1805" max="1805" width="1.36328125" style="93" customWidth="1"/>
    <col min="1806" max="1810" width="8.6328125" style="93"/>
    <col min="1811" max="1811" width="24.6328125" style="93" customWidth="1"/>
    <col min="1812" max="2047" width="8.6328125" style="93"/>
    <col min="2048" max="2048" width="2" style="93" customWidth="1"/>
    <col min="2049" max="2049" width="10.6328125" style="93" customWidth="1"/>
    <col min="2050" max="2050" width="5.36328125" style="93" customWidth="1"/>
    <col min="2051" max="2051" width="7.36328125" style="93" customWidth="1"/>
    <col min="2052" max="2052" width="0.6328125" style="93" customWidth="1"/>
    <col min="2053" max="2053" width="2.36328125" style="93" customWidth="1"/>
    <col min="2054" max="2056" width="8.6328125" style="93"/>
    <col min="2057" max="2057" width="15.08984375" style="93" customWidth="1"/>
    <col min="2058" max="2059" width="8.6328125" style="93"/>
    <col min="2060" max="2060" width="1.6328125" style="93" customWidth="1"/>
    <col min="2061" max="2061" width="1.36328125" style="93" customWidth="1"/>
    <col min="2062" max="2066" width="8.6328125" style="93"/>
    <col min="2067" max="2067" width="24.6328125" style="93" customWidth="1"/>
    <col min="2068" max="2303" width="8.6328125" style="93"/>
    <col min="2304" max="2304" width="2" style="93" customWidth="1"/>
    <col min="2305" max="2305" width="10.6328125" style="93" customWidth="1"/>
    <col min="2306" max="2306" width="5.36328125" style="93" customWidth="1"/>
    <col min="2307" max="2307" width="7.36328125" style="93" customWidth="1"/>
    <col min="2308" max="2308" width="0.6328125" style="93" customWidth="1"/>
    <col min="2309" max="2309" width="2.36328125" style="93" customWidth="1"/>
    <col min="2310" max="2312" width="8.6328125" style="93"/>
    <col min="2313" max="2313" width="15.08984375" style="93" customWidth="1"/>
    <col min="2314" max="2315" width="8.6328125" style="93"/>
    <col min="2316" max="2316" width="1.6328125" style="93" customWidth="1"/>
    <col min="2317" max="2317" width="1.36328125" style="93" customWidth="1"/>
    <col min="2318" max="2322" width="8.6328125" style="93"/>
    <col min="2323" max="2323" width="24.6328125" style="93" customWidth="1"/>
    <col min="2324" max="2559" width="8.6328125" style="93"/>
    <col min="2560" max="2560" width="2" style="93" customWidth="1"/>
    <col min="2561" max="2561" width="10.6328125" style="93" customWidth="1"/>
    <col min="2562" max="2562" width="5.36328125" style="93" customWidth="1"/>
    <col min="2563" max="2563" width="7.36328125" style="93" customWidth="1"/>
    <col min="2564" max="2564" width="0.6328125" style="93" customWidth="1"/>
    <col min="2565" max="2565" width="2.36328125" style="93" customWidth="1"/>
    <col min="2566" max="2568" width="8.6328125" style="93"/>
    <col min="2569" max="2569" width="15.08984375" style="93" customWidth="1"/>
    <col min="2570" max="2571" width="8.6328125" style="93"/>
    <col min="2572" max="2572" width="1.6328125" style="93" customWidth="1"/>
    <col min="2573" max="2573" width="1.36328125" style="93" customWidth="1"/>
    <col min="2574" max="2578" width="8.6328125" style="93"/>
    <col min="2579" max="2579" width="24.6328125" style="93" customWidth="1"/>
    <col min="2580" max="2815" width="8.6328125" style="93"/>
    <col min="2816" max="2816" width="2" style="93" customWidth="1"/>
    <col min="2817" max="2817" width="10.6328125" style="93" customWidth="1"/>
    <col min="2818" max="2818" width="5.36328125" style="93" customWidth="1"/>
    <col min="2819" max="2819" width="7.36328125" style="93" customWidth="1"/>
    <col min="2820" max="2820" width="0.6328125" style="93" customWidth="1"/>
    <col min="2821" max="2821" width="2.36328125" style="93" customWidth="1"/>
    <col min="2822" max="2824" width="8.6328125" style="93"/>
    <col min="2825" max="2825" width="15.08984375" style="93" customWidth="1"/>
    <col min="2826" max="2827" width="8.6328125" style="93"/>
    <col min="2828" max="2828" width="1.6328125" style="93" customWidth="1"/>
    <col min="2829" max="2829" width="1.36328125" style="93" customWidth="1"/>
    <col min="2830" max="2834" width="8.6328125" style="93"/>
    <col min="2835" max="2835" width="24.6328125" style="93" customWidth="1"/>
    <col min="2836" max="3071" width="8.6328125" style="93"/>
    <col min="3072" max="3072" width="2" style="93" customWidth="1"/>
    <col min="3073" max="3073" width="10.6328125" style="93" customWidth="1"/>
    <col min="3074" max="3074" width="5.36328125" style="93" customWidth="1"/>
    <col min="3075" max="3075" width="7.36328125" style="93" customWidth="1"/>
    <col min="3076" max="3076" width="0.6328125" style="93" customWidth="1"/>
    <col min="3077" max="3077" width="2.36328125" style="93" customWidth="1"/>
    <col min="3078" max="3080" width="8.6328125" style="93"/>
    <col min="3081" max="3081" width="15.08984375" style="93" customWidth="1"/>
    <col min="3082" max="3083" width="8.6328125" style="93"/>
    <col min="3084" max="3084" width="1.6328125" style="93" customWidth="1"/>
    <col min="3085" max="3085" width="1.36328125" style="93" customWidth="1"/>
    <col min="3086" max="3090" width="8.6328125" style="93"/>
    <col min="3091" max="3091" width="24.6328125" style="93" customWidth="1"/>
    <col min="3092" max="3327" width="8.6328125" style="93"/>
    <col min="3328" max="3328" width="2" style="93" customWidth="1"/>
    <col min="3329" max="3329" width="10.6328125" style="93" customWidth="1"/>
    <col min="3330" max="3330" width="5.36328125" style="93" customWidth="1"/>
    <col min="3331" max="3331" width="7.36328125" style="93" customWidth="1"/>
    <col min="3332" max="3332" width="0.6328125" style="93" customWidth="1"/>
    <col min="3333" max="3333" width="2.36328125" style="93" customWidth="1"/>
    <col min="3334" max="3336" width="8.6328125" style="93"/>
    <col min="3337" max="3337" width="15.08984375" style="93" customWidth="1"/>
    <col min="3338" max="3339" width="8.6328125" style="93"/>
    <col min="3340" max="3340" width="1.6328125" style="93" customWidth="1"/>
    <col min="3341" max="3341" width="1.36328125" style="93" customWidth="1"/>
    <col min="3342" max="3346" width="8.6328125" style="93"/>
    <col min="3347" max="3347" width="24.6328125" style="93" customWidth="1"/>
    <col min="3348" max="3583" width="8.6328125" style="93"/>
    <col min="3584" max="3584" width="2" style="93" customWidth="1"/>
    <col min="3585" max="3585" width="10.6328125" style="93" customWidth="1"/>
    <col min="3586" max="3586" width="5.36328125" style="93" customWidth="1"/>
    <col min="3587" max="3587" width="7.36328125" style="93" customWidth="1"/>
    <col min="3588" max="3588" width="0.6328125" style="93" customWidth="1"/>
    <col min="3589" max="3589" width="2.36328125" style="93" customWidth="1"/>
    <col min="3590" max="3592" width="8.6328125" style="93"/>
    <col min="3593" max="3593" width="15.08984375" style="93" customWidth="1"/>
    <col min="3594" max="3595" width="8.6328125" style="93"/>
    <col min="3596" max="3596" width="1.6328125" style="93" customWidth="1"/>
    <col min="3597" max="3597" width="1.36328125" style="93" customWidth="1"/>
    <col min="3598" max="3602" width="8.6328125" style="93"/>
    <col min="3603" max="3603" width="24.6328125" style="93" customWidth="1"/>
    <col min="3604" max="3839" width="8.6328125" style="93"/>
    <col min="3840" max="3840" width="2" style="93" customWidth="1"/>
    <col min="3841" max="3841" width="10.6328125" style="93" customWidth="1"/>
    <col min="3842" max="3842" width="5.36328125" style="93" customWidth="1"/>
    <col min="3843" max="3843" width="7.36328125" style="93" customWidth="1"/>
    <col min="3844" max="3844" width="0.6328125" style="93" customWidth="1"/>
    <col min="3845" max="3845" width="2.36328125" style="93" customWidth="1"/>
    <col min="3846" max="3848" width="8.6328125" style="93"/>
    <col min="3849" max="3849" width="15.08984375" style="93" customWidth="1"/>
    <col min="3850" max="3851" width="8.6328125" style="93"/>
    <col min="3852" max="3852" width="1.6328125" style="93" customWidth="1"/>
    <col min="3853" max="3853" width="1.36328125" style="93" customWidth="1"/>
    <col min="3854" max="3858" width="8.6328125" style="93"/>
    <col min="3859" max="3859" width="24.6328125" style="93" customWidth="1"/>
    <col min="3860" max="4095" width="8.6328125" style="93"/>
    <col min="4096" max="4096" width="2" style="93" customWidth="1"/>
    <col min="4097" max="4097" width="10.6328125" style="93" customWidth="1"/>
    <col min="4098" max="4098" width="5.36328125" style="93" customWidth="1"/>
    <col min="4099" max="4099" width="7.36328125" style="93" customWidth="1"/>
    <col min="4100" max="4100" width="0.6328125" style="93" customWidth="1"/>
    <col min="4101" max="4101" width="2.36328125" style="93" customWidth="1"/>
    <col min="4102" max="4104" width="8.6328125" style="93"/>
    <col min="4105" max="4105" width="15.08984375" style="93" customWidth="1"/>
    <col min="4106" max="4107" width="8.6328125" style="93"/>
    <col min="4108" max="4108" width="1.6328125" style="93" customWidth="1"/>
    <col min="4109" max="4109" width="1.36328125" style="93" customWidth="1"/>
    <col min="4110" max="4114" width="8.6328125" style="93"/>
    <col min="4115" max="4115" width="24.6328125" style="93" customWidth="1"/>
    <col min="4116" max="4351" width="8.6328125" style="93"/>
    <col min="4352" max="4352" width="2" style="93" customWidth="1"/>
    <col min="4353" max="4353" width="10.6328125" style="93" customWidth="1"/>
    <col min="4354" max="4354" width="5.36328125" style="93" customWidth="1"/>
    <col min="4355" max="4355" width="7.36328125" style="93" customWidth="1"/>
    <col min="4356" max="4356" width="0.6328125" style="93" customWidth="1"/>
    <col min="4357" max="4357" width="2.36328125" style="93" customWidth="1"/>
    <col min="4358" max="4360" width="8.6328125" style="93"/>
    <col min="4361" max="4361" width="15.08984375" style="93" customWidth="1"/>
    <col min="4362" max="4363" width="8.6328125" style="93"/>
    <col min="4364" max="4364" width="1.6328125" style="93" customWidth="1"/>
    <col min="4365" max="4365" width="1.36328125" style="93" customWidth="1"/>
    <col min="4366" max="4370" width="8.6328125" style="93"/>
    <col min="4371" max="4371" width="24.6328125" style="93" customWidth="1"/>
    <col min="4372" max="4607" width="8.6328125" style="93"/>
    <col min="4608" max="4608" width="2" style="93" customWidth="1"/>
    <col min="4609" max="4609" width="10.6328125" style="93" customWidth="1"/>
    <col min="4610" max="4610" width="5.36328125" style="93" customWidth="1"/>
    <col min="4611" max="4611" width="7.36328125" style="93" customWidth="1"/>
    <col min="4612" max="4612" width="0.6328125" style="93" customWidth="1"/>
    <col min="4613" max="4613" width="2.36328125" style="93" customWidth="1"/>
    <col min="4614" max="4616" width="8.6328125" style="93"/>
    <col min="4617" max="4617" width="15.08984375" style="93" customWidth="1"/>
    <col min="4618" max="4619" width="8.6328125" style="93"/>
    <col min="4620" max="4620" width="1.6328125" style="93" customWidth="1"/>
    <col min="4621" max="4621" width="1.36328125" style="93" customWidth="1"/>
    <col min="4622" max="4626" width="8.6328125" style="93"/>
    <col min="4627" max="4627" width="24.6328125" style="93" customWidth="1"/>
    <col min="4628" max="4863" width="8.6328125" style="93"/>
    <col min="4864" max="4864" width="2" style="93" customWidth="1"/>
    <col min="4865" max="4865" width="10.6328125" style="93" customWidth="1"/>
    <col min="4866" max="4866" width="5.36328125" style="93" customWidth="1"/>
    <col min="4867" max="4867" width="7.36328125" style="93" customWidth="1"/>
    <col min="4868" max="4868" width="0.6328125" style="93" customWidth="1"/>
    <col min="4869" max="4869" width="2.36328125" style="93" customWidth="1"/>
    <col min="4870" max="4872" width="8.6328125" style="93"/>
    <col min="4873" max="4873" width="15.08984375" style="93" customWidth="1"/>
    <col min="4874" max="4875" width="8.6328125" style="93"/>
    <col min="4876" max="4876" width="1.6328125" style="93" customWidth="1"/>
    <col min="4877" max="4877" width="1.36328125" style="93" customWidth="1"/>
    <col min="4878" max="4882" width="8.6328125" style="93"/>
    <col min="4883" max="4883" width="24.6328125" style="93" customWidth="1"/>
    <col min="4884" max="5119" width="8.6328125" style="93"/>
    <col min="5120" max="5120" width="2" style="93" customWidth="1"/>
    <col min="5121" max="5121" width="10.6328125" style="93" customWidth="1"/>
    <col min="5122" max="5122" width="5.36328125" style="93" customWidth="1"/>
    <col min="5123" max="5123" width="7.36328125" style="93" customWidth="1"/>
    <col min="5124" max="5124" width="0.6328125" style="93" customWidth="1"/>
    <col min="5125" max="5125" width="2.36328125" style="93" customWidth="1"/>
    <col min="5126" max="5128" width="8.6328125" style="93"/>
    <col min="5129" max="5129" width="15.08984375" style="93" customWidth="1"/>
    <col min="5130" max="5131" width="8.6328125" style="93"/>
    <col min="5132" max="5132" width="1.6328125" style="93" customWidth="1"/>
    <col min="5133" max="5133" width="1.36328125" style="93" customWidth="1"/>
    <col min="5134" max="5138" width="8.6328125" style="93"/>
    <col min="5139" max="5139" width="24.6328125" style="93" customWidth="1"/>
    <col min="5140" max="5375" width="8.6328125" style="93"/>
    <col min="5376" max="5376" width="2" style="93" customWidth="1"/>
    <col min="5377" max="5377" width="10.6328125" style="93" customWidth="1"/>
    <col min="5378" max="5378" width="5.36328125" style="93" customWidth="1"/>
    <col min="5379" max="5379" width="7.36328125" style="93" customWidth="1"/>
    <col min="5380" max="5380" width="0.6328125" style="93" customWidth="1"/>
    <col min="5381" max="5381" width="2.36328125" style="93" customWidth="1"/>
    <col min="5382" max="5384" width="8.6328125" style="93"/>
    <col min="5385" max="5385" width="15.08984375" style="93" customWidth="1"/>
    <col min="5386" max="5387" width="8.6328125" style="93"/>
    <col min="5388" max="5388" width="1.6328125" style="93" customWidth="1"/>
    <col min="5389" max="5389" width="1.36328125" style="93" customWidth="1"/>
    <col min="5390" max="5394" width="8.6328125" style="93"/>
    <col min="5395" max="5395" width="24.6328125" style="93" customWidth="1"/>
    <col min="5396" max="5631" width="8.6328125" style="93"/>
    <col min="5632" max="5632" width="2" style="93" customWidth="1"/>
    <col min="5633" max="5633" width="10.6328125" style="93" customWidth="1"/>
    <col min="5634" max="5634" width="5.36328125" style="93" customWidth="1"/>
    <col min="5635" max="5635" width="7.36328125" style="93" customWidth="1"/>
    <col min="5636" max="5636" width="0.6328125" style="93" customWidth="1"/>
    <col min="5637" max="5637" width="2.36328125" style="93" customWidth="1"/>
    <col min="5638" max="5640" width="8.6328125" style="93"/>
    <col min="5641" max="5641" width="15.08984375" style="93" customWidth="1"/>
    <col min="5642" max="5643" width="8.6328125" style="93"/>
    <col min="5644" max="5644" width="1.6328125" style="93" customWidth="1"/>
    <col min="5645" max="5645" width="1.36328125" style="93" customWidth="1"/>
    <col min="5646" max="5650" width="8.6328125" style="93"/>
    <col min="5651" max="5651" width="24.6328125" style="93" customWidth="1"/>
    <col min="5652" max="5887" width="8.6328125" style="93"/>
    <col min="5888" max="5888" width="2" style="93" customWidth="1"/>
    <col min="5889" max="5889" width="10.6328125" style="93" customWidth="1"/>
    <col min="5890" max="5890" width="5.36328125" style="93" customWidth="1"/>
    <col min="5891" max="5891" width="7.36328125" style="93" customWidth="1"/>
    <col min="5892" max="5892" width="0.6328125" style="93" customWidth="1"/>
    <col min="5893" max="5893" width="2.36328125" style="93" customWidth="1"/>
    <col min="5894" max="5896" width="8.6328125" style="93"/>
    <col min="5897" max="5897" width="15.08984375" style="93" customWidth="1"/>
    <col min="5898" max="5899" width="8.6328125" style="93"/>
    <col min="5900" max="5900" width="1.6328125" style="93" customWidth="1"/>
    <col min="5901" max="5901" width="1.36328125" style="93" customWidth="1"/>
    <col min="5902" max="5906" width="8.6328125" style="93"/>
    <col min="5907" max="5907" width="24.6328125" style="93" customWidth="1"/>
    <col min="5908" max="6143" width="8.6328125" style="93"/>
    <col min="6144" max="6144" width="2" style="93" customWidth="1"/>
    <col min="6145" max="6145" width="10.6328125" style="93" customWidth="1"/>
    <col min="6146" max="6146" width="5.36328125" style="93" customWidth="1"/>
    <col min="6147" max="6147" width="7.36328125" style="93" customWidth="1"/>
    <col min="6148" max="6148" width="0.6328125" style="93" customWidth="1"/>
    <col min="6149" max="6149" width="2.36328125" style="93" customWidth="1"/>
    <col min="6150" max="6152" width="8.6328125" style="93"/>
    <col min="6153" max="6153" width="15.08984375" style="93" customWidth="1"/>
    <col min="6154" max="6155" width="8.6328125" style="93"/>
    <col min="6156" max="6156" width="1.6328125" style="93" customWidth="1"/>
    <col min="6157" max="6157" width="1.36328125" style="93" customWidth="1"/>
    <col min="6158" max="6162" width="8.6328125" style="93"/>
    <col min="6163" max="6163" width="24.6328125" style="93" customWidth="1"/>
    <col min="6164" max="6399" width="8.6328125" style="93"/>
    <col min="6400" max="6400" width="2" style="93" customWidth="1"/>
    <col min="6401" max="6401" width="10.6328125" style="93" customWidth="1"/>
    <col min="6402" max="6402" width="5.36328125" style="93" customWidth="1"/>
    <col min="6403" max="6403" width="7.36328125" style="93" customWidth="1"/>
    <col min="6404" max="6404" width="0.6328125" style="93" customWidth="1"/>
    <col min="6405" max="6405" width="2.36328125" style="93" customWidth="1"/>
    <col min="6406" max="6408" width="8.6328125" style="93"/>
    <col min="6409" max="6409" width="15.08984375" style="93" customWidth="1"/>
    <col min="6410" max="6411" width="8.6328125" style="93"/>
    <col min="6412" max="6412" width="1.6328125" style="93" customWidth="1"/>
    <col min="6413" max="6413" width="1.36328125" style="93" customWidth="1"/>
    <col min="6414" max="6418" width="8.6328125" style="93"/>
    <col min="6419" max="6419" width="24.6328125" style="93" customWidth="1"/>
    <col min="6420" max="6655" width="8.6328125" style="93"/>
    <col min="6656" max="6656" width="2" style="93" customWidth="1"/>
    <col min="6657" max="6657" width="10.6328125" style="93" customWidth="1"/>
    <col min="6658" max="6658" width="5.36328125" style="93" customWidth="1"/>
    <col min="6659" max="6659" width="7.36328125" style="93" customWidth="1"/>
    <col min="6660" max="6660" width="0.6328125" style="93" customWidth="1"/>
    <col min="6661" max="6661" width="2.36328125" style="93" customWidth="1"/>
    <col min="6662" max="6664" width="8.6328125" style="93"/>
    <col min="6665" max="6665" width="15.08984375" style="93" customWidth="1"/>
    <col min="6666" max="6667" width="8.6328125" style="93"/>
    <col min="6668" max="6668" width="1.6328125" style="93" customWidth="1"/>
    <col min="6669" max="6669" width="1.36328125" style="93" customWidth="1"/>
    <col min="6670" max="6674" width="8.6328125" style="93"/>
    <col min="6675" max="6675" width="24.6328125" style="93" customWidth="1"/>
    <col min="6676" max="6911" width="8.6328125" style="93"/>
    <col min="6912" max="6912" width="2" style="93" customWidth="1"/>
    <col min="6913" max="6913" width="10.6328125" style="93" customWidth="1"/>
    <col min="6914" max="6914" width="5.36328125" style="93" customWidth="1"/>
    <col min="6915" max="6915" width="7.36328125" style="93" customWidth="1"/>
    <col min="6916" max="6916" width="0.6328125" style="93" customWidth="1"/>
    <col min="6917" max="6917" width="2.36328125" style="93" customWidth="1"/>
    <col min="6918" max="6920" width="8.6328125" style="93"/>
    <col min="6921" max="6921" width="15.08984375" style="93" customWidth="1"/>
    <col min="6922" max="6923" width="8.6328125" style="93"/>
    <col min="6924" max="6924" width="1.6328125" style="93" customWidth="1"/>
    <col min="6925" max="6925" width="1.36328125" style="93" customWidth="1"/>
    <col min="6926" max="6930" width="8.6328125" style="93"/>
    <col min="6931" max="6931" width="24.6328125" style="93" customWidth="1"/>
    <col min="6932" max="7167" width="8.6328125" style="93"/>
    <col min="7168" max="7168" width="2" style="93" customWidth="1"/>
    <col min="7169" max="7169" width="10.6328125" style="93" customWidth="1"/>
    <col min="7170" max="7170" width="5.36328125" style="93" customWidth="1"/>
    <col min="7171" max="7171" width="7.36328125" style="93" customWidth="1"/>
    <col min="7172" max="7172" width="0.6328125" style="93" customWidth="1"/>
    <col min="7173" max="7173" width="2.36328125" style="93" customWidth="1"/>
    <col min="7174" max="7176" width="8.6328125" style="93"/>
    <col min="7177" max="7177" width="15.08984375" style="93" customWidth="1"/>
    <col min="7178" max="7179" width="8.6328125" style="93"/>
    <col min="7180" max="7180" width="1.6328125" style="93" customWidth="1"/>
    <col min="7181" max="7181" width="1.36328125" style="93" customWidth="1"/>
    <col min="7182" max="7186" width="8.6328125" style="93"/>
    <col min="7187" max="7187" width="24.6328125" style="93" customWidth="1"/>
    <col min="7188" max="7423" width="8.6328125" style="93"/>
    <col min="7424" max="7424" width="2" style="93" customWidth="1"/>
    <col min="7425" max="7425" width="10.6328125" style="93" customWidth="1"/>
    <col min="7426" max="7426" width="5.36328125" style="93" customWidth="1"/>
    <col min="7427" max="7427" width="7.36328125" style="93" customWidth="1"/>
    <col min="7428" max="7428" width="0.6328125" style="93" customWidth="1"/>
    <col min="7429" max="7429" width="2.36328125" style="93" customWidth="1"/>
    <col min="7430" max="7432" width="8.6328125" style="93"/>
    <col min="7433" max="7433" width="15.08984375" style="93" customWidth="1"/>
    <col min="7434" max="7435" width="8.6328125" style="93"/>
    <col min="7436" max="7436" width="1.6328125" style="93" customWidth="1"/>
    <col min="7437" max="7437" width="1.36328125" style="93" customWidth="1"/>
    <col min="7438" max="7442" width="8.6328125" style="93"/>
    <col min="7443" max="7443" width="24.6328125" style="93" customWidth="1"/>
    <col min="7444" max="7679" width="8.6328125" style="93"/>
    <col min="7680" max="7680" width="2" style="93" customWidth="1"/>
    <col min="7681" max="7681" width="10.6328125" style="93" customWidth="1"/>
    <col min="7682" max="7682" width="5.36328125" style="93" customWidth="1"/>
    <col min="7683" max="7683" width="7.36328125" style="93" customWidth="1"/>
    <col min="7684" max="7684" width="0.6328125" style="93" customWidth="1"/>
    <col min="7685" max="7685" width="2.36328125" style="93" customWidth="1"/>
    <col min="7686" max="7688" width="8.6328125" style="93"/>
    <col min="7689" max="7689" width="15.08984375" style="93" customWidth="1"/>
    <col min="7690" max="7691" width="8.6328125" style="93"/>
    <col min="7692" max="7692" width="1.6328125" style="93" customWidth="1"/>
    <col min="7693" max="7693" width="1.36328125" style="93" customWidth="1"/>
    <col min="7694" max="7698" width="8.6328125" style="93"/>
    <col min="7699" max="7699" width="24.6328125" style="93" customWidth="1"/>
    <col min="7700" max="7935" width="8.6328125" style="93"/>
    <col min="7936" max="7936" width="2" style="93" customWidth="1"/>
    <col min="7937" max="7937" width="10.6328125" style="93" customWidth="1"/>
    <col min="7938" max="7938" width="5.36328125" style="93" customWidth="1"/>
    <col min="7939" max="7939" width="7.36328125" style="93" customWidth="1"/>
    <col min="7940" max="7940" width="0.6328125" style="93" customWidth="1"/>
    <col min="7941" max="7941" width="2.36328125" style="93" customWidth="1"/>
    <col min="7942" max="7944" width="8.6328125" style="93"/>
    <col min="7945" max="7945" width="15.08984375" style="93" customWidth="1"/>
    <col min="7946" max="7947" width="8.6328125" style="93"/>
    <col min="7948" max="7948" width="1.6328125" style="93" customWidth="1"/>
    <col min="7949" max="7949" width="1.36328125" style="93" customWidth="1"/>
    <col min="7950" max="7954" width="8.6328125" style="93"/>
    <col min="7955" max="7955" width="24.6328125" style="93" customWidth="1"/>
    <col min="7956" max="8191" width="8.6328125" style="93"/>
    <col min="8192" max="8192" width="2" style="93" customWidth="1"/>
    <col min="8193" max="8193" width="10.6328125" style="93" customWidth="1"/>
    <col min="8194" max="8194" width="5.36328125" style="93" customWidth="1"/>
    <col min="8195" max="8195" width="7.36328125" style="93" customWidth="1"/>
    <col min="8196" max="8196" width="0.6328125" style="93" customWidth="1"/>
    <col min="8197" max="8197" width="2.36328125" style="93" customWidth="1"/>
    <col min="8198" max="8200" width="8.6328125" style="93"/>
    <col min="8201" max="8201" width="15.08984375" style="93" customWidth="1"/>
    <col min="8202" max="8203" width="8.6328125" style="93"/>
    <col min="8204" max="8204" width="1.6328125" style="93" customWidth="1"/>
    <col min="8205" max="8205" width="1.36328125" style="93" customWidth="1"/>
    <col min="8206" max="8210" width="8.6328125" style="93"/>
    <col min="8211" max="8211" width="24.6328125" style="93" customWidth="1"/>
    <col min="8212" max="8447" width="8.6328125" style="93"/>
    <col min="8448" max="8448" width="2" style="93" customWidth="1"/>
    <col min="8449" max="8449" width="10.6328125" style="93" customWidth="1"/>
    <col min="8450" max="8450" width="5.36328125" style="93" customWidth="1"/>
    <col min="8451" max="8451" width="7.36328125" style="93" customWidth="1"/>
    <col min="8452" max="8452" width="0.6328125" style="93" customWidth="1"/>
    <col min="8453" max="8453" width="2.36328125" style="93" customWidth="1"/>
    <col min="8454" max="8456" width="8.6328125" style="93"/>
    <col min="8457" max="8457" width="15.08984375" style="93" customWidth="1"/>
    <col min="8458" max="8459" width="8.6328125" style="93"/>
    <col min="8460" max="8460" width="1.6328125" style="93" customWidth="1"/>
    <col min="8461" max="8461" width="1.36328125" style="93" customWidth="1"/>
    <col min="8462" max="8466" width="8.6328125" style="93"/>
    <col min="8467" max="8467" width="24.6328125" style="93" customWidth="1"/>
    <col min="8468" max="8703" width="8.6328125" style="93"/>
    <col min="8704" max="8704" width="2" style="93" customWidth="1"/>
    <col min="8705" max="8705" width="10.6328125" style="93" customWidth="1"/>
    <col min="8706" max="8706" width="5.36328125" style="93" customWidth="1"/>
    <col min="8707" max="8707" width="7.36328125" style="93" customWidth="1"/>
    <col min="8708" max="8708" width="0.6328125" style="93" customWidth="1"/>
    <col min="8709" max="8709" width="2.36328125" style="93" customWidth="1"/>
    <col min="8710" max="8712" width="8.6328125" style="93"/>
    <col min="8713" max="8713" width="15.08984375" style="93" customWidth="1"/>
    <col min="8714" max="8715" width="8.6328125" style="93"/>
    <col min="8716" max="8716" width="1.6328125" style="93" customWidth="1"/>
    <col min="8717" max="8717" width="1.36328125" style="93" customWidth="1"/>
    <col min="8718" max="8722" width="8.6328125" style="93"/>
    <col min="8723" max="8723" width="24.6328125" style="93" customWidth="1"/>
    <col min="8724" max="8959" width="8.6328125" style="93"/>
    <col min="8960" max="8960" width="2" style="93" customWidth="1"/>
    <col min="8961" max="8961" width="10.6328125" style="93" customWidth="1"/>
    <col min="8962" max="8962" width="5.36328125" style="93" customWidth="1"/>
    <col min="8963" max="8963" width="7.36328125" style="93" customWidth="1"/>
    <col min="8964" max="8964" width="0.6328125" style="93" customWidth="1"/>
    <col min="8965" max="8965" width="2.36328125" style="93" customWidth="1"/>
    <col min="8966" max="8968" width="8.6328125" style="93"/>
    <col min="8969" max="8969" width="15.08984375" style="93" customWidth="1"/>
    <col min="8970" max="8971" width="8.6328125" style="93"/>
    <col min="8972" max="8972" width="1.6328125" style="93" customWidth="1"/>
    <col min="8973" max="8973" width="1.36328125" style="93" customWidth="1"/>
    <col min="8974" max="8978" width="8.6328125" style="93"/>
    <col min="8979" max="8979" width="24.6328125" style="93" customWidth="1"/>
    <col min="8980" max="9215" width="8.6328125" style="93"/>
    <col min="9216" max="9216" width="2" style="93" customWidth="1"/>
    <col min="9217" max="9217" width="10.6328125" style="93" customWidth="1"/>
    <col min="9218" max="9218" width="5.36328125" style="93" customWidth="1"/>
    <col min="9219" max="9219" width="7.36328125" style="93" customWidth="1"/>
    <col min="9220" max="9220" width="0.6328125" style="93" customWidth="1"/>
    <col min="9221" max="9221" width="2.36328125" style="93" customWidth="1"/>
    <col min="9222" max="9224" width="8.6328125" style="93"/>
    <col min="9225" max="9225" width="15.08984375" style="93" customWidth="1"/>
    <col min="9226" max="9227" width="8.6328125" style="93"/>
    <col min="9228" max="9228" width="1.6328125" style="93" customWidth="1"/>
    <col min="9229" max="9229" width="1.36328125" style="93" customWidth="1"/>
    <col min="9230" max="9234" width="8.6328125" style="93"/>
    <col min="9235" max="9235" width="24.6328125" style="93" customWidth="1"/>
    <col min="9236" max="9471" width="8.6328125" style="93"/>
    <col min="9472" max="9472" width="2" style="93" customWidth="1"/>
    <col min="9473" max="9473" width="10.6328125" style="93" customWidth="1"/>
    <col min="9474" max="9474" width="5.36328125" style="93" customWidth="1"/>
    <col min="9475" max="9475" width="7.36328125" style="93" customWidth="1"/>
    <col min="9476" max="9476" width="0.6328125" style="93" customWidth="1"/>
    <col min="9477" max="9477" width="2.36328125" style="93" customWidth="1"/>
    <col min="9478" max="9480" width="8.6328125" style="93"/>
    <col min="9481" max="9481" width="15.08984375" style="93" customWidth="1"/>
    <col min="9482" max="9483" width="8.6328125" style="93"/>
    <col min="9484" max="9484" width="1.6328125" style="93" customWidth="1"/>
    <col min="9485" max="9485" width="1.36328125" style="93" customWidth="1"/>
    <col min="9486" max="9490" width="8.6328125" style="93"/>
    <col min="9491" max="9491" width="24.6328125" style="93" customWidth="1"/>
    <col min="9492" max="9727" width="8.6328125" style="93"/>
    <col min="9728" max="9728" width="2" style="93" customWidth="1"/>
    <col min="9729" max="9729" width="10.6328125" style="93" customWidth="1"/>
    <col min="9730" max="9730" width="5.36328125" style="93" customWidth="1"/>
    <col min="9731" max="9731" width="7.36328125" style="93" customWidth="1"/>
    <col min="9732" max="9732" width="0.6328125" style="93" customWidth="1"/>
    <col min="9733" max="9733" width="2.36328125" style="93" customWidth="1"/>
    <col min="9734" max="9736" width="8.6328125" style="93"/>
    <col min="9737" max="9737" width="15.08984375" style="93" customWidth="1"/>
    <col min="9738" max="9739" width="8.6328125" style="93"/>
    <col min="9740" max="9740" width="1.6328125" style="93" customWidth="1"/>
    <col min="9741" max="9741" width="1.36328125" style="93" customWidth="1"/>
    <col min="9742" max="9746" width="8.6328125" style="93"/>
    <col min="9747" max="9747" width="24.6328125" style="93" customWidth="1"/>
    <col min="9748" max="9983" width="8.6328125" style="93"/>
    <col min="9984" max="9984" width="2" style="93" customWidth="1"/>
    <col min="9985" max="9985" width="10.6328125" style="93" customWidth="1"/>
    <col min="9986" max="9986" width="5.36328125" style="93" customWidth="1"/>
    <col min="9987" max="9987" width="7.36328125" style="93" customWidth="1"/>
    <col min="9988" max="9988" width="0.6328125" style="93" customWidth="1"/>
    <col min="9989" max="9989" width="2.36328125" style="93" customWidth="1"/>
    <col min="9990" max="9992" width="8.6328125" style="93"/>
    <col min="9993" max="9993" width="15.08984375" style="93" customWidth="1"/>
    <col min="9994" max="9995" width="8.6328125" style="93"/>
    <col min="9996" max="9996" width="1.6328125" style="93" customWidth="1"/>
    <col min="9997" max="9997" width="1.36328125" style="93" customWidth="1"/>
    <col min="9998" max="10002" width="8.6328125" style="93"/>
    <col min="10003" max="10003" width="24.6328125" style="93" customWidth="1"/>
    <col min="10004" max="10239" width="8.6328125" style="93"/>
    <col min="10240" max="10240" width="2" style="93" customWidth="1"/>
    <col min="10241" max="10241" width="10.6328125" style="93" customWidth="1"/>
    <col min="10242" max="10242" width="5.36328125" style="93" customWidth="1"/>
    <col min="10243" max="10243" width="7.36328125" style="93" customWidth="1"/>
    <col min="10244" max="10244" width="0.6328125" style="93" customWidth="1"/>
    <col min="10245" max="10245" width="2.36328125" style="93" customWidth="1"/>
    <col min="10246" max="10248" width="8.6328125" style="93"/>
    <col min="10249" max="10249" width="15.08984375" style="93" customWidth="1"/>
    <col min="10250" max="10251" width="8.6328125" style="93"/>
    <col min="10252" max="10252" width="1.6328125" style="93" customWidth="1"/>
    <col min="10253" max="10253" width="1.36328125" style="93" customWidth="1"/>
    <col min="10254" max="10258" width="8.6328125" style="93"/>
    <col min="10259" max="10259" width="24.6328125" style="93" customWidth="1"/>
    <col min="10260" max="10495" width="8.6328125" style="93"/>
    <col min="10496" max="10496" width="2" style="93" customWidth="1"/>
    <col min="10497" max="10497" width="10.6328125" style="93" customWidth="1"/>
    <col min="10498" max="10498" width="5.36328125" style="93" customWidth="1"/>
    <col min="10499" max="10499" width="7.36328125" style="93" customWidth="1"/>
    <col min="10500" max="10500" width="0.6328125" style="93" customWidth="1"/>
    <col min="10501" max="10501" width="2.36328125" style="93" customWidth="1"/>
    <col min="10502" max="10504" width="8.6328125" style="93"/>
    <col min="10505" max="10505" width="15.08984375" style="93" customWidth="1"/>
    <col min="10506" max="10507" width="8.6328125" style="93"/>
    <col min="10508" max="10508" width="1.6328125" style="93" customWidth="1"/>
    <col min="10509" max="10509" width="1.36328125" style="93" customWidth="1"/>
    <col min="10510" max="10514" width="8.6328125" style="93"/>
    <col min="10515" max="10515" width="24.6328125" style="93" customWidth="1"/>
    <col min="10516" max="10751" width="8.6328125" style="93"/>
    <col min="10752" max="10752" width="2" style="93" customWidth="1"/>
    <col min="10753" max="10753" width="10.6328125" style="93" customWidth="1"/>
    <col min="10754" max="10754" width="5.36328125" style="93" customWidth="1"/>
    <col min="10755" max="10755" width="7.36328125" style="93" customWidth="1"/>
    <col min="10756" max="10756" width="0.6328125" style="93" customWidth="1"/>
    <col min="10757" max="10757" width="2.36328125" style="93" customWidth="1"/>
    <col min="10758" max="10760" width="8.6328125" style="93"/>
    <col min="10761" max="10761" width="15.08984375" style="93" customWidth="1"/>
    <col min="10762" max="10763" width="8.6328125" style="93"/>
    <col min="10764" max="10764" width="1.6328125" style="93" customWidth="1"/>
    <col min="10765" max="10765" width="1.36328125" style="93" customWidth="1"/>
    <col min="10766" max="10770" width="8.6328125" style="93"/>
    <col min="10771" max="10771" width="24.6328125" style="93" customWidth="1"/>
    <col min="10772" max="11007" width="8.6328125" style="93"/>
    <col min="11008" max="11008" width="2" style="93" customWidth="1"/>
    <col min="11009" max="11009" width="10.6328125" style="93" customWidth="1"/>
    <col min="11010" max="11010" width="5.36328125" style="93" customWidth="1"/>
    <col min="11011" max="11011" width="7.36328125" style="93" customWidth="1"/>
    <col min="11012" max="11012" width="0.6328125" style="93" customWidth="1"/>
    <col min="11013" max="11013" width="2.36328125" style="93" customWidth="1"/>
    <col min="11014" max="11016" width="8.6328125" style="93"/>
    <col min="11017" max="11017" width="15.08984375" style="93" customWidth="1"/>
    <col min="11018" max="11019" width="8.6328125" style="93"/>
    <col min="11020" max="11020" width="1.6328125" style="93" customWidth="1"/>
    <col min="11021" max="11021" width="1.36328125" style="93" customWidth="1"/>
    <col min="11022" max="11026" width="8.6328125" style="93"/>
    <col min="11027" max="11027" width="24.6328125" style="93" customWidth="1"/>
    <col min="11028" max="11263" width="8.6328125" style="93"/>
    <col min="11264" max="11264" width="2" style="93" customWidth="1"/>
    <col min="11265" max="11265" width="10.6328125" style="93" customWidth="1"/>
    <col min="11266" max="11266" width="5.36328125" style="93" customWidth="1"/>
    <col min="11267" max="11267" width="7.36328125" style="93" customWidth="1"/>
    <col min="11268" max="11268" width="0.6328125" style="93" customWidth="1"/>
    <col min="11269" max="11269" width="2.36328125" style="93" customWidth="1"/>
    <col min="11270" max="11272" width="8.6328125" style="93"/>
    <col min="11273" max="11273" width="15.08984375" style="93" customWidth="1"/>
    <col min="11274" max="11275" width="8.6328125" style="93"/>
    <col min="11276" max="11276" width="1.6328125" style="93" customWidth="1"/>
    <col min="11277" max="11277" width="1.36328125" style="93" customWidth="1"/>
    <col min="11278" max="11282" width="8.6328125" style="93"/>
    <col min="11283" max="11283" width="24.6328125" style="93" customWidth="1"/>
    <col min="11284" max="11519" width="8.6328125" style="93"/>
    <col min="11520" max="11520" width="2" style="93" customWidth="1"/>
    <col min="11521" max="11521" width="10.6328125" style="93" customWidth="1"/>
    <col min="11522" max="11522" width="5.36328125" style="93" customWidth="1"/>
    <col min="11523" max="11523" width="7.36328125" style="93" customWidth="1"/>
    <col min="11524" max="11524" width="0.6328125" style="93" customWidth="1"/>
    <col min="11525" max="11525" width="2.36328125" style="93" customWidth="1"/>
    <col min="11526" max="11528" width="8.6328125" style="93"/>
    <col min="11529" max="11529" width="15.08984375" style="93" customWidth="1"/>
    <col min="11530" max="11531" width="8.6328125" style="93"/>
    <col min="11532" max="11532" width="1.6328125" style="93" customWidth="1"/>
    <col min="11533" max="11533" width="1.36328125" style="93" customWidth="1"/>
    <col min="11534" max="11538" width="8.6328125" style="93"/>
    <col min="11539" max="11539" width="24.6328125" style="93" customWidth="1"/>
    <col min="11540" max="11775" width="8.6328125" style="93"/>
    <col min="11776" max="11776" width="2" style="93" customWidth="1"/>
    <col min="11777" max="11777" width="10.6328125" style="93" customWidth="1"/>
    <col min="11778" max="11778" width="5.36328125" style="93" customWidth="1"/>
    <col min="11779" max="11779" width="7.36328125" style="93" customWidth="1"/>
    <col min="11780" max="11780" width="0.6328125" style="93" customWidth="1"/>
    <col min="11781" max="11781" width="2.36328125" style="93" customWidth="1"/>
    <col min="11782" max="11784" width="8.6328125" style="93"/>
    <col min="11785" max="11785" width="15.08984375" style="93" customWidth="1"/>
    <col min="11786" max="11787" width="8.6328125" style="93"/>
    <col min="11788" max="11788" width="1.6328125" style="93" customWidth="1"/>
    <col min="11789" max="11789" width="1.36328125" style="93" customWidth="1"/>
    <col min="11790" max="11794" width="8.6328125" style="93"/>
    <col min="11795" max="11795" width="24.6328125" style="93" customWidth="1"/>
    <col min="11796" max="12031" width="8.6328125" style="93"/>
    <col min="12032" max="12032" width="2" style="93" customWidth="1"/>
    <col min="12033" max="12033" width="10.6328125" style="93" customWidth="1"/>
    <col min="12034" max="12034" width="5.36328125" style="93" customWidth="1"/>
    <col min="12035" max="12035" width="7.36328125" style="93" customWidth="1"/>
    <col min="12036" max="12036" width="0.6328125" style="93" customWidth="1"/>
    <col min="12037" max="12037" width="2.36328125" style="93" customWidth="1"/>
    <col min="12038" max="12040" width="8.6328125" style="93"/>
    <col min="12041" max="12041" width="15.08984375" style="93" customWidth="1"/>
    <col min="12042" max="12043" width="8.6328125" style="93"/>
    <col min="12044" max="12044" width="1.6328125" style="93" customWidth="1"/>
    <col min="12045" max="12045" width="1.36328125" style="93" customWidth="1"/>
    <col min="12046" max="12050" width="8.6328125" style="93"/>
    <col min="12051" max="12051" width="24.6328125" style="93" customWidth="1"/>
    <col min="12052" max="12287" width="8.6328125" style="93"/>
    <col min="12288" max="12288" width="2" style="93" customWidth="1"/>
    <col min="12289" max="12289" width="10.6328125" style="93" customWidth="1"/>
    <col min="12290" max="12290" width="5.36328125" style="93" customWidth="1"/>
    <col min="12291" max="12291" width="7.36328125" style="93" customWidth="1"/>
    <col min="12292" max="12292" width="0.6328125" style="93" customWidth="1"/>
    <col min="12293" max="12293" width="2.36328125" style="93" customWidth="1"/>
    <col min="12294" max="12296" width="8.6328125" style="93"/>
    <col min="12297" max="12297" width="15.08984375" style="93" customWidth="1"/>
    <col min="12298" max="12299" width="8.6328125" style="93"/>
    <col min="12300" max="12300" width="1.6328125" style="93" customWidth="1"/>
    <col min="12301" max="12301" width="1.36328125" style="93" customWidth="1"/>
    <col min="12302" max="12306" width="8.6328125" style="93"/>
    <col min="12307" max="12307" width="24.6328125" style="93" customWidth="1"/>
    <col min="12308" max="12543" width="8.6328125" style="93"/>
    <col min="12544" max="12544" width="2" style="93" customWidth="1"/>
    <col min="12545" max="12545" width="10.6328125" style="93" customWidth="1"/>
    <col min="12546" max="12546" width="5.36328125" style="93" customWidth="1"/>
    <col min="12547" max="12547" width="7.36328125" style="93" customWidth="1"/>
    <col min="12548" max="12548" width="0.6328125" style="93" customWidth="1"/>
    <col min="12549" max="12549" width="2.36328125" style="93" customWidth="1"/>
    <col min="12550" max="12552" width="8.6328125" style="93"/>
    <col min="12553" max="12553" width="15.08984375" style="93" customWidth="1"/>
    <col min="12554" max="12555" width="8.6328125" style="93"/>
    <col min="12556" max="12556" width="1.6328125" style="93" customWidth="1"/>
    <col min="12557" max="12557" width="1.36328125" style="93" customWidth="1"/>
    <col min="12558" max="12562" width="8.6328125" style="93"/>
    <col min="12563" max="12563" width="24.6328125" style="93" customWidth="1"/>
    <col min="12564" max="12799" width="8.6328125" style="93"/>
    <col min="12800" max="12800" width="2" style="93" customWidth="1"/>
    <col min="12801" max="12801" width="10.6328125" style="93" customWidth="1"/>
    <col min="12802" max="12802" width="5.36328125" style="93" customWidth="1"/>
    <col min="12803" max="12803" width="7.36328125" style="93" customWidth="1"/>
    <col min="12804" max="12804" width="0.6328125" style="93" customWidth="1"/>
    <col min="12805" max="12805" width="2.36328125" style="93" customWidth="1"/>
    <col min="12806" max="12808" width="8.6328125" style="93"/>
    <col min="12809" max="12809" width="15.08984375" style="93" customWidth="1"/>
    <col min="12810" max="12811" width="8.6328125" style="93"/>
    <col min="12812" max="12812" width="1.6328125" style="93" customWidth="1"/>
    <col min="12813" max="12813" width="1.36328125" style="93" customWidth="1"/>
    <col min="12814" max="12818" width="8.6328125" style="93"/>
    <col min="12819" max="12819" width="24.6328125" style="93" customWidth="1"/>
    <col min="12820" max="13055" width="8.6328125" style="93"/>
    <col min="13056" max="13056" width="2" style="93" customWidth="1"/>
    <col min="13057" max="13057" width="10.6328125" style="93" customWidth="1"/>
    <col min="13058" max="13058" width="5.36328125" style="93" customWidth="1"/>
    <col min="13059" max="13059" width="7.36328125" style="93" customWidth="1"/>
    <col min="13060" max="13060" width="0.6328125" style="93" customWidth="1"/>
    <col min="13061" max="13061" width="2.36328125" style="93" customWidth="1"/>
    <col min="13062" max="13064" width="8.6328125" style="93"/>
    <col min="13065" max="13065" width="15.08984375" style="93" customWidth="1"/>
    <col min="13066" max="13067" width="8.6328125" style="93"/>
    <col min="13068" max="13068" width="1.6328125" style="93" customWidth="1"/>
    <col min="13069" max="13069" width="1.36328125" style="93" customWidth="1"/>
    <col min="13070" max="13074" width="8.6328125" style="93"/>
    <col min="13075" max="13075" width="24.6328125" style="93" customWidth="1"/>
    <col min="13076" max="13311" width="8.6328125" style="93"/>
    <col min="13312" max="13312" width="2" style="93" customWidth="1"/>
    <col min="13313" max="13313" width="10.6328125" style="93" customWidth="1"/>
    <col min="13314" max="13314" width="5.36328125" style="93" customWidth="1"/>
    <col min="13315" max="13315" width="7.36328125" style="93" customWidth="1"/>
    <col min="13316" max="13316" width="0.6328125" style="93" customWidth="1"/>
    <col min="13317" max="13317" width="2.36328125" style="93" customWidth="1"/>
    <col min="13318" max="13320" width="8.6328125" style="93"/>
    <col min="13321" max="13321" width="15.08984375" style="93" customWidth="1"/>
    <col min="13322" max="13323" width="8.6328125" style="93"/>
    <col min="13324" max="13324" width="1.6328125" style="93" customWidth="1"/>
    <col min="13325" max="13325" width="1.36328125" style="93" customWidth="1"/>
    <col min="13326" max="13330" width="8.6328125" style="93"/>
    <col min="13331" max="13331" width="24.6328125" style="93" customWidth="1"/>
    <col min="13332" max="13567" width="8.6328125" style="93"/>
    <col min="13568" max="13568" width="2" style="93" customWidth="1"/>
    <col min="13569" max="13569" width="10.6328125" style="93" customWidth="1"/>
    <col min="13570" max="13570" width="5.36328125" style="93" customWidth="1"/>
    <col min="13571" max="13571" width="7.36328125" style="93" customWidth="1"/>
    <col min="13572" max="13572" width="0.6328125" style="93" customWidth="1"/>
    <col min="13573" max="13573" width="2.36328125" style="93" customWidth="1"/>
    <col min="13574" max="13576" width="8.6328125" style="93"/>
    <col min="13577" max="13577" width="15.08984375" style="93" customWidth="1"/>
    <col min="13578" max="13579" width="8.6328125" style="93"/>
    <col min="13580" max="13580" width="1.6328125" style="93" customWidth="1"/>
    <col min="13581" max="13581" width="1.36328125" style="93" customWidth="1"/>
    <col min="13582" max="13586" width="8.6328125" style="93"/>
    <col min="13587" max="13587" width="24.6328125" style="93" customWidth="1"/>
    <col min="13588" max="13823" width="8.6328125" style="93"/>
    <col min="13824" max="13824" width="2" style="93" customWidth="1"/>
    <col min="13825" max="13825" width="10.6328125" style="93" customWidth="1"/>
    <col min="13826" max="13826" width="5.36328125" style="93" customWidth="1"/>
    <col min="13827" max="13827" width="7.36328125" style="93" customWidth="1"/>
    <col min="13828" max="13828" width="0.6328125" style="93" customWidth="1"/>
    <col min="13829" max="13829" width="2.36328125" style="93" customWidth="1"/>
    <col min="13830" max="13832" width="8.6328125" style="93"/>
    <col min="13833" max="13833" width="15.08984375" style="93" customWidth="1"/>
    <col min="13834" max="13835" width="8.6328125" style="93"/>
    <col min="13836" max="13836" width="1.6328125" style="93" customWidth="1"/>
    <col min="13837" max="13837" width="1.36328125" style="93" customWidth="1"/>
    <col min="13838" max="13842" width="8.6328125" style="93"/>
    <col min="13843" max="13843" width="24.6328125" style="93" customWidth="1"/>
    <col min="13844" max="14079" width="8.6328125" style="93"/>
    <col min="14080" max="14080" width="2" style="93" customWidth="1"/>
    <col min="14081" max="14081" width="10.6328125" style="93" customWidth="1"/>
    <col min="14082" max="14082" width="5.36328125" style="93" customWidth="1"/>
    <col min="14083" max="14083" width="7.36328125" style="93" customWidth="1"/>
    <col min="14084" max="14084" width="0.6328125" style="93" customWidth="1"/>
    <col min="14085" max="14085" width="2.36328125" style="93" customWidth="1"/>
    <col min="14086" max="14088" width="8.6328125" style="93"/>
    <col min="14089" max="14089" width="15.08984375" style="93" customWidth="1"/>
    <col min="14090" max="14091" width="8.6328125" style="93"/>
    <col min="14092" max="14092" width="1.6328125" style="93" customWidth="1"/>
    <col min="14093" max="14093" width="1.36328125" style="93" customWidth="1"/>
    <col min="14094" max="14098" width="8.6328125" style="93"/>
    <col min="14099" max="14099" width="24.6328125" style="93" customWidth="1"/>
    <col min="14100" max="14335" width="8.6328125" style="93"/>
    <col min="14336" max="14336" width="2" style="93" customWidth="1"/>
    <col min="14337" max="14337" width="10.6328125" style="93" customWidth="1"/>
    <col min="14338" max="14338" width="5.36328125" style="93" customWidth="1"/>
    <col min="14339" max="14339" width="7.36328125" style="93" customWidth="1"/>
    <col min="14340" max="14340" width="0.6328125" style="93" customWidth="1"/>
    <col min="14341" max="14341" width="2.36328125" style="93" customWidth="1"/>
    <col min="14342" max="14344" width="8.6328125" style="93"/>
    <col min="14345" max="14345" width="15.08984375" style="93" customWidth="1"/>
    <col min="14346" max="14347" width="8.6328125" style="93"/>
    <col min="14348" max="14348" width="1.6328125" style="93" customWidth="1"/>
    <col min="14349" max="14349" width="1.36328125" style="93" customWidth="1"/>
    <col min="14350" max="14354" width="8.6328125" style="93"/>
    <col min="14355" max="14355" width="24.6328125" style="93" customWidth="1"/>
    <col min="14356" max="14591" width="8.6328125" style="93"/>
    <col min="14592" max="14592" width="2" style="93" customWidth="1"/>
    <col min="14593" max="14593" width="10.6328125" style="93" customWidth="1"/>
    <col min="14594" max="14594" width="5.36328125" style="93" customWidth="1"/>
    <col min="14595" max="14595" width="7.36328125" style="93" customWidth="1"/>
    <col min="14596" max="14596" width="0.6328125" style="93" customWidth="1"/>
    <col min="14597" max="14597" width="2.36328125" style="93" customWidth="1"/>
    <col min="14598" max="14600" width="8.6328125" style="93"/>
    <col min="14601" max="14601" width="15.08984375" style="93" customWidth="1"/>
    <col min="14602" max="14603" width="8.6328125" style="93"/>
    <col min="14604" max="14604" width="1.6328125" style="93" customWidth="1"/>
    <col min="14605" max="14605" width="1.36328125" style="93" customWidth="1"/>
    <col min="14606" max="14610" width="8.6328125" style="93"/>
    <col min="14611" max="14611" width="24.6328125" style="93" customWidth="1"/>
    <col min="14612" max="14847" width="8.6328125" style="93"/>
    <col min="14848" max="14848" width="2" style="93" customWidth="1"/>
    <col min="14849" max="14849" width="10.6328125" style="93" customWidth="1"/>
    <col min="14850" max="14850" width="5.36328125" style="93" customWidth="1"/>
    <col min="14851" max="14851" width="7.36328125" style="93" customWidth="1"/>
    <col min="14852" max="14852" width="0.6328125" style="93" customWidth="1"/>
    <col min="14853" max="14853" width="2.36328125" style="93" customWidth="1"/>
    <col min="14854" max="14856" width="8.6328125" style="93"/>
    <col min="14857" max="14857" width="15.08984375" style="93" customWidth="1"/>
    <col min="14858" max="14859" width="8.6328125" style="93"/>
    <col min="14860" max="14860" width="1.6328125" style="93" customWidth="1"/>
    <col min="14861" max="14861" width="1.36328125" style="93" customWidth="1"/>
    <col min="14862" max="14866" width="8.6328125" style="93"/>
    <col min="14867" max="14867" width="24.6328125" style="93" customWidth="1"/>
    <col min="14868" max="15103" width="8.6328125" style="93"/>
    <col min="15104" max="15104" width="2" style="93" customWidth="1"/>
    <col min="15105" max="15105" width="10.6328125" style="93" customWidth="1"/>
    <col min="15106" max="15106" width="5.36328125" style="93" customWidth="1"/>
    <col min="15107" max="15107" width="7.36328125" style="93" customWidth="1"/>
    <col min="15108" max="15108" width="0.6328125" style="93" customWidth="1"/>
    <col min="15109" max="15109" width="2.36328125" style="93" customWidth="1"/>
    <col min="15110" max="15112" width="8.6328125" style="93"/>
    <col min="15113" max="15113" width="15.08984375" style="93" customWidth="1"/>
    <col min="15114" max="15115" width="8.6328125" style="93"/>
    <col min="15116" max="15116" width="1.6328125" style="93" customWidth="1"/>
    <col min="15117" max="15117" width="1.36328125" style="93" customWidth="1"/>
    <col min="15118" max="15122" width="8.6328125" style="93"/>
    <col min="15123" max="15123" width="24.6328125" style="93" customWidth="1"/>
    <col min="15124" max="15359" width="8.6328125" style="93"/>
    <col min="15360" max="15360" width="2" style="93" customWidth="1"/>
    <col min="15361" max="15361" width="10.6328125" style="93" customWidth="1"/>
    <col min="15362" max="15362" width="5.36328125" style="93" customWidth="1"/>
    <col min="15363" max="15363" width="7.36328125" style="93" customWidth="1"/>
    <col min="15364" max="15364" width="0.6328125" style="93" customWidth="1"/>
    <col min="15365" max="15365" width="2.36328125" style="93" customWidth="1"/>
    <col min="15366" max="15368" width="8.6328125" style="93"/>
    <col min="15369" max="15369" width="15.08984375" style="93" customWidth="1"/>
    <col min="15370" max="15371" width="8.6328125" style="93"/>
    <col min="15372" max="15372" width="1.6328125" style="93" customWidth="1"/>
    <col min="15373" max="15373" width="1.36328125" style="93" customWidth="1"/>
    <col min="15374" max="15378" width="8.6328125" style="93"/>
    <col min="15379" max="15379" width="24.6328125" style="93" customWidth="1"/>
    <col min="15380" max="15615" width="8.6328125" style="93"/>
    <col min="15616" max="15616" width="2" style="93" customWidth="1"/>
    <col min="15617" max="15617" width="10.6328125" style="93" customWidth="1"/>
    <col min="15618" max="15618" width="5.36328125" style="93" customWidth="1"/>
    <col min="15619" max="15619" width="7.36328125" style="93" customWidth="1"/>
    <col min="15620" max="15620" width="0.6328125" style="93" customWidth="1"/>
    <col min="15621" max="15621" width="2.36328125" style="93" customWidth="1"/>
    <col min="15622" max="15624" width="8.6328125" style="93"/>
    <col min="15625" max="15625" width="15.08984375" style="93" customWidth="1"/>
    <col min="15626" max="15627" width="8.6328125" style="93"/>
    <col min="15628" max="15628" width="1.6328125" style="93" customWidth="1"/>
    <col min="15629" max="15629" width="1.36328125" style="93" customWidth="1"/>
    <col min="15630" max="15634" width="8.6328125" style="93"/>
    <col min="15635" max="15635" width="24.6328125" style="93" customWidth="1"/>
    <col min="15636" max="15871" width="8.6328125" style="93"/>
    <col min="15872" max="15872" width="2" style="93" customWidth="1"/>
    <col min="15873" max="15873" width="10.6328125" style="93" customWidth="1"/>
    <col min="15874" max="15874" width="5.36328125" style="93" customWidth="1"/>
    <col min="15875" max="15875" width="7.36328125" style="93" customWidth="1"/>
    <col min="15876" max="15876" width="0.6328125" style="93" customWidth="1"/>
    <col min="15877" max="15877" width="2.36328125" style="93" customWidth="1"/>
    <col min="15878" max="15880" width="8.6328125" style="93"/>
    <col min="15881" max="15881" width="15.08984375" style="93" customWidth="1"/>
    <col min="15882" max="15883" width="8.6328125" style="93"/>
    <col min="15884" max="15884" width="1.6328125" style="93" customWidth="1"/>
    <col min="15885" max="15885" width="1.36328125" style="93" customWidth="1"/>
    <col min="15886" max="15890" width="8.6328125" style="93"/>
    <col min="15891" max="15891" width="24.6328125" style="93" customWidth="1"/>
    <col min="15892" max="16127" width="8.6328125" style="93"/>
    <col min="16128" max="16128" width="2" style="93" customWidth="1"/>
    <col min="16129" max="16129" width="10.6328125" style="93" customWidth="1"/>
    <col min="16130" max="16130" width="5.36328125" style="93" customWidth="1"/>
    <col min="16131" max="16131" width="7.36328125" style="93" customWidth="1"/>
    <col min="16132" max="16132" width="0.6328125" style="93" customWidth="1"/>
    <col min="16133" max="16133" width="2.36328125" style="93" customWidth="1"/>
    <col min="16134" max="16136" width="8.6328125" style="93"/>
    <col min="16137" max="16137" width="15.08984375" style="93" customWidth="1"/>
    <col min="16138" max="16139" width="8.6328125" style="93"/>
    <col min="16140" max="16140" width="1.6328125" style="93" customWidth="1"/>
    <col min="16141" max="16141" width="1.36328125" style="93" customWidth="1"/>
    <col min="16142" max="16146" width="8.6328125" style="93"/>
    <col min="16147" max="16147" width="24.6328125" style="93" customWidth="1"/>
    <col min="16148" max="16384" width="8.6328125" style="93"/>
  </cols>
  <sheetData>
    <row r="1" spans="1:182" ht="25" customHeight="1" x14ac:dyDescent="0.35">
      <c r="B1" s="1185" t="s">
        <v>238</v>
      </c>
      <c r="C1" s="1185"/>
      <c r="D1" s="1185"/>
      <c r="E1" s="1185"/>
      <c r="F1" s="1185"/>
      <c r="G1" s="1185"/>
      <c r="H1" s="1185"/>
      <c r="I1" s="1185"/>
      <c r="J1" s="1185"/>
      <c r="K1" s="1185"/>
      <c r="L1" s="1185"/>
      <c r="M1" s="1185"/>
      <c r="N1" s="94"/>
    </row>
    <row r="2" spans="1:182" ht="18.5" x14ac:dyDescent="0.3">
      <c r="A2" s="543"/>
      <c r="B2" s="1195" t="s">
        <v>297</v>
      </c>
      <c r="C2" s="1195"/>
      <c r="D2" s="1195"/>
      <c r="E2" s="1195"/>
      <c r="F2" s="1195"/>
      <c r="G2" s="1195"/>
      <c r="H2" s="1195"/>
      <c r="I2" s="1195"/>
      <c r="J2" s="1195"/>
      <c r="K2" s="1195"/>
      <c r="L2" s="1195"/>
      <c r="M2" s="1195"/>
      <c r="N2" s="94"/>
    </row>
    <row r="3" spans="1:182" s="752" customFormat="1" ht="12" x14ac:dyDescent="0.3">
      <c r="B3" s="950" t="s">
        <v>301</v>
      </c>
      <c r="C3" s="950"/>
      <c r="D3" s="950"/>
      <c r="E3" s="950"/>
      <c r="F3" s="950"/>
      <c r="G3" s="950"/>
      <c r="H3" s="950"/>
      <c r="I3" s="950"/>
      <c r="J3" s="950"/>
      <c r="K3" s="950"/>
      <c r="L3" s="950"/>
      <c r="M3" s="950"/>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182" s="95" customFormat="1" ht="12.9" customHeight="1" x14ac:dyDescent="0.3">
      <c r="A4" s="427"/>
      <c r="B4" s="1210" t="s">
        <v>248</v>
      </c>
      <c r="C4" s="1210"/>
      <c r="D4" s="1210"/>
      <c r="E4" s="1210"/>
      <c r="F4" s="1210"/>
      <c r="G4" s="1210"/>
      <c r="H4" s="1210"/>
      <c r="I4" s="1210"/>
      <c r="J4" s="1210"/>
      <c r="K4" s="1210"/>
      <c r="L4" s="1210"/>
      <c r="M4" s="1210"/>
      <c r="N4" s="94"/>
    </row>
    <row r="5" spans="1:182" ht="6.75" customHeight="1" x14ac:dyDescent="0.35">
      <c r="A5" s="960"/>
      <c r="B5" s="960"/>
      <c r="C5" s="960"/>
      <c r="D5" s="960"/>
      <c r="E5" s="960"/>
      <c r="F5" s="960"/>
      <c r="G5" s="961"/>
      <c r="H5" s="961"/>
      <c r="I5" s="961"/>
      <c r="J5" s="961"/>
      <c r="K5" s="961"/>
      <c r="L5" s="961"/>
      <c r="N5" s="94"/>
    </row>
    <row r="6" spans="1:182" s="103" customFormat="1" ht="14.5" customHeight="1" x14ac:dyDescent="0.3">
      <c r="A6" s="96"/>
      <c r="B6" s="389" t="s">
        <v>156</v>
      </c>
      <c r="C6" s="97"/>
      <c r="D6" s="97"/>
      <c r="E6" s="97"/>
      <c r="F6" s="974">
        <f>developer</f>
        <v>0</v>
      </c>
      <c r="G6" s="974"/>
      <c r="H6" s="974"/>
      <c r="I6" s="1188" t="s">
        <v>237</v>
      </c>
      <c r="J6" s="1188"/>
      <c r="K6" s="1188"/>
      <c r="L6" s="974">
        <f>ProjNum</f>
        <v>0</v>
      </c>
      <c r="M6" s="974"/>
      <c r="N6" s="101"/>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row>
    <row r="7" spans="1:182" s="103" customFormat="1" ht="12" x14ac:dyDescent="0.3">
      <c r="A7" s="96"/>
      <c r="B7" s="389" t="s">
        <v>157</v>
      </c>
      <c r="C7" s="97"/>
      <c r="D7" s="97"/>
      <c r="E7" s="97"/>
      <c r="F7" s="974">
        <f>proj</f>
        <v>0</v>
      </c>
      <c r="G7" s="974"/>
      <c r="H7" s="974"/>
      <c r="I7" s="340"/>
      <c r="J7" s="105"/>
      <c r="K7" s="374"/>
      <c r="L7" s="385"/>
      <c r="M7" s="100"/>
      <c r="N7" s="101"/>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row>
    <row r="8" spans="1:182" s="103" customFormat="1" ht="12" x14ac:dyDescent="0.3">
      <c r="A8" s="96"/>
      <c r="B8" s="106"/>
      <c r="C8" s="97"/>
      <c r="D8" s="97"/>
      <c r="E8" s="97"/>
      <c r="F8" s="956">
        <f>city</f>
        <v>0</v>
      </c>
      <c r="G8" s="956"/>
      <c r="H8" s="956"/>
      <c r="I8" s="105">
        <f>zip</f>
        <v>0</v>
      </c>
      <c r="J8" s="1207" t="s">
        <v>161</v>
      </c>
      <c r="K8" s="1207"/>
      <c r="L8" s="974">
        <f>buyer</f>
        <v>0</v>
      </c>
      <c r="M8" s="974"/>
      <c r="N8" s="101"/>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row>
    <row r="9" spans="1:182" s="108" customFormat="1" ht="6.65" customHeight="1" x14ac:dyDescent="0.25">
      <c r="A9" s="107"/>
      <c r="C9" s="109"/>
      <c r="D9" s="110"/>
      <c r="E9" s="111"/>
      <c r="F9" s="112"/>
      <c r="G9" s="113"/>
      <c r="H9" s="113"/>
      <c r="I9" s="113"/>
      <c r="J9" s="107"/>
      <c r="K9" s="107"/>
      <c r="L9" s="107"/>
      <c r="M9" s="107"/>
      <c r="N9" s="114"/>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row>
    <row r="10" spans="1:182" s="429" customFormat="1" ht="13.65" customHeight="1" x14ac:dyDescent="0.3">
      <c r="A10" s="428"/>
      <c r="B10" s="1192" t="s">
        <v>262</v>
      </c>
      <c r="C10" s="1192"/>
      <c r="D10" s="1192"/>
      <c r="E10" s="1192"/>
      <c r="F10" s="1204"/>
      <c r="G10" s="1205"/>
      <c r="H10" s="1206" t="s">
        <v>26</v>
      </c>
      <c r="I10" s="1206"/>
      <c r="J10" s="1205"/>
      <c r="K10" s="1205"/>
      <c r="L10" s="1205"/>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c r="CV10" s="428"/>
      <c r="CW10" s="428"/>
      <c r="CX10" s="428"/>
      <c r="CY10" s="428"/>
      <c r="CZ10" s="428"/>
      <c r="DA10" s="428"/>
      <c r="DB10" s="428"/>
      <c r="DC10" s="428"/>
      <c r="DD10" s="428"/>
      <c r="DE10" s="428"/>
      <c r="DF10" s="428"/>
      <c r="DG10" s="428"/>
      <c r="DH10" s="428"/>
      <c r="DI10" s="428"/>
      <c r="DJ10" s="428"/>
      <c r="DK10" s="428"/>
      <c r="DL10" s="428"/>
      <c r="DM10" s="428"/>
      <c r="DN10" s="428"/>
      <c r="DO10" s="428"/>
      <c r="DP10" s="428"/>
      <c r="DQ10" s="428"/>
      <c r="DR10" s="428"/>
      <c r="DS10" s="428"/>
      <c r="DT10" s="428"/>
      <c r="DU10" s="428"/>
      <c r="DV10" s="428"/>
      <c r="DW10" s="428"/>
      <c r="DX10" s="428"/>
      <c r="DY10" s="428"/>
      <c r="DZ10" s="428"/>
      <c r="EA10" s="428"/>
      <c r="EB10" s="428"/>
      <c r="EC10" s="428"/>
      <c r="ED10" s="428"/>
      <c r="EE10" s="428"/>
      <c r="EF10" s="428"/>
      <c r="EG10" s="428"/>
      <c r="EH10" s="428"/>
      <c r="EI10" s="428"/>
      <c r="EJ10" s="428"/>
      <c r="EK10" s="428"/>
      <c r="EL10" s="428"/>
      <c r="EM10" s="428"/>
      <c r="EN10" s="428"/>
      <c r="EO10" s="428"/>
      <c r="EP10" s="428"/>
      <c r="EQ10" s="428"/>
      <c r="ER10" s="428"/>
      <c r="ES10" s="428"/>
      <c r="ET10" s="428"/>
      <c r="EU10" s="428"/>
      <c r="EV10" s="428"/>
      <c r="EW10" s="428"/>
      <c r="EX10" s="428"/>
      <c r="EY10" s="428"/>
      <c r="EZ10" s="428"/>
      <c r="FA10" s="428"/>
      <c r="FB10" s="428"/>
      <c r="FC10" s="428"/>
      <c r="FD10" s="428"/>
      <c r="FE10" s="428"/>
      <c r="FF10" s="428"/>
      <c r="FG10" s="428"/>
      <c r="FH10" s="428"/>
      <c r="FI10" s="428"/>
      <c r="FJ10" s="428"/>
      <c r="FK10" s="428"/>
      <c r="FL10" s="428"/>
      <c r="FM10" s="428"/>
      <c r="FN10" s="428"/>
      <c r="FO10" s="428"/>
      <c r="FP10" s="428"/>
      <c r="FQ10" s="428"/>
      <c r="FR10" s="428"/>
      <c r="FS10" s="428"/>
      <c r="FT10" s="428"/>
      <c r="FU10" s="428"/>
      <c r="FV10" s="428"/>
      <c r="FW10" s="428"/>
      <c r="FX10" s="428"/>
      <c r="FY10" s="428"/>
    </row>
    <row r="11" spans="1:182" s="539" customFormat="1" ht="20.399999999999999" customHeight="1" x14ac:dyDescent="0.3">
      <c r="B11" s="561" t="s">
        <v>265</v>
      </c>
      <c r="C11" s="562"/>
      <c r="D11" s="563"/>
      <c r="E11" s="561"/>
      <c r="F11" s="561"/>
      <c r="G11" s="561"/>
      <c r="H11" s="561"/>
      <c r="I11" s="561"/>
      <c r="J11" s="561"/>
      <c r="K11" s="561"/>
      <c r="L11" s="561"/>
      <c r="M11" s="561"/>
    </row>
    <row r="12" spans="1:182" s="426" customFormat="1" x14ac:dyDescent="0.3">
      <c r="B12" s="539" t="s">
        <v>27</v>
      </c>
      <c r="C12" s="561"/>
      <c r="D12" s="539"/>
      <c r="E12" s="539"/>
      <c r="F12" s="539"/>
      <c r="K12" s="1208" t="s">
        <v>28</v>
      </c>
      <c r="L12" s="1209"/>
      <c r="M12" s="1209"/>
      <c r="N12" s="431"/>
      <c r="O12" s="431"/>
      <c r="P12" s="431"/>
      <c r="Q12" s="430"/>
      <c r="R12" s="430"/>
      <c r="S12" s="430"/>
      <c r="T12" s="430"/>
      <c r="U12" s="430"/>
    </row>
    <row r="13" spans="1:182" s="426" customFormat="1" ht="14.5" customHeight="1" x14ac:dyDescent="0.3">
      <c r="B13" s="1196"/>
      <c r="C13" s="1196"/>
      <c r="D13" s="432" t="s">
        <v>11</v>
      </c>
      <c r="E13" s="433" t="s">
        <v>224</v>
      </c>
      <c r="F13" s="433"/>
      <c r="G13" s="433"/>
      <c r="H13" s="433"/>
      <c r="I13" s="433"/>
      <c r="J13" s="433"/>
      <c r="K13" s="1198" t="s">
        <v>246</v>
      </c>
      <c r="L13" s="1199"/>
      <c r="M13" s="1199"/>
      <c r="N13" s="434"/>
      <c r="O13" s="434"/>
      <c r="P13" s="431"/>
      <c r="Q13" s="430"/>
      <c r="R13" s="430"/>
      <c r="S13" s="430"/>
      <c r="T13" s="430"/>
    </row>
    <row r="14" spans="1:182" s="426" customFormat="1" x14ac:dyDescent="0.3">
      <c r="B14" s="1197"/>
      <c r="C14" s="1197"/>
      <c r="D14" s="435"/>
      <c r="E14" s="436" t="s">
        <v>243</v>
      </c>
      <c r="F14" s="427"/>
      <c r="G14" s="427"/>
      <c r="H14" s="427"/>
      <c r="I14" s="427"/>
      <c r="J14" s="427"/>
      <c r="K14" s="1200"/>
      <c r="L14" s="1201"/>
      <c r="M14" s="1201"/>
      <c r="N14" s="434"/>
      <c r="O14" s="431"/>
      <c r="P14" s="431"/>
      <c r="Q14" s="430"/>
      <c r="R14" s="430"/>
      <c r="S14" s="430"/>
    </row>
    <row r="15" spans="1:182" s="426" customFormat="1" x14ac:dyDescent="0.3">
      <c r="B15" s="1197"/>
      <c r="C15" s="1197"/>
      <c r="D15" s="435"/>
      <c r="E15" s="436" t="s">
        <v>244</v>
      </c>
      <c r="F15" s="427"/>
      <c r="G15" s="427"/>
      <c r="H15" s="427"/>
      <c r="I15" s="427"/>
      <c r="J15" s="427"/>
      <c r="K15" s="1200"/>
      <c r="L15" s="1201"/>
      <c r="M15" s="1201"/>
      <c r="N15" s="434"/>
      <c r="O15" s="431"/>
      <c r="P15" s="431"/>
      <c r="Q15" s="430"/>
      <c r="R15" s="430"/>
      <c r="S15" s="430"/>
    </row>
    <row r="16" spans="1:182" s="426" customFormat="1" x14ac:dyDescent="0.3">
      <c r="B16" s="1197"/>
      <c r="C16" s="1197"/>
      <c r="D16" s="435"/>
      <c r="E16" s="436" t="s">
        <v>245</v>
      </c>
      <c r="F16" s="427"/>
      <c r="G16" s="427"/>
      <c r="H16" s="427"/>
      <c r="I16" s="427"/>
      <c r="J16" s="427"/>
      <c r="K16" s="1200"/>
      <c r="L16" s="1201"/>
      <c r="M16" s="1201"/>
      <c r="N16" s="434"/>
      <c r="O16" s="431"/>
      <c r="P16" s="431"/>
      <c r="Q16" s="430"/>
      <c r="R16" s="430"/>
      <c r="S16" s="430"/>
    </row>
    <row r="17" spans="1:108" s="426" customFormat="1" x14ac:dyDescent="0.3">
      <c r="B17" s="1197"/>
      <c r="C17" s="1197"/>
      <c r="D17" s="437"/>
      <c r="E17" s="438"/>
      <c r="F17" s="439"/>
      <c r="G17" s="439"/>
      <c r="H17" s="439"/>
      <c r="I17" s="439"/>
      <c r="J17" s="439"/>
      <c r="K17" s="1202"/>
      <c r="L17" s="1203"/>
      <c r="M17" s="1203"/>
      <c r="N17" s="434"/>
      <c r="O17" s="431"/>
      <c r="P17" s="431"/>
      <c r="Q17" s="430"/>
      <c r="R17" s="430"/>
      <c r="S17" s="430"/>
    </row>
    <row r="18" spans="1:108" s="426" customFormat="1" ht="21.15" customHeight="1" x14ac:dyDescent="0.3">
      <c r="B18" s="1189"/>
      <c r="C18" s="1189"/>
      <c r="D18" s="659" t="s">
        <v>234</v>
      </c>
      <c r="E18" s="734" t="s">
        <v>281</v>
      </c>
      <c r="F18" s="735"/>
      <c r="G18" s="736"/>
      <c r="H18" s="736"/>
      <c r="I18" s="736"/>
      <c r="J18" s="660"/>
      <c r="K18" s="1193" t="s">
        <v>280</v>
      </c>
      <c r="L18" s="1194"/>
      <c r="M18" s="1194"/>
      <c r="N18" s="737"/>
      <c r="O18" s="737"/>
      <c r="P18" s="431"/>
      <c r="Q18" s="430"/>
      <c r="R18" s="430"/>
      <c r="S18" s="430"/>
      <c r="T18" s="430"/>
    </row>
    <row r="19" spans="1:108" s="426" customFormat="1" ht="21.15" customHeight="1" x14ac:dyDescent="0.3">
      <c r="B19" s="1189"/>
      <c r="C19" s="1189"/>
      <c r="D19" s="659" t="s">
        <v>18</v>
      </c>
      <c r="E19" s="660" t="s">
        <v>242</v>
      </c>
      <c r="F19" s="439"/>
      <c r="G19" s="439"/>
      <c r="H19" s="439"/>
      <c r="I19" s="439"/>
      <c r="J19" s="439"/>
      <c r="K19" s="1190" t="s">
        <v>267</v>
      </c>
      <c r="L19" s="1191"/>
      <c r="M19" s="1191"/>
      <c r="N19" s="431"/>
      <c r="O19" s="431"/>
      <c r="P19" s="431"/>
      <c r="Q19" s="430"/>
      <c r="R19" s="430"/>
      <c r="S19" s="430"/>
      <c r="T19" s="430"/>
    </row>
    <row r="20" spans="1:108" s="426" customFormat="1" ht="16" customHeight="1" x14ac:dyDescent="0.3">
      <c r="B20" s="427"/>
      <c r="C20" s="427"/>
      <c r="D20" s="427"/>
      <c r="E20" s="427"/>
      <c r="F20" s="427"/>
      <c r="G20" s="427"/>
      <c r="H20" s="427"/>
      <c r="I20" s="427"/>
      <c r="J20" s="427"/>
      <c r="K20" s="427"/>
      <c r="L20" s="427"/>
      <c r="M20" s="427"/>
      <c r="N20" s="427"/>
      <c r="O20" s="427"/>
      <c r="P20" s="427"/>
    </row>
    <row r="21" spans="1:108" s="426" customFormat="1" ht="16" customHeight="1" x14ac:dyDescent="0.35">
      <c r="B21" s="440" t="s">
        <v>221</v>
      </c>
      <c r="C21" s="1215" t="s">
        <v>30</v>
      </c>
      <c r="D21" s="1215"/>
      <c r="E21" s="1215"/>
      <c r="F21" s="1215"/>
      <c r="G21" s="1215"/>
      <c r="H21" s="1215"/>
      <c r="I21" s="1215"/>
      <c r="J21" s="1215"/>
      <c r="K21" s="1215"/>
      <c r="L21" s="1215"/>
      <c r="M21" s="1215"/>
      <c r="N21" s="441"/>
      <c r="O21" s="427"/>
      <c r="P21" s="427"/>
    </row>
    <row r="22" spans="1:108" s="426" customFormat="1" ht="16" customHeight="1" x14ac:dyDescent="0.35">
      <c r="B22" s="1215" t="s">
        <v>30</v>
      </c>
      <c r="C22" s="1215"/>
      <c r="D22" s="1215"/>
      <c r="E22" s="1215"/>
      <c r="F22" s="1215"/>
      <c r="G22" s="1215"/>
      <c r="H22" s="1215"/>
      <c r="I22" s="1215"/>
      <c r="J22" s="1215"/>
      <c r="K22" s="1215"/>
      <c r="L22" s="1215"/>
      <c r="M22" s="1215"/>
      <c r="N22" s="441"/>
      <c r="O22" s="427"/>
      <c r="P22" s="427"/>
    </row>
    <row r="23" spans="1:108" s="426" customFormat="1" ht="16" customHeight="1" x14ac:dyDescent="0.35">
      <c r="B23" s="1216" t="s">
        <v>30</v>
      </c>
      <c r="C23" s="1216"/>
      <c r="D23" s="1216"/>
      <c r="E23" s="1216"/>
      <c r="F23" s="1216"/>
      <c r="G23" s="1216"/>
      <c r="H23" s="1216"/>
      <c r="I23" s="1216"/>
      <c r="J23" s="1216"/>
      <c r="K23" s="1216"/>
      <c r="L23" s="1216"/>
      <c r="M23" s="1216"/>
      <c r="N23" s="441"/>
      <c r="O23" s="427"/>
      <c r="P23" s="427"/>
    </row>
    <row r="24" spans="1:108" s="427" customFormat="1" ht="16.5" customHeight="1" x14ac:dyDescent="0.35">
      <c r="B24" s="1217"/>
      <c r="C24" s="1217"/>
      <c r="D24" s="1217"/>
      <c r="E24" s="1217"/>
      <c r="F24" s="1217"/>
      <c r="G24" s="1217"/>
      <c r="H24" s="1217"/>
      <c r="I24" s="1217"/>
      <c r="J24" s="1217"/>
      <c r="K24" s="1217"/>
      <c r="L24" s="1217"/>
      <c r="M24" s="442"/>
      <c r="N24" s="441"/>
    </row>
    <row r="25" spans="1:108" s="443" customFormat="1" ht="18.5" x14ac:dyDescent="0.45">
      <c r="B25" s="444" t="s">
        <v>214</v>
      </c>
      <c r="K25" s="445"/>
      <c r="L25" s="446"/>
      <c r="M25" s="447"/>
      <c r="N25" s="447"/>
      <c r="O25" s="447"/>
      <c r="P25" s="447"/>
      <c r="Q25" s="447"/>
      <c r="R25" s="447"/>
      <c r="S25" s="447"/>
      <c r="T25" s="448"/>
      <c r="U25" s="449"/>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8"/>
      <c r="CO25" s="448"/>
      <c r="CP25" s="448"/>
      <c r="CQ25" s="448"/>
      <c r="CR25" s="448"/>
      <c r="CS25" s="448"/>
      <c r="CT25" s="448"/>
      <c r="CU25" s="448"/>
      <c r="CV25" s="448"/>
      <c r="CW25" s="448"/>
      <c r="CX25" s="448"/>
      <c r="CY25" s="448"/>
      <c r="CZ25" s="448"/>
      <c r="DA25" s="448"/>
      <c r="DB25" s="448"/>
      <c r="DC25" s="448"/>
      <c r="DD25" s="448"/>
    </row>
    <row r="26" spans="1:108" s="443" customFormat="1" ht="46.5" customHeight="1" x14ac:dyDescent="0.3">
      <c r="B26" s="1218" t="s">
        <v>249</v>
      </c>
      <c r="C26" s="1218"/>
      <c r="D26" s="1218"/>
      <c r="E26" s="1218"/>
      <c r="F26" s="1218"/>
      <c r="G26" s="1218"/>
      <c r="H26" s="1218"/>
      <c r="I26" s="1218"/>
      <c r="J26" s="1218"/>
      <c r="K26" s="1218"/>
      <c r="L26" s="1218"/>
      <c r="M26" s="1218"/>
      <c r="N26" s="450"/>
      <c r="O26" s="450"/>
      <c r="P26" s="450"/>
      <c r="Q26" s="451"/>
      <c r="R26" s="451"/>
      <c r="S26" s="451"/>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c r="CO26" s="448"/>
      <c r="CP26" s="448"/>
      <c r="CQ26" s="448"/>
      <c r="CR26" s="448"/>
      <c r="CS26" s="448"/>
      <c r="CT26" s="448"/>
      <c r="CU26" s="448"/>
      <c r="CV26" s="448"/>
      <c r="CW26" s="448"/>
      <c r="CX26" s="448"/>
      <c r="CY26" s="448"/>
      <c r="CZ26" s="448"/>
      <c r="DA26" s="448"/>
      <c r="DB26" s="448"/>
      <c r="DC26" s="448"/>
      <c r="DD26" s="448"/>
    </row>
    <row r="27" spans="1:108" s="454" customFormat="1" ht="19.5" customHeight="1" x14ac:dyDescent="0.35">
      <c r="A27" s="452"/>
      <c r="B27" s="453" t="s">
        <v>31</v>
      </c>
      <c r="M27" s="455"/>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2"/>
      <c r="CW27" s="452"/>
    </row>
    <row r="28" spans="1:108" s="443" customFormat="1" ht="7.5" customHeight="1" x14ac:dyDescent="0.3">
      <c r="B28" s="449"/>
      <c r="C28" s="448"/>
      <c r="D28" s="448"/>
      <c r="E28" s="45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8"/>
      <c r="CP28" s="448"/>
      <c r="CQ28" s="448"/>
      <c r="CR28" s="448"/>
      <c r="CS28" s="448"/>
      <c r="CT28" s="448"/>
      <c r="CU28" s="448"/>
    </row>
    <row r="29" spans="1:108" s="443" customFormat="1" ht="14.5" x14ac:dyDescent="0.35">
      <c r="B29" s="1211"/>
      <c r="C29" s="1211"/>
      <c r="D29" s="1211"/>
      <c r="E29" s="1211"/>
      <c r="F29" s="1211"/>
      <c r="G29" s="1211"/>
      <c r="H29" s="1211"/>
      <c r="I29" s="1211"/>
      <c r="J29" s="1211"/>
      <c r="K29" s="458"/>
      <c r="L29" s="45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c r="CO29" s="448"/>
      <c r="CP29" s="448"/>
      <c r="CQ29" s="448"/>
      <c r="CR29" s="448"/>
      <c r="CS29" s="448"/>
      <c r="CT29" s="448"/>
      <c r="CU29" s="448"/>
    </row>
    <row r="30" spans="1:108" s="463" customFormat="1" ht="12" x14ac:dyDescent="0.3">
      <c r="A30" s="459"/>
      <c r="B30" s="460" t="s">
        <v>32</v>
      </c>
      <c r="C30" s="461"/>
      <c r="D30" s="461"/>
      <c r="E30" s="462"/>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61"/>
      <c r="BN30" s="461"/>
      <c r="BO30" s="461"/>
      <c r="BP30" s="461"/>
      <c r="BQ30" s="461"/>
      <c r="BR30" s="461"/>
      <c r="BS30" s="461"/>
      <c r="BT30" s="461"/>
      <c r="BU30" s="461"/>
      <c r="BV30" s="461"/>
      <c r="BW30" s="461"/>
      <c r="BX30" s="461"/>
      <c r="BY30" s="461"/>
      <c r="BZ30" s="461"/>
      <c r="CA30" s="461"/>
      <c r="CB30" s="461"/>
      <c r="CC30" s="461"/>
      <c r="CD30" s="461"/>
      <c r="CE30" s="461"/>
      <c r="CF30" s="461"/>
      <c r="CG30" s="461"/>
      <c r="CH30" s="461"/>
      <c r="CI30" s="461"/>
      <c r="CJ30" s="461"/>
      <c r="CK30" s="461"/>
      <c r="CL30" s="461"/>
      <c r="CM30" s="461"/>
      <c r="CN30" s="461"/>
      <c r="CO30" s="461"/>
      <c r="CP30" s="461"/>
      <c r="CQ30" s="461"/>
      <c r="CR30" s="461"/>
      <c r="CS30" s="461"/>
      <c r="CT30" s="461"/>
      <c r="CU30" s="461"/>
      <c r="CV30" s="459"/>
      <c r="CW30" s="459"/>
    </row>
    <row r="31" spans="1:108" s="463" customFormat="1" ht="24" customHeight="1" x14ac:dyDescent="0.3">
      <c r="A31" s="459"/>
      <c r="B31" s="1212"/>
      <c r="C31" s="1212"/>
      <c r="D31" s="1212"/>
      <c r="E31" s="1212"/>
      <c r="F31" s="1212"/>
      <c r="G31" s="1212"/>
      <c r="H31" s="1212"/>
      <c r="I31" s="1212"/>
      <c r="J31" s="1212"/>
      <c r="K31" s="464"/>
      <c r="L31" s="1213"/>
      <c r="M31" s="1213"/>
      <c r="N31" s="465"/>
      <c r="O31" s="465"/>
      <c r="P31" s="465"/>
      <c r="Q31" s="465"/>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1"/>
      <c r="CD31" s="461"/>
      <c r="CE31" s="461"/>
      <c r="CF31" s="461"/>
      <c r="CG31" s="461"/>
      <c r="CH31" s="461"/>
      <c r="CI31" s="461"/>
      <c r="CJ31" s="461"/>
      <c r="CK31" s="461"/>
      <c r="CL31" s="461"/>
      <c r="CM31" s="461"/>
      <c r="CN31" s="461"/>
      <c r="CO31" s="461"/>
      <c r="CP31" s="461"/>
      <c r="CQ31" s="461"/>
      <c r="CR31" s="461"/>
      <c r="CS31" s="461"/>
      <c r="CT31" s="461"/>
      <c r="CU31" s="461"/>
      <c r="CV31" s="461"/>
      <c r="CW31" s="459"/>
      <c r="CX31" s="459"/>
    </row>
    <row r="32" spans="1:108" s="463" customFormat="1" ht="15.75" customHeight="1" x14ac:dyDescent="0.3">
      <c r="A32" s="459"/>
      <c r="B32" s="460" t="s">
        <v>33</v>
      </c>
      <c r="C32" s="461"/>
      <c r="D32" s="461"/>
      <c r="E32" s="462"/>
      <c r="F32" s="461"/>
      <c r="G32" s="461"/>
      <c r="H32" s="461"/>
      <c r="I32" s="461"/>
      <c r="J32" s="461"/>
      <c r="K32" s="461"/>
      <c r="L32" s="460" t="s">
        <v>35</v>
      </c>
      <c r="M32" s="461"/>
      <c r="N32" s="461"/>
      <c r="O32" s="462"/>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461"/>
      <c r="CT32" s="461"/>
      <c r="CU32" s="461"/>
      <c r="CV32" s="461"/>
      <c r="CW32" s="459"/>
      <c r="CX32" s="459"/>
    </row>
    <row r="33" spans="1:101" s="463" customFormat="1" ht="12" x14ac:dyDescent="0.3">
      <c r="A33" s="459"/>
      <c r="B33" s="1214"/>
      <c r="C33" s="1214"/>
      <c r="D33" s="1214"/>
      <c r="E33" s="1214"/>
      <c r="F33" s="1214"/>
      <c r="G33" s="1214"/>
      <c r="H33" s="1214"/>
      <c r="I33" s="1214"/>
      <c r="J33" s="1214"/>
      <c r="K33" s="466"/>
      <c r="L33" s="466"/>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S33" s="461"/>
      <c r="BT33" s="461"/>
      <c r="BU33" s="461"/>
      <c r="BV33" s="461"/>
      <c r="BW33" s="461"/>
      <c r="BX33" s="461"/>
      <c r="BY33" s="461"/>
      <c r="BZ33" s="461"/>
      <c r="CA33" s="461"/>
      <c r="CB33" s="461"/>
      <c r="CC33" s="461"/>
      <c r="CD33" s="461"/>
      <c r="CE33" s="461"/>
      <c r="CF33" s="461"/>
      <c r="CG33" s="461"/>
      <c r="CH33" s="461"/>
      <c r="CI33" s="461"/>
      <c r="CJ33" s="461"/>
      <c r="CK33" s="461"/>
      <c r="CL33" s="461"/>
      <c r="CM33" s="461"/>
      <c r="CN33" s="461"/>
      <c r="CO33" s="461"/>
      <c r="CP33" s="461"/>
      <c r="CQ33" s="461"/>
      <c r="CR33" s="461"/>
      <c r="CS33" s="461"/>
      <c r="CT33" s="461"/>
      <c r="CU33" s="461"/>
      <c r="CV33" s="459"/>
      <c r="CW33" s="459"/>
    </row>
    <row r="34" spans="1:101" s="463" customFormat="1" ht="12" x14ac:dyDescent="0.3">
      <c r="A34" s="459"/>
      <c r="B34" s="460" t="s">
        <v>34</v>
      </c>
      <c r="C34" s="461"/>
      <c r="D34" s="461"/>
      <c r="E34" s="462"/>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1"/>
      <c r="BH34" s="461"/>
      <c r="BI34" s="461"/>
      <c r="BJ34" s="461"/>
      <c r="BK34" s="461"/>
      <c r="BL34" s="461"/>
      <c r="BM34" s="461"/>
      <c r="BN34" s="461"/>
      <c r="BO34" s="461"/>
      <c r="BP34" s="461"/>
      <c r="BQ34" s="461"/>
      <c r="BR34" s="461"/>
      <c r="BS34" s="461"/>
      <c r="BT34" s="461"/>
      <c r="BU34" s="461"/>
      <c r="BV34" s="461"/>
      <c r="BW34" s="461"/>
      <c r="BX34" s="461"/>
      <c r="BY34" s="461"/>
      <c r="BZ34" s="461"/>
      <c r="CA34" s="461"/>
      <c r="CB34" s="461"/>
      <c r="CC34" s="461"/>
      <c r="CD34" s="461"/>
      <c r="CE34" s="461"/>
      <c r="CF34" s="461"/>
      <c r="CG34" s="461"/>
      <c r="CH34" s="461"/>
      <c r="CI34" s="461"/>
      <c r="CJ34" s="461"/>
      <c r="CK34" s="461"/>
      <c r="CL34" s="461"/>
      <c r="CM34" s="461"/>
      <c r="CN34" s="461"/>
      <c r="CO34" s="461"/>
      <c r="CP34" s="461"/>
      <c r="CQ34" s="461"/>
      <c r="CR34" s="461"/>
      <c r="CS34" s="461"/>
      <c r="CT34" s="461"/>
      <c r="CU34" s="461"/>
      <c r="CV34" s="459"/>
      <c r="CW34" s="459"/>
    </row>
    <row r="35" spans="1:101" s="463" customFormat="1" ht="15" customHeight="1" x14ac:dyDescent="0.3">
      <c r="A35" s="459"/>
      <c r="H35" s="461"/>
      <c r="I35" s="461"/>
      <c r="J35" s="461"/>
      <c r="K35" s="466"/>
      <c r="L35" s="466"/>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461"/>
      <c r="BT35" s="461"/>
      <c r="BU35" s="461"/>
      <c r="BV35" s="461"/>
      <c r="BW35" s="461"/>
      <c r="BX35" s="461"/>
      <c r="BY35" s="461"/>
      <c r="BZ35" s="461"/>
      <c r="CA35" s="461"/>
      <c r="CB35" s="461"/>
      <c r="CC35" s="461"/>
      <c r="CD35" s="461"/>
      <c r="CE35" s="461"/>
      <c r="CF35" s="461"/>
      <c r="CG35" s="461"/>
      <c r="CH35" s="461"/>
      <c r="CI35" s="461"/>
      <c r="CJ35" s="461"/>
      <c r="CK35" s="461"/>
      <c r="CL35" s="461"/>
      <c r="CM35" s="461"/>
      <c r="CN35" s="461"/>
      <c r="CO35" s="461"/>
      <c r="CP35" s="461"/>
      <c r="CQ35" s="461"/>
      <c r="CR35" s="461"/>
      <c r="CS35" s="461"/>
      <c r="CT35" s="461"/>
      <c r="CU35" s="461"/>
      <c r="CV35" s="459"/>
      <c r="CW35" s="459"/>
    </row>
    <row r="36" spans="1:101" s="148" customFormat="1" ht="12" x14ac:dyDescent="0.3">
      <c r="A36" s="143"/>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7"/>
      <c r="CW36" s="147"/>
    </row>
    <row r="37" spans="1:101" s="133" customFormat="1" ht="10.5" customHeight="1" x14ac:dyDescent="0.3">
      <c r="A37" s="123"/>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row>
  </sheetData>
  <sheetProtection password="DDB8" sheet="1" objects="1" scenarios="1"/>
  <mergeCells count="32">
    <mergeCell ref="B29:J29"/>
    <mergeCell ref="B31:J31"/>
    <mergeCell ref="L31:M31"/>
    <mergeCell ref="B33:J33"/>
    <mergeCell ref="C21:M21"/>
    <mergeCell ref="B23:M23"/>
    <mergeCell ref="B24:L24"/>
    <mergeCell ref="B26:M26"/>
    <mergeCell ref="B22:M22"/>
    <mergeCell ref="B2:M2"/>
    <mergeCell ref="B1:M1"/>
    <mergeCell ref="B13:C17"/>
    <mergeCell ref="K13:M17"/>
    <mergeCell ref="F7:H7"/>
    <mergeCell ref="F8:H8"/>
    <mergeCell ref="F10:G10"/>
    <mergeCell ref="H10:I10"/>
    <mergeCell ref="J10:L10"/>
    <mergeCell ref="L8:M8"/>
    <mergeCell ref="J8:K8"/>
    <mergeCell ref="K12:M12"/>
    <mergeCell ref="B4:M4"/>
    <mergeCell ref="A5:L5"/>
    <mergeCell ref="B3:M3"/>
    <mergeCell ref="F6:H6"/>
    <mergeCell ref="L6:M6"/>
    <mergeCell ref="I6:K6"/>
    <mergeCell ref="B19:C19"/>
    <mergeCell ref="K19:M19"/>
    <mergeCell ref="B10:E10"/>
    <mergeCell ref="B18:C18"/>
    <mergeCell ref="K18:M18"/>
  </mergeCells>
  <dataValidations count="2">
    <dataValidation type="list" allowBlank="1" showInputMessage="1" showErrorMessage="1" sqref="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C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C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C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C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C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C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C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C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C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C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C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C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C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C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C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C65540:C65552 IX65540:IX65552 ST65540:ST65552 ACP65540:ACP65552 AML65540:AML65552 AWH65540:AWH65552 BGD65540:BGD65552 BPZ65540:BPZ65552 BZV65540:BZV65552 CJR65540:CJR65552 CTN65540:CTN65552 DDJ65540:DDJ65552 DNF65540:DNF65552 DXB65540:DXB65552 EGX65540:EGX65552 EQT65540:EQT65552 FAP65540:FAP65552 FKL65540:FKL65552 FUH65540:FUH65552 GED65540:GED65552 GNZ65540:GNZ65552 GXV65540:GXV65552 HHR65540:HHR65552 HRN65540:HRN65552 IBJ65540:IBJ65552 ILF65540:ILF65552 IVB65540:IVB65552 JEX65540:JEX65552 JOT65540:JOT65552 JYP65540:JYP65552 KIL65540:KIL65552 KSH65540:KSH65552 LCD65540:LCD65552 LLZ65540:LLZ65552 LVV65540:LVV65552 MFR65540:MFR65552 MPN65540:MPN65552 MZJ65540:MZJ65552 NJF65540:NJF65552 NTB65540:NTB65552 OCX65540:OCX65552 OMT65540:OMT65552 OWP65540:OWP65552 PGL65540:PGL65552 PQH65540:PQH65552 QAD65540:QAD65552 QJZ65540:QJZ65552 QTV65540:QTV65552 RDR65540:RDR65552 RNN65540:RNN65552 RXJ65540:RXJ65552 SHF65540:SHF65552 SRB65540:SRB65552 TAX65540:TAX65552 TKT65540:TKT65552 TUP65540:TUP65552 UEL65540:UEL65552 UOH65540:UOH65552 UYD65540:UYD65552 VHZ65540:VHZ65552 VRV65540:VRV65552 WBR65540:WBR65552 WLN65540:WLN65552 WVJ65540:WVJ65552 C131076:C131088 IX131076:IX131088 ST131076:ST131088 ACP131076:ACP131088 AML131076:AML131088 AWH131076:AWH131088 BGD131076:BGD131088 BPZ131076:BPZ131088 BZV131076:BZV131088 CJR131076:CJR131088 CTN131076:CTN131088 DDJ131076:DDJ131088 DNF131076:DNF131088 DXB131076:DXB131088 EGX131076:EGX131088 EQT131076:EQT131088 FAP131076:FAP131088 FKL131076:FKL131088 FUH131076:FUH131088 GED131076:GED131088 GNZ131076:GNZ131088 GXV131076:GXV131088 HHR131076:HHR131088 HRN131076:HRN131088 IBJ131076:IBJ131088 ILF131076:ILF131088 IVB131076:IVB131088 JEX131076:JEX131088 JOT131076:JOT131088 JYP131076:JYP131088 KIL131076:KIL131088 KSH131076:KSH131088 LCD131076:LCD131088 LLZ131076:LLZ131088 LVV131076:LVV131088 MFR131076:MFR131088 MPN131076:MPN131088 MZJ131076:MZJ131088 NJF131076:NJF131088 NTB131076:NTB131088 OCX131076:OCX131088 OMT131076:OMT131088 OWP131076:OWP131088 PGL131076:PGL131088 PQH131076:PQH131088 QAD131076:QAD131088 QJZ131076:QJZ131088 QTV131076:QTV131088 RDR131076:RDR131088 RNN131076:RNN131088 RXJ131076:RXJ131088 SHF131076:SHF131088 SRB131076:SRB131088 TAX131076:TAX131088 TKT131076:TKT131088 TUP131076:TUP131088 UEL131076:UEL131088 UOH131076:UOH131088 UYD131076:UYD131088 VHZ131076:VHZ131088 VRV131076:VRV131088 WBR131076:WBR131088 WLN131076:WLN131088 WVJ131076:WVJ131088 C196612:C196624 IX196612:IX196624 ST196612:ST196624 ACP196612:ACP196624 AML196612:AML196624 AWH196612:AWH196624 BGD196612:BGD196624 BPZ196612:BPZ196624 BZV196612:BZV196624 CJR196612:CJR196624 CTN196612:CTN196624 DDJ196612:DDJ196624 DNF196612:DNF196624 DXB196612:DXB196624 EGX196612:EGX196624 EQT196612:EQT196624 FAP196612:FAP196624 FKL196612:FKL196624 FUH196612:FUH196624 GED196612:GED196624 GNZ196612:GNZ196624 GXV196612:GXV196624 HHR196612:HHR196624 HRN196612:HRN196624 IBJ196612:IBJ196624 ILF196612:ILF196624 IVB196612:IVB196624 JEX196612:JEX196624 JOT196612:JOT196624 JYP196612:JYP196624 KIL196612:KIL196624 KSH196612:KSH196624 LCD196612:LCD196624 LLZ196612:LLZ196624 LVV196612:LVV196624 MFR196612:MFR196624 MPN196612:MPN196624 MZJ196612:MZJ196624 NJF196612:NJF196624 NTB196612:NTB196624 OCX196612:OCX196624 OMT196612:OMT196624 OWP196612:OWP196624 PGL196612:PGL196624 PQH196612:PQH196624 QAD196612:QAD196624 QJZ196612:QJZ196624 QTV196612:QTV196624 RDR196612:RDR196624 RNN196612:RNN196624 RXJ196612:RXJ196624 SHF196612:SHF196624 SRB196612:SRB196624 TAX196612:TAX196624 TKT196612:TKT196624 TUP196612:TUP196624 UEL196612:UEL196624 UOH196612:UOH196624 UYD196612:UYD196624 VHZ196612:VHZ196624 VRV196612:VRV196624 WBR196612:WBR196624 WLN196612:WLN196624 WVJ196612:WVJ196624 C262148:C262160 IX262148:IX262160 ST262148:ST262160 ACP262148:ACP262160 AML262148:AML262160 AWH262148:AWH262160 BGD262148:BGD262160 BPZ262148:BPZ262160 BZV262148:BZV262160 CJR262148:CJR262160 CTN262148:CTN262160 DDJ262148:DDJ262160 DNF262148:DNF262160 DXB262148:DXB262160 EGX262148:EGX262160 EQT262148:EQT262160 FAP262148:FAP262160 FKL262148:FKL262160 FUH262148:FUH262160 GED262148:GED262160 GNZ262148:GNZ262160 GXV262148:GXV262160 HHR262148:HHR262160 HRN262148:HRN262160 IBJ262148:IBJ262160 ILF262148:ILF262160 IVB262148:IVB262160 JEX262148:JEX262160 JOT262148:JOT262160 JYP262148:JYP262160 KIL262148:KIL262160 KSH262148:KSH262160 LCD262148:LCD262160 LLZ262148:LLZ262160 LVV262148:LVV262160 MFR262148:MFR262160 MPN262148:MPN262160 MZJ262148:MZJ262160 NJF262148:NJF262160 NTB262148:NTB262160 OCX262148:OCX262160 OMT262148:OMT262160 OWP262148:OWP262160 PGL262148:PGL262160 PQH262148:PQH262160 QAD262148:QAD262160 QJZ262148:QJZ262160 QTV262148:QTV262160 RDR262148:RDR262160 RNN262148:RNN262160 RXJ262148:RXJ262160 SHF262148:SHF262160 SRB262148:SRB262160 TAX262148:TAX262160 TKT262148:TKT262160 TUP262148:TUP262160 UEL262148:UEL262160 UOH262148:UOH262160 UYD262148:UYD262160 VHZ262148:VHZ262160 VRV262148:VRV262160 WBR262148:WBR262160 WLN262148:WLN262160 WVJ262148:WVJ262160 C327684:C327696 IX327684:IX327696 ST327684:ST327696 ACP327684:ACP327696 AML327684:AML327696 AWH327684:AWH327696 BGD327684:BGD327696 BPZ327684:BPZ327696 BZV327684:BZV327696 CJR327684:CJR327696 CTN327684:CTN327696 DDJ327684:DDJ327696 DNF327684:DNF327696 DXB327684:DXB327696 EGX327684:EGX327696 EQT327684:EQT327696 FAP327684:FAP327696 FKL327684:FKL327696 FUH327684:FUH327696 GED327684:GED327696 GNZ327684:GNZ327696 GXV327684:GXV327696 HHR327684:HHR327696 HRN327684:HRN327696 IBJ327684:IBJ327696 ILF327684:ILF327696 IVB327684:IVB327696 JEX327684:JEX327696 JOT327684:JOT327696 JYP327684:JYP327696 KIL327684:KIL327696 KSH327684:KSH327696 LCD327684:LCD327696 LLZ327684:LLZ327696 LVV327684:LVV327696 MFR327684:MFR327696 MPN327684:MPN327696 MZJ327684:MZJ327696 NJF327684:NJF327696 NTB327684:NTB327696 OCX327684:OCX327696 OMT327684:OMT327696 OWP327684:OWP327696 PGL327684:PGL327696 PQH327684:PQH327696 QAD327684:QAD327696 QJZ327684:QJZ327696 QTV327684:QTV327696 RDR327684:RDR327696 RNN327684:RNN327696 RXJ327684:RXJ327696 SHF327684:SHF327696 SRB327684:SRB327696 TAX327684:TAX327696 TKT327684:TKT327696 TUP327684:TUP327696 UEL327684:UEL327696 UOH327684:UOH327696 UYD327684:UYD327696 VHZ327684:VHZ327696 VRV327684:VRV327696 WBR327684:WBR327696 WLN327684:WLN327696 WVJ327684:WVJ327696 C393220:C393232 IX393220:IX393232 ST393220:ST393232 ACP393220:ACP393232 AML393220:AML393232 AWH393220:AWH393232 BGD393220:BGD393232 BPZ393220:BPZ393232 BZV393220:BZV393232 CJR393220:CJR393232 CTN393220:CTN393232 DDJ393220:DDJ393232 DNF393220:DNF393232 DXB393220:DXB393232 EGX393220:EGX393232 EQT393220:EQT393232 FAP393220:FAP393232 FKL393220:FKL393232 FUH393220:FUH393232 GED393220:GED393232 GNZ393220:GNZ393232 GXV393220:GXV393232 HHR393220:HHR393232 HRN393220:HRN393232 IBJ393220:IBJ393232 ILF393220:ILF393232 IVB393220:IVB393232 JEX393220:JEX393232 JOT393220:JOT393232 JYP393220:JYP393232 KIL393220:KIL393232 KSH393220:KSH393232 LCD393220:LCD393232 LLZ393220:LLZ393232 LVV393220:LVV393232 MFR393220:MFR393232 MPN393220:MPN393232 MZJ393220:MZJ393232 NJF393220:NJF393232 NTB393220:NTB393232 OCX393220:OCX393232 OMT393220:OMT393232 OWP393220:OWP393232 PGL393220:PGL393232 PQH393220:PQH393232 QAD393220:QAD393232 QJZ393220:QJZ393232 QTV393220:QTV393232 RDR393220:RDR393232 RNN393220:RNN393232 RXJ393220:RXJ393232 SHF393220:SHF393232 SRB393220:SRB393232 TAX393220:TAX393232 TKT393220:TKT393232 TUP393220:TUP393232 UEL393220:UEL393232 UOH393220:UOH393232 UYD393220:UYD393232 VHZ393220:VHZ393232 VRV393220:VRV393232 WBR393220:WBR393232 WLN393220:WLN393232 WVJ393220:WVJ393232 C458756:C458768 IX458756:IX458768 ST458756:ST458768 ACP458756:ACP458768 AML458756:AML458768 AWH458756:AWH458768 BGD458756:BGD458768 BPZ458756:BPZ458768 BZV458756:BZV458768 CJR458756:CJR458768 CTN458756:CTN458768 DDJ458756:DDJ458768 DNF458756:DNF458768 DXB458756:DXB458768 EGX458756:EGX458768 EQT458756:EQT458768 FAP458756:FAP458768 FKL458756:FKL458768 FUH458756:FUH458768 GED458756:GED458768 GNZ458756:GNZ458768 GXV458756:GXV458768 HHR458756:HHR458768 HRN458756:HRN458768 IBJ458756:IBJ458768 ILF458756:ILF458768 IVB458756:IVB458768 JEX458756:JEX458768 JOT458756:JOT458768 JYP458756:JYP458768 KIL458756:KIL458768 KSH458756:KSH458768 LCD458756:LCD458768 LLZ458756:LLZ458768 LVV458756:LVV458768 MFR458756:MFR458768 MPN458756:MPN458768 MZJ458756:MZJ458768 NJF458756:NJF458768 NTB458756:NTB458768 OCX458756:OCX458768 OMT458756:OMT458768 OWP458756:OWP458768 PGL458756:PGL458768 PQH458756:PQH458768 QAD458756:QAD458768 QJZ458756:QJZ458768 QTV458756:QTV458768 RDR458756:RDR458768 RNN458756:RNN458768 RXJ458756:RXJ458768 SHF458756:SHF458768 SRB458756:SRB458768 TAX458756:TAX458768 TKT458756:TKT458768 TUP458756:TUP458768 UEL458756:UEL458768 UOH458756:UOH458768 UYD458756:UYD458768 VHZ458756:VHZ458768 VRV458756:VRV458768 WBR458756:WBR458768 WLN458756:WLN458768 WVJ458756:WVJ458768 C524292:C524304 IX524292:IX524304 ST524292:ST524304 ACP524292:ACP524304 AML524292:AML524304 AWH524292:AWH524304 BGD524292:BGD524304 BPZ524292:BPZ524304 BZV524292:BZV524304 CJR524292:CJR524304 CTN524292:CTN524304 DDJ524292:DDJ524304 DNF524292:DNF524304 DXB524292:DXB524304 EGX524292:EGX524304 EQT524292:EQT524304 FAP524292:FAP524304 FKL524292:FKL524304 FUH524292:FUH524304 GED524292:GED524304 GNZ524292:GNZ524304 GXV524292:GXV524304 HHR524292:HHR524304 HRN524292:HRN524304 IBJ524292:IBJ524304 ILF524292:ILF524304 IVB524292:IVB524304 JEX524292:JEX524304 JOT524292:JOT524304 JYP524292:JYP524304 KIL524292:KIL524304 KSH524292:KSH524304 LCD524292:LCD524304 LLZ524292:LLZ524304 LVV524292:LVV524304 MFR524292:MFR524304 MPN524292:MPN524304 MZJ524292:MZJ524304 NJF524292:NJF524304 NTB524292:NTB524304 OCX524292:OCX524304 OMT524292:OMT524304 OWP524292:OWP524304 PGL524292:PGL524304 PQH524292:PQH524304 QAD524292:QAD524304 QJZ524292:QJZ524304 QTV524292:QTV524304 RDR524292:RDR524304 RNN524292:RNN524304 RXJ524292:RXJ524304 SHF524292:SHF524304 SRB524292:SRB524304 TAX524292:TAX524304 TKT524292:TKT524304 TUP524292:TUP524304 UEL524292:UEL524304 UOH524292:UOH524304 UYD524292:UYD524304 VHZ524292:VHZ524304 VRV524292:VRV524304 WBR524292:WBR524304 WLN524292:WLN524304 WVJ524292:WVJ524304 C589828:C589840 IX589828:IX589840 ST589828:ST589840 ACP589828:ACP589840 AML589828:AML589840 AWH589828:AWH589840 BGD589828:BGD589840 BPZ589828:BPZ589840 BZV589828:BZV589840 CJR589828:CJR589840 CTN589828:CTN589840 DDJ589828:DDJ589840 DNF589828:DNF589840 DXB589828:DXB589840 EGX589828:EGX589840 EQT589828:EQT589840 FAP589828:FAP589840 FKL589828:FKL589840 FUH589828:FUH589840 GED589828:GED589840 GNZ589828:GNZ589840 GXV589828:GXV589840 HHR589828:HHR589840 HRN589828:HRN589840 IBJ589828:IBJ589840 ILF589828:ILF589840 IVB589828:IVB589840 JEX589828:JEX589840 JOT589828:JOT589840 JYP589828:JYP589840 KIL589828:KIL589840 KSH589828:KSH589840 LCD589828:LCD589840 LLZ589828:LLZ589840 LVV589828:LVV589840 MFR589828:MFR589840 MPN589828:MPN589840 MZJ589828:MZJ589840 NJF589828:NJF589840 NTB589828:NTB589840 OCX589828:OCX589840 OMT589828:OMT589840 OWP589828:OWP589840 PGL589828:PGL589840 PQH589828:PQH589840 QAD589828:QAD589840 QJZ589828:QJZ589840 QTV589828:QTV589840 RDR589828:RDR589840 RNN589828:RNN589840 RXJ589828:RXJ589840 SHF589828:SHF589840 SRB589828:SRB589840 TAX589828:TAX589840 TKT589828:TKT589840 TUP589828:TUP589840 UEL589828:UEL589840 UOH589828:UOH589840 UYD589828:UYD589840 VHZ589828:VHZ589840 VRV589828:VRV589840 WBR589828:WBR589840 WLN589828:WLN589840 WVJ589828:WVJ589840 C655364:C655376 IX655364:IX655376 ST655364:ST655376 ACP655364:ACP655376 AML655364:AML655376 AWH655364:AWH655376 BGD655364:BGD655376 BPZ655364:BPZ655376 BZV655364:BZV655376 CJR655364:CJR655376 CTN655364:CTN655376 DDJ655364:DDJ655376 DNF655364:DNF655376 DXB655364:DXB655376 EGX655364:EGX655376 EQT655364:EQT655376 FAP655364:FAP655376 FKL655364:FKL655376 FUH655364:FUH655376 GED655364:GED655376 GNZ655364:GNZ655376 GXV655364:GXV655376 HHR655364:HHR655376 HRN655364:HRN655376 IBJ655364:IBJ655376 ILF655364:ILF655376 IVB655364:IVB655376 JEX655364:JEX655376 JOT655364:JOT655376 JYP655364:JYP655376 KIL655364:KIL655376 KSH655364:KSH655376 LCD655364:LCD655376 LLZ655364:LLZ655376 LVV655364:LVV655376 MFR655364:MFR655376 MPN655364:MPN655376 MZJ655364:MZJ655376 NJF655364:NJF655376 NTB655364:NTB655376 OCX655364:OCX655376 OMT655364:OMT655376 OWP655364:OWP655376 PGL655364:PGL655376 PQH655364:PQH655376 QAD655364:QAD655376 QJZ655364:QJZ655376 QTV655364:QTV655376 RDR655364:RDR655376 RNN655364:RNN655376 RXJ655364:RXJ655376 SHF655364:SHF655376 SRB655364:SRB655376 TAX655364:TAX655376 TKT655364:TKT655376 TUP655364:TUP655376 UEL655364:UEL655376 UOH655364:UOH655376 UYD655364:UYD655376 VHZ655364:VHZ655376 VRV655364:VRV655376 WBR655364:WBR655376 WLN655364:WLN655376 WVJ655364:WVJ655376 C720900:C720912 IX720900:IX720912 ST720900:ST720912 ACP720900:ACP720912 AML720900:AML720912 AWH720900:AWH720912 BGD720900:BGD720912 BPZ720900:BPZ720912 BZV720900:BZV720912 CJR720900:CJR720912 CTN720900:CTN720912 DDJ720900:DDJ720912 DNF720900:DNF720912 DXB720900:DXB720912 EGX720900:EGX720912 EQT720900:EQT720912 FAP720900:FAP720912 FKL720900:FKL720912 FUH720900:FUH720912 GED720900:GED720912 GNZ720900:GNZ720912 GXV720900:GXV720912 HHR720900:HHR720912 HRN720900:HRN720912 IBJ720900:IBJ720912 ILF720900:ILF720912 IVB720900:IVB720912 JEX720900:JEX720912 JOT720900:JOT720912 JYP720900:JYP720912 KIL720900:KIL720912 KSH720900:KSH720912 LCD720900:LCD720912 LLZ720900:LLZ720912 LVV720900:LVV720912 MFR720900:MFR720912 MPN720900:MPN720912 MZJ720900:MZJ720912 NJF720900:NJF720912 NTB720900:NTB720912 OCX720900:OCX720912 OMT720900:OMT720912 OWP720900:OWP720912 PGL720900:PGL720912 PQH720900:PQH720912 QAD720900:QAD720912 QJZ720900:QJZ720912 QTV720900:QTV720912 RDR720900:RDR720912 RNN720900:RNN720912 RXJ720900:RXJ720912 SHF720900:SHF720912 SRB720900:SRB720912 TAX720900:TAX720912 TKT720900:TKT720912 TUP720900:TUP720912 UEL720900:UEL720912 UOH720900:UOH720912 UYD720900:UYD720912 VHZ720900:VHZ720912 VRV720900:VRV720912 WBR720900:WBR720912 WLN720900:WLN720912 WVJ720900:WVJ720912 C786436:C786448 IX786436:IX786448 ST786436:ST786448 ACP786436:ACP786448 AML786436:AML786448 AWH786436:AWH786448 BGD786436:BGD786448 BPZ786436:BPZ786448 BZV786436:BZV786448 CJR786436:CJR786448 CTN786436:CTN786448 DDJ786436:DDJ786448 DNF786436:DNF786448 DXB786436:DXB786448 EGX786436:EGX786448 EQT786436:EQT786448 FAP786436:FAP786448 FKL786436:FKL786448 FUH786436:FUH786448 GED786436:GED786448 GNZ786436:GNZ786448 GXV786436:GXV786448 HHR786436:HHR786448 HRN786436:HRN786448 IBJ786436:IBJ786448 ILF786436:ILF786448 IVB786436:IVB786448 JEX786436:JEX786448 JOT786436:JOT786448 JYP786436:JYP786448 KIL786436:KIL786448 KSH786436:KSH786448 LCD786436:LCD786448 LLZ786436:LLZ786448 LVV786436:LVV786448 MFR786436:MFR786448 MPN786436:MPN786448 MZJ786436:MZJ786448 NJF786436:NJF786448 NTB786436:NTB786448 OCX786436:OCX786448 OMT786436:OMT786448 OWP786436:OWP786448 PGL786436:PGL786448 PQH786436:PQH786448 QAD786436:QAD786448 QJZ786436:QJZ786448 QTV786436:QTV786448 RDR786436:RDR786448 RNN786436:RNN786448 RXJ786436:RXJ786448 SHF786436:SHF786448 SRB786436:SRB786448 TAX786436:TAX786448 TKT786436:TKT786448 TUP786436:TUP786448 UEL786436:UEL786448 UOH786436:UOH786448 UYD786436:UYD786448 VHZ786436:VHZ786448 VRV786436:VRV786448 WBR786436:WBR786448 WLN786436:WLN786448 WVJ786436:WVJ786448 C851972:C851984 IX851972:IX851984 ST851972:ST851984 ACP851972:ACP851984 AML851972:AML851984 AWH851972:AWH851984 BGD851972:BGD851984 BPZ851972:BPZ851984 BZV851972:BZV851984 CJR851972:CJR851984 CTN851972:CTN851984 DDJ851972:DDJ851984 DNF851972:DNF851984 DXB851972:DXB851984 EGX851972:EGX851984 EQT851972:EQT851984 FAP851972:FAP851984 FKL851972:FKL851984 FUH851972:FUH851984 GED851972:GED851984 GNZ851972:GNZ851984 GXV851972:GXV851984 HHR851972:HHR851984 HRN851972:HRN851984 IBJ851972:IBJ851984 ILF851972:ILF851984 IVB851972:IVB851984 JEX851972:JEX851984 JOT851972:JOT851984 JYP851972:JYP851984 KIL851972:KIL851984 KSH851972:KSH851984 LCD851972:LCD851984 LLZ851972:LLZ851984 LVV851972:LVV851984 MFR851972:MFR851984 MPN851972:MPN851984 MZJ851972:MZJ851984 NJF851972:NJF851984 NTB851972:NTB851984 OCX851972:OCX851984 OMT851972:OMT851984 OWP851972:OWP851984 PGL851972:PGL851984 PQH851972:PQH851984 QAD851972:QAD851984 QJZ851972:QJZ851984 QTV851972:QTV851984 RDR851972:RDR851984 RNN851972:RNN851984 RXJ851972:RXJ851984 SHF851972:SHF851984 SRB851972:SRB851984 TAX851972:TAX851984 TKT851972:TKT851984 TUP851972:TUP851984 UEL851972:UEL851984 UOH851972:UOH851984 UYD851972:UYD851984 VHZ851972:VHZ851984 VRV851972:VRV851984 WBR851972:WBR851984 WLN851972:WLN851984 WVJ851972:WVJ851984 C917508:C917520 IX917508:IX917520 ST917508:ST917520 ACP917508:ACP917520 AML917508:AML917520 AWH917508:AWH917520 BGD917508:BGD917520 BPZ917508:BPZ917520 BZV917508:BZV917520 CJR917508:CJR917520 CTN917508:CTN917520 DDJ917508:DDJ917520 DNF917508:DNF917520 DXB917508:DXB917520 EGX917508:EGX917520 EQT917508:EQT917520 FAP917508:FAP917520 FKL917508:FKL917520 FUH917508:FUH917520 GED917508:GED917520 GNZ917508:GNZ917520 GXV917508:GXV917520 HHR917508:HHR917520 HRN917508:HRN917520 IBJ917508:IBJ917520 ILF917508:ILF917520 IVB917508:IVB917520 JEX917508:JEX917520 JOT917508:JOT917520 JYP917508:JYP917520 KIL917508:KIL917520 KSH917508:KSH917520 LCD917508:LCD917520 LLZ917508:LLZ917520 LVV917508:LVV917520 MFR917508:MFR917520 MPN917508:MPN917520 MZJ917508:MZJ917520 NJF917508:NJF917520 NTB917508:NTB917520 OCX917508:OCX917520 OMT917508:OMT917520 OWP917508:OWP917520 PGL917508:PGL917520 PQH917508:PQH917520 QAD917508:QAD917520 QJZ917508:QJZ917520 QTV917508:QTV917520 RDR917508:RDR917520 RNN917508:RNN917520 RXJ917508:RXJ917520 SHF917508:SHF917520 SRB917508:SRB917520 TAX917508:TAX917520 TKT917508:TKT917520 TUP917508:TUP917520 UEL917508:UEL917520 UOH917508:UOH917520 UYD917508:UYD917520 VHZ917508:VHZ917520 VRV917508:VRV917520 WBR917508:WBR917520 WLN917508:WLN917520 WVJ917508:WVJ917520 C983044:C983056 IX983044:IX983056 ST983044:ST983056 ACP983044:ACP983056 AML983044:AML983056 AWH983044:AWH983056 BGD983044:BGD983056 BPZ983044:BPZ983056 BZV983044:BZV983056 CJR983044:CJR983056 CTN983044:CTN983056 DDJ983044:DDJ983056 DNF983044:DNF983056 DXB983044:DXB983056 EGX983044:EGX983056 EQT983044:EQT983056 FAP983044:FAP983056 FKL983044:FKL983056 FUH983044:FUH983056 GED983044:GED983056 GNZ983044:GNZ983056 GXV983044:GXV983056 HHR983044:HHR983056 HRN983044:HRN983056 IBJ983044:IBJ983056 ILF983044:ILF983056 IVB983044:IVB983056 JEX983044:JEX983056 JOT983044:JOT983056 JYP983044:JYP983056 KIL983044:KIL983056 KSH983044:KSH983056 LCD983044:LCD983056 LLZ983044:LLZ983056 LVV983044:LVV983056 MFR983044:MFR983056 MPN983044:MPN983056 MZJ983044:MZJ983056 NJF983044:NJF983056 NTB983044:NTB983056 OCX983044:OCX983056 OMT983044:OMT983056 OWP983044:OWP983056 PGL983044:PGL983056 PQH983044:PQH983056 QAD983044:QAD983056 QJZ983044:QJZ983056 QTV983044:QTV983056 RDR983044:RDR983056 RNN983044:RNN983056 RXJ983044:RXJ983056 SHF983044:SHF983056 SRB983044:SRB983056 TAX983044:TAX983056 TKT983044:TKT983056 TUP983044:TUP983056 UEL983044:UEL983056 UOH983044:UOH983056 UYD983044:UYD983056 VHZ983044:VHZ983056 VRV983044:VRV983056 WBR983044:WBR983056 WLN983044:WLN983056 WVJ983044:WVJ983056 SP18 IT18 WVF18 WLJ18 WBN18 VRR18 VHV18 UXZ18 UOD18 UEH18 TUL18 TKP18 TAT18 SQX18 SHB18 RXF18 RNJ18 RDN18 QTR18 QJV18 PZZ18 PQD18 PGH18 OWL18 OMP18 OCT18 NSX18 NJB18 MZF18 MPJ18 MFN18 LVR18 LLV18 LBZ18 KSD18 KIH18 JYL18 JOP18 JET18 IUX18 ILB18 IBF18 HRJ18 HHN18 GXR18 GNV18 GDZ18 FUD18 FKH18 FAL18 EQP18 EGT18 DWX18 DNB18 DDF18 CTJ18 CJN18 BZR18 BPV18 BFZ18 AWD18 AMH18 ACL18" xr:uid="{00000000-0002-0000-0B00-000001000000}">
      <formula1>"Attached, Previously Submitted, Not Applicable, SEE NOTES BELOW"</formula1>
    </dataValidation>
    <dataValidation type="list" allowBlank="1" showInputMessage="1" showErrorMessage="1" sqref="B13:C19" xr:uid="{00000000-0002-0000-0B00-000000000000}">
      <formula1>"Attached, Previously Submitted, SEE NOTES BELOW"</formula1>
    </dataValidation>
  </dataValidations>
  <printOptions horizontalCentered="1"/>
  <pageMargins left="0.25" right="0.25" top="0.75" bottom="0.75" header="0.3" footer="0.3"/>
  <pageSetup orientation="portrait" r:id="rId1"/>
  <headerFooter>
    <oddFooter>&amp;L&amp;"-,Regular"&amp;9&amp;F
&amp;A&amp;R&amp;"Calibri,Regular"&amp;9Page &amp;P of &amp;N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pageSetUpPr fitToPage="1"/>
  </sheetPr>
  <dimension ref="A1:DZ36"/>
  <sheetViews>
    <sheetView topLeftCell="A16" zoomScale="112" zoomScaleNormal="112" workbookViewId="0">
      <selection activeCell="M3" sqref="M3"/>
    </sheetView>
  </sheetViews>
  <sheetFormatPr defaultColWidth="8.7265625" defaultRowHeight="14.5" x14ac:dyDescent="0.35"/>
  <cols>
    <col min="1" max="1" width="0.90625" style="571" customWidth="1"/>
    <col min="2" max="2" width="61.36328125" style="571" customWidth="1"/>
    <col min="3" max="3" width="0.90625" style="4" customWidth="1"/>
    <col min="4" max="4" width="15.6328125" style="585" customWidth="1"/>
    <col min="5" max="5" width="1.26953125" style="586" customWidth="1"/>
    <col min="6" max="6" width="11.26953125" style="571" bestFit="1" customWidth="1"/>
    <col min="7" max="7" width="8.36328125" style="601" bestFit="1" customWidth="1"/>
    <col min="8" max="8" width="7.36328125" style="601" bestFit="1" customWidth="1"/>
    <col min="9" max="9" width="41.90625" style="571" customWidth="1"/>
    <col min="10" max="16384" width="8.7265625" style="571"/>
  </cols>
  <sheetData>
    <row r="1" spans="1:130" ht="15.5" x14ac:dyDescent="0.35">
      <c r="B1" s="1222" t="str">
        <f>file</f>
        <v>KHC AHTF Home Repair Program</v>
      </c>
      <c r="C1" s="1222"/>
      <c r="D1" s="1222"/>
      <c r="E1" s="1222"/>
      <c r="F1" s="1222"/>
      <c r="G1" s="1222"/>
      <c r="H1" s="1222"/>
      <c r="I1" s="1222"/>
    </row>
    <row r="2" spans="1:130" ht="23.75" customHeight="1" x14ac:dyDescent="0.35">
      <c r="B2" s="1223" t="s">
        <v>298</v>
      </c>
      <c r="C2" s="1223"/>
      <c r="D2" s="1223"/>
      <c r="E2" s="1223"/>
      <c r="F2" s="1223"/>
      <c r="G2" s="1223"/>
      <c r="H2" s="1223"/>
      <c r="I2" s="1223"/>
    </row>
    <row r="3" spans="1:130" s="752" customFormat="1" ht="15" customHeight="1" x14ac:dyDescent="0.3">
      <c r="B3" s="1061" t="s">
        <v>301</v>
      </c>
      <c r="C3" s="1061"/>
      <c r="D3" s="1061"/>
      <c r="E3" s="1061"/>
      <c r="F3" s="1061"/>
      <c r="G3" s="1061"/>
      <c r="H3" s="1061"/>
      <c r="I3" s="1061"/>
      <c r="J3" s="756"/>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130" s="102" customFormat="1" ht="12" x14ac:dyDescent="0.3">
      <c r="A4" s="96"/>
      <c r="B4" s="341">
        <f>developer</f>
        <v>0</v>
      </c>
      <c r="C4" s="100"/>
      <c r="D4" s="255" t="s">
        <v>213</v>
      </c>
      <c r="E4" s="100"/>
      <c r="F4" s="1220">
        <f>ProjNum</f>
        <v>0</v>
      </c>
      <c r="G4" s="1220"/>
      <c r="H4" s="1220"/>
      <c r="I4" s="1220"/>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row>
    <row r="5" spans="1:130" s="102" customFormat="1" ht="12" x14ac:dyDescent="0.3">
      <c r="A5" s="96"/>
      <c r="B5" s="341">
        <f>proj</f>
        <v>0</v>
      </c>
      <c r="C5" s="100"/>
      <c r="D5" s="100" t="s">
        <v>251</v>
      </c>
      <c r="E5" s="100"/>
      <c r="F5" s="1220">
        <f>Constr</f>
        <v>0</v>
      </c>
      <c r="G5" s="1220"/>
      <c r="H5" s="560"/>
      <c r="I5" s="555"/>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row>
    <row r="6" spans="1:130" s="102" customFormat="1" ht="12" x14ac:dyDescent="0.3">
      <c r="A6" s="96"/>
      <c r="B6" s="342">
        <f>city</f>
        <v>0</v>
      </c>
      <c r="C6" s="100"/>
      <c r="D6" s="99" t="s">
        <v>161</v>
      </c>
      <c r="E6" s="100"/>
      <c r="F6" s="1220">
        <f>buyer</f>
        <v>0</v>
      </c>
      <c r="G6" s="1220"/>
      <c r="H6" s="1220"/>
      <c r="I6" s="1220"/>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row>
    <row r="7" spans="1:130" s="96" customFormat="1" ht="5.15" customHeight="1" x14ac:dyDescent="0.3"/>
    <row r="8" spans="1:130" s="96" customFormat="1" ht="12.15" customHeight="1" x14ac:dyDescent="0.3">
      <c r="B8" s="732" t="s">
        <v>276</v>
      </c>
      <c r="C8" s="515"/>
      <c r="D8" s="1224"/>
      <c r="E8" s="1225"/>
      <c r="F8" s="1225"/>
      <c r="I8" s="537" t="s">
        <v>231</v>
      </c>
    </row>
    <row r="9" spans="1:130" s="96" customFormat="1" ht="12.15" customHeight="1" x14ac:dyDescent="0.3">
      <c r="B9" s="514" t="s">
        <v>277</v>
      </c>
      <c r="C9" s="515"/>
      <c r="D9" s="1226"/>
      <c r="E9" s="1226"/>
      <c r="F9" s="1226"/>
      <c r="I9" s="589"/>
      <c r="J9" s="515"/>
      <c r="K9" s="515"/>
    </row>
    <row r="10" spans="1:130" s="96" customFormat="1" ht="10.5" customHeight="1" thickBot="1" x14ac:dyDescent="0.35"/>
    <row r="11" spans="1:130" ht="29.4" customHeight="1" thickBot="1" x14ac:dyDescent="0.4">
      <c r="B11" s="573"/>
      <c r="D11" s="590" t="s">
        <v>225</v>
      </c>
      <c r="E11" s="4"/>
      <c r="F11" s="658" t="s">
        <v>270</v>
      </c>
      <c r="G11" s="1221" t="s">
        <v>216</v>
      </c>
      <c r="H11" s="1221"/>
      <c r="I11" s="658" t="s">
        <v>271</v>
      </c>
      <c r="J11" s="591"/>
    </row>
    <row r="12" spans="1:130" s="575" customFormat="1" ht="13" x14ac:dyDescent="0.3">
      <c r="B12" s="817" t="str">
        <f>'2)Repair Scope'!B9</f>
        <v xml:space="preserve">1.   Structure: </v>
      </c>
      <c r="C12" s="503"/>
      <c r="D12" s="775"/>
      <c r="E12" s="849"/>
      <c r="F12" s="822"/>
      <c r="G12" s="636"/>
      <c r="H12" s="818"/>
      <c r="I12" s="823"/>
      <c r="J12" s="592"/>
    </row>
    <row r="13" spans="1:130" s="843" customFormat="1" ht="26.5" customHeight="1" x14ac:dyDescent="0.35">
      <c r="B13" s="850" t="str">
        <f>'2)Repair Scope'!B10</f>
        <v>a.    Repairs to make the roof structurally sound and weathertight.</v>
      </c>
      <c r="C13" s="844"/>
      <c r="D13" s="775">
        <f>'2)Repair Scope'!F10</f>
        <v>0</v>
      </c>
      <c r="E13" s="849"/>
      <c r="F13" s="637"/>
      <c r="G13" s="636">
        <f>F13-D13</f>
        <v>0</v>
      </c>
      <c r="H13" s="818">
        <f>IFERROR(G13/D13,0)</f>
        <v>0</v>
      </c>
      <c r="I13" s="845"/>
      <c r="J13" s="846"/>
    </row>
    <row r="14" spans="1:130" s="843" customFormat="1" ht="39.65" customHeight="1" x14ac:dyDescent="0.35">
      <c r="B14" s="851" t="str">
        <f>'2)Repair Scope'!B11</f>
        <v>b.    Repairs to ensure the home is structurally sound to protect residents from the elements and not pose any threat to the health and safety of the residents. This may include repairs to windows, siding, facia, etc.</v>
      </c>
      <c r="C14" s="844"/>
      <c r="D14" s="775">
        <f>'2)Repair Scope'!F11</f>
        <v>0</v>
      </c>
      <c r="E14" s="849"/>
      <c r="F14" s="634"/>
      <c r="G14" s="636">
        <f>F14-D14</f>
        <v>0</v>
      </c>
      <c r="H14" s="818">
        <f>IFERROR(G14/D14,0)</f>
        <v>0</v>
      </c>
      <c r="I14" s="847"/>
      <c r="J14" s="846"/>
    </row>
    <row r="15" spans="1:130" s="843" customFormat="1" ht="39.65" customHeight="1" x14ac:dyDescent="0.35">
      <c r="B15" s="851" t="str">
        <f>'2)Repair Scope'!B12</f>
        <v>d.   Repairs to exterior wall structure and surfaces to address serious defects such as serious leaning, buckling, sagging, large holes, or defects that may result in air infiltration or vermin infiltration.</v>
      </c>
      <c r="C15" s="844"/>
      <c r="D15" s="775">
        <f>'2)Repair Scope'!F12</f>
        <v>0</v>
      </c>
      <c r="E15" s="849"/>
      <c r="F15" s="634"/>
      <c r="G15" s="636">
        <f>F15-D15</f>
        <v>0</v>
      </c>
      <c r="H15" s="818">
        <f>IFERROR(G15/D15,0)</f>
        <v>0</v>
      </c>
      <c r="I15" s="848"/>
      <c r="J15" s="846"/>
    </row>
    <row r="16" spans="1:130" s="843" customFormat="1" ht="39.65" customHeight="1" x14ac:dyDescent="0.35">
      <c r="B16" s="851" t="str">
        <f>'2)Repair Scope'!B13</f>
        <v>c.   Repairs to ensure exterior stairs, porches, walkways, wheelchair ramp, etc., do not present a danger of tripping and falling. (Repairs to broken or missing steps or loose boards or repairs to handrails and guardrails)</v>
      </c>
      <c r="C16" s="844"/>
      <c r="D16" s="775">
        <f>'2)Repair Scope'!F13</f>
        <v>0</v>
      </c>
      <c r="E16" s="849"/>
      <c r="F16" s="637"/>
      <c r="G16" s="636">
        <f>F16-D16</f>
        <v>0</v>
      </c>
      <c r="H16" s="818">
        <f>IFERROR(G16/D16,0)</f>
        <v>0</v>
      </c>
      <c r="I16" s="848"/>
      <c r="J16" s="846"/>
    </row>
    <row r="17" spans="2:17" s="575" customFormat="1" ht="13" x14ac:dyDescent="0.3">
      <c r="B17" s="817" t="str">
        <f>'2)Repair Scope'!B14</f>
        <v xml:space="preserve">2.  Utilities: </v>
      </c>
      <c r="C17" s="503"/>
      <c r="D17" s="775"/>
      <c r="E17" s="849"/>
      <c r="F17" s="820"/>
      <c r="G17" s="852"/>
      <c r="H17" s="853"/>
      <c r="I17" s="821"/>
      <c r="J17" s="592"/>
    </row>
    <row r="18" spans="2:17" s="575" customFormat="1" ht="27.75" customHeight="1" x14ac:dyDescent="0.3">
      <c r="B18" s="850" t="str">
        <f>'2)Repair Scope'!B15</f>
        <v>a. Water Supply: Repairs to reestablish adequate hot and cold-water supply.</v>
      </c>
      <c r="C18" s="503"/>
      <c r="D18" s="775">
        <f>'2)Repair Scope'!F15</f>
        <v>0</v>
      </c>
      <c r="E18" s="849"/>
      <c r="F18" s="777"/>
      <c r="G18" s="636">
        <f>F18-D18</f>
        <v>0</v>
      </c>
      <c r="H18" s="818">
        <f>IFERROR(G18/D18,0)</f>
        <v>0</v>
      </c>
      <c r="I18" s="819"/>
      <c r="J18" s="592"/>
    </row>
    <row r="19" spans="2:17" s="575" customFormat="1" ht="27.75" customHeight="1" x14ac:dyDescent="0.3">
      <c r="B19" s="850" t="str">
        <f>'2)Repair Scope'!B16</f>
        <v>b. Sanitary Facilities: Repairs to ensure the home has at least one bathroom/sanitary facility in proper operating condition.</v>
      </c>
      <c r="C19" s="503"/>
      <c r="D19" s="775">
        <f>'2)Repair Scope'!F16</f>
        <v>0</v>
      </c>
      <c r="E19" s="849"/>
      <c r="F19" s="776"/>
      <c r="G19" s="636">
        <f>F19-D19</f>
        <v>0</v>
      </c>
      <c r="H19" s="818">
        <f>IFERROR(G19/D19,0)</f>
        <v>0</v>
      </c>
      <c r="I19" s="824"/>
      <c r="J19" s="592"/>
    </row>
    <row r="20" spans="2:17" s="575" customFormat="1" ht="27.75" customHeight="1" x14ac:dyDescent="0.3">
      <c r="B20" s="850" t="str">
        <f>'2)Repair Scope'!B17</f>
        <v>c. Heating: Repairs to ensure the home has heating facilities in proper operating condition.</v>
      </c>
      <c r="C20" s="503"/>
      <c r="D20" s="775">
        <f>'2)Repair Scope'!F17</f>
        <v>0</v>
      </c>
      <c r="E20" s="849"/>
      <c r="F20" s="776"/>
      <c r="G20" s="636">
        <f>F20-D20</f>
        <v>0</v>
      </c>
      <c r="H20" s="818">
        <f>IFERROR(G20/D20,0)</f>
        <v>0</v>
      </c>
      <c r="I20" s="774"/>
      <c r="J20" s="592"/>
    </row>
    <row r="21" spans="2:17" s="575" customFormat="1" ht="27.75" customHeight="1" x14ac:dyDescent="0.3">
      <c r="B21" s="850" t="str">
        <f>'2)Repair Scope'!B18</f>
        <v xml:space="preserve">d. Electricity:  Repairs to ensure proper access and funcitonality of electrical supply. </v>
      </c>
      <c r="C21" s="503"/>
      <c r="D21" s="775">
        <f>'2)Repair Scope'!F18</f>
        <v>0</v>
      </c>
      <c r="E21" s="849"/>
      <c r="F21" s="776"/>
      <c r="G21" s="636">
        <f>F21-D21</f>
        <v>0</v>
      </c>
      <c r="H21" s="818">
        <f>IFERROR(G21/D21,0)</f>
        <v>0</v>
      </c>
      <c r="I21" s="773"/>
      <c r="J21" s="592"/>
    </row>
    <row r="22" spans="2:17" s="575" customFormat="1" ht="22.65" customHeight="1" x14ac:dyDescent="0.3">
      <c r="B22" s="817" t="str">
        <f>'2)Repair Scope'!B19</f>
        <v>3.  Construction Management: AHTF funds may be used to pay for construction management costs up to 15% of AHTF Repair Costs (include advertising for permit public notices, if applicable)</v>
      </c>
      <c r="C22" s="503"/>
      <c r="D22" s="775">
        <f>'2)Repair Scope'!F19</f>
        <v>0</v>
      </c>
      <c r="E22" s="849"/>
      <c r="F22" s="829"/>
      <c r="G22" s="830">
        <f t="shared" ref="G22" si="0">F22-D22</f>
        <v>0</v>
      </c>
      <c r="H22" s="831">
        <f t="shared" ref="H22:H25" si="1">IFERROR(G22/D22,0)</f>
        <v>0</v>
      </c>
      <c r="I22" s="832"/>
      <c r="J22" s="592"/>
    </row>
    <row r="23" spans="2:17" s="581" customFormat="1" ht="28.5" customHeight="1" x14ac:dyDescent="0.35">
      <c r="B23" s="833" t="s">
        <v>226</v>
      </c>
      <c r="C23" s="577"/>
      <c r="D23" s="836">
        <f>SUM(D13:D22)</f>
        <v>0</v>
      </c>
      <c r="E23" s="577"/>
      <c r="F23" s="635">
        <f>SUM(F13:F22)</f>
        <v>0</v>
      </c>
      <c r="G23" s="635">
        <f>F23-D23</f>
        <v>0</v>
      </c>
      <c r="H23" s="633">
        <f t="shared" si="1"/>
        <v>0</v>
      </c>
      <c r="I23" s="638" t="str">
        <f>IF(F23&gt;D23,"Actual costs HIGHER than Set Up.","Actual costs EQUAL TO/LOWER than Set Up.")</f>
        <v>Actual costs EQUAL TO/LOWER than Set Up.</v>
      </c>
    </row>
    <row r="24" spans="2:17" s="575" customFormat="1" ht="27.75" customHeight="1" x14ac:dyDescent="0.3">
      <c r="B24" s="834" t="s">
        <v>289</v>
      </c>
      <c r="C24" s="503"/>
      <c r="D24" s="835">
        <f>'2)Repair Scope'!F23</f>
        <v>0</v>
      </c>
      <c r="E24" s="503"/>
      <c r="F24" s="825"/>
      <c r="G24" s="636">
        <f>F24-D24</f>
        <v>0</v>
      </c>
      <c r="H24" s="828">
        <f>IFERROR(G24/#REF!,0)</f>
        <v>0</v>
      </c>
      <c r="I24" s="827"/>
      <c r="J24" s="592"/>
    </row>
    <row r="25" spans="2:17" s="581" customFormat="1" ht="21.15" customHeight="1" x14ac:dyDescent="0.35">
      <c r="B25" s="838" t="s">
        <v>222</v>
      </c>
      <c r="C25" s="577"/>
      <c r="D25" s="593">
        <f>D23+D24</f>
        <v>0</v>
      </c>
      <c r="E25" s="577"/>
      <c r="F25" s="839">
        <f>F23+F24</f>
        <v>0</v>
      </c>
      <c r="G25" s="826">
        <f>G23+G24</f>
        <v>0</v>
      </c>
      <c r="H25" s="841">
        <f t="shared" si="1"/>
        <v>0</v>
      </c>
      <c r="I25" s="638"/>
    </row>
    <row r="26" spans="2:17" ht="10.5" customHeight="1" x14ac:dyDescent="0.35">
      <c r="B26" s="594"/>
      <c r="D26" s="837"/>
      <c r="E26" s="585"/>
      <c r="F26" s="586"/>
      <c r="G26" s="840"/>
      <c r="H26" s="4"/>
      <c r="I26" s="842"/>
    </row>
    <row r="27" spans="2:17" s="93" customFormat="1" ht="18.75" customHeight="1" x14ac:dyDescent="0.35">
      <c r="B27" s="512" t="s">
        <v>221</v>
      </c>
      <c r="C27" s="281" t="s">
        <v>30</v>
      </c>
      <c r="D27" s="281"/>
      <c r="E27" s="281"/>
      <c r="F27" s="281"/>
      <c r="G27" s="281"/>
      <c r="H27" s="281"/>
      <c r="I27" s="281"/>
      <c r="J27" s="584"/>
      <c r="K27" s="584"/>
      <c r="L27" s="584"/>
      <c r="M27" s="584"/>
      <c r="N27" s="584"/>
      <c r="O27" s="121"/>
      <c r="P27" s="95"/>
      <c r="Q27" s="95"/>
    </row>
    <row r="28" spans="2:17" s="93" customFormat="1" ht="18.75" customHeight="1" x14ac:dyDescent="0.3">
      <c r="B28" s="1219" t="s">
        <v>30</v>
      </c>
      <c r="C28" s="1219"/>
      <c r="D28" s="1219"/>
      <c r="E28" s="1219"/>
      <c r="F28" s="1219"/>
      <c r="G28" s="1219"/>
      <c r="H28" s="1219"/>
      <c r="I28" s="1219"/>
    </row>
    <row r="29" spans="2:17" s="93" customFormat="1" ht="18.75" customHeight="1" x14ac:dyDescent="0.3">
      <c r="B29" s="1219"/>
      <c r="C29" s="1219"/>
      <c r="D29" s="1219"/>
      <c r="E29" s="1219"/>
      <c r="F29" s="1219"/>
      <c r="G29" s="1219"/>
      <c r="H29" s="1219"/>
      <c r="I29" s="1219"/>
    </row>
    <row r="30" spans="2:17" s="93" customFormat="1" ht="18.75" customHeight="1" x14ac:dyDescent="0.3">
      <c r="B30" s="1219"/>
      <c r="C30" s="1219"/>
      <c r="D30" s="1219"/>
      <c r="E30" s="1219"/>
      <c r="F30" s="1219"/>
      <c r="G30" s="1219"/>
      <c r="H30" s="1219"/>
      <c r="I30" s="1219"/>
    </row>
    <row r="31" spans="2:17" x14ac:dyDescent="0.35">
      <c r="E31" s="585"/>
      <c r="F31" s="586"/>
      <c r="G31" s="4"/>
      <c r="H31" s="4"/>
      <c r="I31" s="587"/>
    </row>
    <row r="32" spans="2:17" x14ac:dyDescent="0.35">
      <c r="D32" s="595"/>
      <c r="E32" s="6"/>
      <c r="F32" s="591"/>
      <c r="G32" s="596"/>
      <c r="H32" s="596"/>
      <c r="I32" s="597"/>
      <c r="J32" s="591"/>
    </row>
    <row r="33" spans="4:10" x14ac:dyDescent="0.35">
      <c r="D33" s="595"/>
      <c r="E33" s="6"/>
      <c r="F33" s="591"/>
      <c r="G33" s="596"/>
      <c r="H33" s="596"/>
      <c r="I33" s="597"/>
      <c r="J33" s="591"/>
    </row>
    <row r="34" spans="4:10" x14ac:dyDescent="0.35">
      <c r="D34" s="595"/>
      <c r="E34" s="6"/>
      <c r="F34" s="591"/>
      <c r="G34" s="596"/>
      <c r="H34" s="596"/>
      <c r="I34" s="597"/>
      <c r="J34" s="591"/>
    </row>
    <row r="35" spans="4:10" x14ac:dyDescent="0.35">
      <c r="D35" s="595"/>
      <c r="E35" s="6"/>
      <c r="F35" s="591"/>
      <c r="G35" s="598"/>
      <c r="H35" s="598"/>
      <c r="I35" s="599"/>
      <c r="J35" s="591"/>
    </row>
    <row r="36" spans="4:10" x14ac:dyDescent="0.35">
      <c r="D36" s="600"/>
      <c r="E36" s="6"/>
    </row>
  </sheetData>
  <sheetProtection password="DDB8" sheet="1" objects="1" scenarios="1"/>
  <mergeCells count="10">
    <mergeCell ref="B28:I30"/>
    <mergeCell ref="F4:I4"/>
    <mergeCell ref="F6:I6"/>
    <mergeCell ref="G11:H11"/>
    <mergeCell ref="B1:I1"/>
    <mergeCell ref="B2:I2"/>
    <mergeCell ref="D8:F8"/>
    <mergeCell ref="D9:F9"/>
    <mergeCell ref="F5:G5"/>
    <mergeCell ref="B3:I3"/>
  </mergeCells>
  <printOptions horizontalCentered="1"/>
  <pageMargins left="0.25" right="0.25" top="0.75" bottom="0.75" header="0.3" footer="0.3"/>
  <pageSetup scale="90" fitToHeight="2" orientation="landscape" r:id="rId1"/>
  <headerFooter>
    <oddFooter>&amp;L&amp;F
&amp;A&amp;RPage &amp;P of &amp;N
&amp;D</oddFooter>
  </headerFooter>
  <rowBreaks count="1" manualBreakCount="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pageSetUpPr fitToPage="1"/>
  </sheetPr>
  <dimension ref="A1:DX37"/>
  <sheetViews>
    <sheetView topLeftCell="A4" zoomScale="110" zoomScaleNormal="110" workbookViewId="0">
      <selection activeCell="K17" sqref="K17:L17"/>
    </sheetView>
  </sheetViews>
  <sheetFormatPr defaultColWidth="8.7265625" defaultRowHeight="14.5" x14ac:dyDescent="0.35"/>
  <cols>
    <col min="1" max="1" width="1.08984375" style="4" customWidth="1"/>
    <col min="2" max="2" width="0.7265625" style="4" customWidth="1"/>
    <col min="3" max="3" width="28" style="4" customWidth="1"/>
    <col min="4" max="4" width="7.7265625" style="4" customWidth="1"/>
    <col min="5" max="5" width="0.90625" style="4" customWidth="1"/>
    <col min="6" max="6" width="7.08984375" style="5" customWidth="1"/>
    <col min="7" max="7" width="6.26953125" style="9" customWidth="1"/>
    <col min="8" max="8" width="7.7265625" style="6" customWidth="1"/>
    <col min="9" max="9" width="0.36328125" style="6" hidden="1" customWidth="1"/>
    <col min="10" max="10" width="2" style="4" customWidth="1"/>
    <col min="11" max="12" width="7.7265625" style="4" customWidth="1"/>
    <col min="13" max="13" width="6.6328125" style="4" bestFit="1" customWidth="1"/>
    <col min="14" max="14" width="8.08984375" style="4" customWidth="1"/>
    <col min="15" max="15" width="8" style="6" customWidth="1"/>
    <col min="16" max="16" width="31.08984375" style="4" customWidth="1"/>
    <col min="17" max="16384" width="8.7265625" style="4"/>
  </cols>
  <sheetData>
    <row r="1" spans="1:128" ht="19" customHeight="1" x14ac:dyDescent="0.35">
      <c r="C1" s="1228" t="str">
        <f>'PCR 1)Repair Scope'!B1</f>
        <v>KHC AHTF Home Repair Program</v>
      </c>
      <c r="D1" s="1228"/>
      <c r="E1" s="1228"/>
      <c r="F1" s="1228"/>
      <c r="G1" s="1228"/>
      <c r="H1" s="1228"/>
      <c r="I1" s="1228"/>
      <c r="J1" s="1228"/>
      <c r="K1" s="1228"/>
      <c r="L1" s="1228"/>
      <c r="M1" s="1228"/>
      <c r="N1" s="1228"/>
      <c r="O1" s="1228"/>
      <c r="P1" s="1228"/>
    </row>
    <row r="2" spans="1:128" s="425" customFormat="1" ht="22.65" customHeight="1" x14ac:dyDescent="0.35">
      <c r="B2" s="1227" t="s">
        <v>299</v>
      </c>
      <c r="C2" s="1227"/>
      <c r="D2" s="1227"/>
      <c r="E2" s="1227"/>
      <c r="F2" s="1227"/>
      <c r="G2" s="1227"/>
      <c r="H2" s="1227"/>
      <c r="I2" s="1227"/>
      <c r="J2" s="1227"/>
      <c r="K2" s="1227"/>
      <c r="L2" s="1227"/>
      <c r="M2" s="1227"/>
      <c r="N2" s="1227"/>
      <c r="O2" s="1227"/>
      <c r="P2" s="1227"/>
    </row>
    <row r="3" spans="1:128" s="752" customFormat="1" ht="14.25" customHeight="1" x14ac:dyDescent="0.3">
      <c r="A3" s="1061" t="s">
        <v>301</v>
      </c>
      <c r="B3" s="1061"/>
      <c r="C3" s="1061"/>
      <c r="D3" s="1061"/>
      <c r="E3" s="1061"/>
      <c r="F3" s="1061"/>
      <c r="G3" s="1061"/>
      <c r="H3" s="1061"/>
      <c r="I3" s="1061"/>
      <c r="J3" s="1061"/>
      <c r="K3" s="1061"/>
      <c r="L3" s="1061"/>
      <c r="M3" s="1061"/>
      <c r="N3" s="1061"/>
      <c r="O3" s="1061"/>
      <c r="P3" s="1061"/>
      <c r="Q3" s="757"/>
      <c r="R3" s="757"/>
      <c r="S3" s="757"/>
      <c r="T3" s="757"/>
      <c r="U3" s="757"/>
      <c r="V3" s="757"/>
      <c r="W3" s="757"/>
      <c r="X3" s="757"/>
      <c r="Y3" s="757"/>
      <c r="Z3" s="757"/>
      <c r="AA3" s="757"/>
      <c r="AB3" s="757"/>
      <c r="AC3" s="757"/>
      <c r="AD3" s="757"/>
      <c r="AE3" s="757"/>
      <c r="AF3" s="757"/>
      <c r="AG3" s="757"/>
      <c r="AH3" s="757"/>
      <c r="AI3" s="757"/>
      <c r="AJ3" s="757"/>
      <c r="AK3" s="757"/>
      <c r="AL3" s="757"/>
    </row>
    <row r="4" spans="1:128" s="102" customFormat="1" ht="14.25" customHeight="1" x14ac:dyDescent="0.3">
      <c r="B4" s="384"/>
      <c r="C4" s="422">
        <f>developer</f>
        <v>0</v>
      </c>
      <c r="D4" s="1232" t="s">
        <v>24</v>
      </c>
      <c r="E4" s="1232"/>
      <c r="F4" s="1232"/>
      <c r="G4" s="1232"/>
      <c r="H4" s="1229">
        <f>ProjNum</f>
        <v>0</v>
      </c>
      <c r="I4" s="1229"/>
      <c r="J4" s="1229"/>
      <c r="K4" s="1229"/>
      <c r="L4" s="1229"/>
      <c r="M4" s="100"/>
      <c r="N4" s="100"/>
      <c r="O4" s="602"/>
      <c r="P4" s="100"/>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row>
    <row r="5" spans="1:128" s="102" customFormat="1" ht="12" x14ac:dyDescent="0.3">
      <c r="B5" s="384"/>
      <c r="C5" s="422">
        <f>proj</f>
        <v>0</v>
      </c>
      <c r="D5" s="384"/>
      <c r="E5" s="100"/>
      <c r="F5" s="100"/>
      <c r="G5" s="545"/>
      <c r="H5" s="343"/>
      <c r="I5" s="100"/>
      <c r="J5" s="100"/>
      <c r="K5" s="100"/>
      <c r="L5" s="100"/>
      <c r="M5" s="605"/>
      <c r="N5" s="1231" t="s">
        <v>232</v>
      </c>
      <c r="O5" s="1231"/>
      <c r="P5" s="1231"/>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row>
    <row r="6" spans="1:128" s="102" customFormat="1" ht="12" x14ac:dyDescent="0.3">
      <c r="B6" s="98"/>
      <c r="C6" s="423">
        <f>city</f>
        <v>0</v>
      </c>
      <c r="D6" s="98"/>
      <c r="E6" s="100"/>
      <c r="F6" s="361"/>
      <c r="G6" s="544" t="s">
        <v>158</v>
      </c>
      <c r="H6" s="1229">
        <f>buyer</f>
        <v>0</v>
      </c>
      <c r="I6" s="1229"/>
      <c r="J6" s="1229"/>
      <c r="K6" s="1229"/>
      <c r="L6" s="1229"/>
      <c r="M6" s="606"/>
      <c r="N6" s="1230"/>
      <c r="O6" s="1230"/>
      <c r="P6" s="1230"/>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row>
    <row r="7" spans="1:128" s="10" customFormat="1" ht="5.15" customHeight="1" x14ac:dyDescent="0.35">
      <c r="B7" s="22"/>
      <c r="C7" s="22"/>
      <c r="D7" s="22"/>
      <c r="E7" s="3"/>
      <c r="F7" s="23"/>
      <c r="G7" s="24"/>
      <c r="H7" s="24"/>
      <c r="I7" s="24"/>
      <c r="O7" s="16"/>
    </row>
    <row r="8" spans="1:128" s="10" customFormat="1" ht="15.5" x14ac:dyDescent="0.35">
      <c r="B8" s="22"/>
      <c r="C8" s="500"/>
      <c r="D8" s="500"/>
      <c r="E8" s="501"/>
      <c r="F8" s="499" t="s">
        <v>230</v>
      </c>
      <c r="G8" s="502"/>
      <c r="H8" s="502"/>
      <c r="I8" s="502"/>
      <c r="J8" s="503"/>
      <c r="K8" s="504" t="s">
        <v>109</v>
      </c>
      <c r="L8" s="513"/>
      <c r="M8" s="513"/>
      <c r="N8" s="610" t="s">
        <v>256</v>
      </c>
      <c r="O8" s="611"/>
      <c r="P8" s="611"/>
    </row>
    <row r="9" spans="1:128" s="496" customFormat="1" x14ac:dyDescent="0.3">
      <c r="B9" s="494"/>
      <c r="C9" s="505" t="s">
        <v>168</v>
      </c>
      <c r="D9" s="505"/>
      <c r="E9" s="505"/>
      <c r="F9" s="506">
        <f>F24</f>
        <v>0</v>
      </c>
      <c r="G9" s="1247" t="s">
        <v>183</v>
      </c>
      <c r="H9" s="1247"/>
      <c r="I9" s="1247"/>
      <c r="J9" s="1247"/>
      <c r="K9" s="507">
        <f>K24</f>
        <v>0</v>
      </c>
      <c r="L9" s="538" t="str">
        <f>IF(K9&gt;'a)Compliance &amp; Underwriting'!C13,"OVER Limit","Within Limit")</f>
        <v>Within Limit</v>
      </c>
      <c r="M9" s="521"/>
      <c r="N9" s="612" t="s">
        <v>257</v>
      </c>
      <c r="O9" s="613"/>
      <c r="P9" s="608"/>
    </row>
    <row r="10" spans="1:128" s="496" customFormat="1" x14ac:dyDescent="0.3">
      <c r="B10" s="494"/>
      <c r="C10" s="505" t="s">
        <v>178</v>
      </c>
      <c r="D10" s="505"/>
      <c r="E10" s="505"/>
      <c r="F10" s="506">
        <f>F25</f>
        <v>0</v>
      </c>
      <c r="G10" s="1247" t="s">
        <v>184</v>
      </c>
      <c r="H10" s="1247"/>
      <c r="I10" s="1247"/>
      <c r="J10" s="1247" t="str">
        <f>IF(F10&gt;1125,"OVER KHC Limit!","")</f>
        <v/>
      </c>
      <c r="K10" s="507">
        <f>K25</f>
        <v>0</v>
      </c>
      <c r="L10" s="538" t="str">
        <f>IF(K10&gt;'a)Compliance &amp; Underwriting'!C15,"OVER Limit","Within Limit")</f>
        <v>Within Limit</v>
      </c>
      <c r="M10" s="521"/>
      <c r="N10" s="612" t="s">
        <v>258</v>
      </c>
      <c r="O10" s="613"/>
      <c r="P10" s="609"/>
    </row>
    <row r="11" spans="1:128" s="36" customFormat="1" x14ac:dyDescent="0.35">
      <c r="B11" s="497"/>
      <c r="C11" s="508" t="s">
        <v>1</v>
      </c>
      <c r="D11" s="508"/>
      <c r="E11" s="509"/>
      <c r="F11" s="510">
        <f>F9+F10</f>
        <v>0</v>
      </c>
      <c r="G11" s="1247" t="s">
        <v>185</v>
      </c>
      <c r="H11" s="1247"/>
      <c r="I11" s="1247"/>
      <c r="J11" s="1247"/>
      <c r="K11" s="511">
        <f>K9+K10</f>
        <v>0</v>
      </c>
      <c r="L11" s="538" t="str">
        <f>IF(K11&gt;'a)Compliance &amp; Underwriting'!C17,"OVER Limit","Within Limit")</f>
        <v>Within Limit</v>
      </c>
      <c r="M11" s="521"/>
      <c r="N11" s="1253" t="s">
        <v>50</v>
      </c>
      <c r="O11" s="1253"/>
      <c r="P11" s="607">
        <f>SUM(P9:P10)</f>
        <v>0</v>
      </c>
    </row>
    <row r="12" spans="1:128" s="36" customFormat="1" ht="6" customHeight="1" thickBot="1" x14ac:dyDescent="0.4">
      <c r="B12" s="497"/>
      <c r="C12" s="497"/>
      <c r="D12" s="497"/>
      <c r="E12" s="34"/>
      <c r="F12" s="35"/>
      <c r="G12" s="498"/>
      <c r="H12" s="498"/>
      <c r="I12" s="498"/>
      <c r="J12" s="498"/>
      <c r="K12" s="493"/>
      <c r="L12" s="495"/>
      <c r="O12" s="37"/>
    </row>
    <row r="13" spans="1:128" s="10" customFormat="1" ht="3.9" hidden="1" customHeight="1" x14ac:dyDescent="0.35">
      <c r="B13" s="12"/>
      <c r="C13" s="12"/>
      <c r="D13" s="12"/>
      <c r="F13" s="1084" t="s">
        <v>230</v>
      </c>
      <c r="G13" s="1084"/>
      <c r="H13" s="1233" t="s">
        <v>2</v>
      </c>
      <c r="I13" s="20"/>
      <c r="K13" s="1248" t="s">
        <v>272</v>
      </c>
      <c r="L13" s="1248"/>
      <c r="M13" s="1250" t="s">
        <v>2</v>
      </c>
      <c r="N13" s="1245" t="s">
        <v>216</v>
      </c>
      <c r="O13" s="1245"/>
    </row>
    <row r="14" spans="1:128" s="10" customFormat="1" ht="30.65" customHeight="1" thickBot="1" x14ac:dyDescent="0.4">
      <c r="B14" s="21"/>
      <c r="C14" s="21" t="s">
        <v>5</v>
      </c>
      <c r="D14" s="21"/>
      <c r="E14" s="3"/>
      <c r="F14" s="1084"/>
      <c r="G14" s="1084"/>
      <c r="H14" s="1233"/>
      <c r="I14" s="20"/>
      <c r="K14" s="1248"/>
      <c r="L14" s="1248"/>
      <c r="M14" s="1250"/>
      <c r="N14" s="1245"/>
      <c r="O14" s="1245"/>
      <c r="P14" s="658" t="s">
        <v>271</v>
      </c>
    </row>
    <row r="15" spans="1:128" s="10" customFormat="1" x14ac:dyDescent="0.35">
      <c r="B15" s="344"/>
      <c r="C15" s="344" t="s">
        <v>176</v>
      </c>
      <c r="D15" s="344"/>
      <c r="E15" s="3"/>
      <c r="F15" s="345"/>
      <c r="G15" s="345"/>
      <c r="H15" s="526"/>
      <c r="I15" s="20"/>
      <c r="K15" s="516"/>
      <c r="L15" s="516"/>
      <c r="M15" s="522"/>
      <c r="N15" s="531"/>
      <c r="O15" s="519"/>
      <c r="P15" s="642"/>
    </row>
    <row r="16" spans="1:128" s="10" customFormat="1" ht="16" customHeight="1" x14ac:dyDescent="0.35">
      <c r="C16" s="1234" t="s">
        <v>254</v>
      </c>
      <c r="D16" s="1234"/>
      <c r="F16" s="1083">
        <f>'3)Sources &amp; Uses'!F15:G15</f>
        <v>0</v>
      </c>
      <c r="G16" s="1083"/>
      <c r="H16" s="527"/>
      <c r="I16" s="20"/>
      <c r="K16" s="1251">
        <f>'PCR 1)Repair Scope'!F23</f>
        <v>0</v>
      </c>
      <c r="L16" s="1251"/>
      <c r="M16" s="523"/>
      <c r="N16" s="646">
        <f>K16-F16</f>
        <v>0</v>
      </c>
      <c r="O16" s="647" t="str">
        <f>IFERROR(N16/F16,"")</f>
        <v/>
      </c>
      <c r="P16" s="639" t="s">
        <v>261</v>
      </c>
    </row>
    <row r="17" spans="2:17" s="10" customFormat="1" ht="16" customHeight="1" x14ac:dyDescent="0.35">
      <c r="B17" s="346"/>
      <c r="C17" s="346" t="s">
        <v>255</v>
      </c>
      <c r="D17" s="346"/>
      <c r="F17" s="1083">
        <f>'3)Sources &amp; Uses'!F16:G16</f>
        <v>0</v>
      </c>
      <c r="G17" s="1083"/>
      <c r="H17" s="527"/>
      <c r="I17" s="20"/>
      <c r="K17" s="1252"/>
      <c r="L17" s="1252"/>
      <c r="M17" s="523"/>
      <c r="N17" s="646">
        <f t="shared" ref="N17:N21" si="0">K17-F17</f>
        <v>0</v>
      </c>
      <c r="O17" s="647" t="str">
        <f t="shared" ref="O17:O21" si="1">IFERROR(N17/F17,"")</f>
        <v/>
      </c>
      <c r="P17" s="640"/>
    </row>
    <row r="18" spans="2:17" s="10" customFormat="1" x14ac:dyDescent="0.35">
      <c r="B18" s="344"/>
      <c r="C18" s="344" t="s">
        <v>177</v>
      </c>
      <c r="D18" s="344"/>
      <c r="E18" s="3"/>
      <c r="F18" s="345"/>
      <c r="G18" s="345"/>
      <c r="H18" s="526"/>
      <c r="I18" s="20"/>
      <c r="K18" s="516"/>
      <c r="L18" s="516"/>
      <c r="M18" s="522"/>
      <c r="N18" s="646">
        <f t="shared" si="0"/>
        <v>0</v>
      </c>
      <c r="O18" s="647" t="str">
        <f t="shared" si="1"/>
        <v/>
      </c>
      <c r="P18" s="639"/>
    </row>
    <row r="19" spans="2:17" s="10" customFormat="1" ht="16" customHeight="1" x14ac:dyDescent="0.35">
      <c r="C19" s="1234" t="s">
        <v>233</v>
      </c>
      <c r="D19" s="1234"/>
      <c r="F19" s="1083">
        <f>'3)Sources &amp; Uses'!F18:G18</f>
        <v>0</v>
      </c>
      <c r="G19" s="1083"/>
      <c r="H19" s="527"/>
      <c r="I19" s="20"/>
      <c r="K19" s="1251">
        <f>'PCR 1)Repair Scope'!F24</f>
        <v>0</v>
      </c>
      <c r="L19" s="1251"/>
      <c r="M19" s="523"/>
      <c r="N19" s="646">
        <f t="shared" si="0"/>
        <v>0</v>
      </c>
      <c r="O19" s="647" t="str">
        <f t="shared" si="1"/>
        <v/>
      </c>
      <c r="P19" s="639" t="s">
        <v>261</v>
      </c>
    </row>
    <row r="20" spans="2:17" s="10" customFormat="1" ht="16" customHeight="1" x14ac:dyDescent="0.35">
      <c r="C20" s="1237" t="str">
        <f>'3)Sources &amp; Uses'!C19</f>
        <v>Other costs</v>
      </c>
      <c r="D20" s="1237"/>
      <c r="F20" s="1083">
        <f>'3)Sources &amp; Uses'!F19:G19</f>
        <v>0</v>
      </c>
      <c r="G20" s="1083"/>
      <c r="H20" s="527"/>
      <c r="I20" s="20"/>
      <c r="K20" s="1241"/>
      <c r="L20" s="1241"/>
      <c r="M20" s="523"/>
      <c r="N20" s="646">
        <f t="shared" si="0"/>
        <v>0</v>
      </c>
      <c r="O20" s="647" t="str">
        <f t="shared" si="1"/>
        <v/>
      </c>
      <c r="P20" s="640"/>
    </row>
    <row r="21" spans="2:17" s="14" customFormat="1" ht="16" customHeight="1" x14ac:dyDescent="0.35">
      <c r="B21" s="13"/>
      <c r="C21" s="13" t="s">
        <v>0</v>
      </c>
      <c r="D21" s="13"/>
      <c r="F21" s="1094" t="str">
        <f>IF(SUM(F16:F20)=0,"0",SUM(F16:F20))</f>
        <v>0</v>
      </c>
      <c r="G21" s="1094"/>
      <c r="H21" s="528"/>
      <c r="I21" s="350"/>
      <c r="K21" s="1249" t="str">
        <f>IF(SUM(K16:K20)=0,"0",SUM(K16:K20))</f>
        <v>0</v>
      </c>
      <c r="L21" s="1249"/>
      <c r="M21" s="524"/>
      <c r="N21" s="648">
        <f t="shared" si="0"/>
        <v>0</v>
      </c>
      <c r="O21" s="649" t="str">
        <f t="shared" si="1"/>
        <v/>
      </c>
      <c r="P21" s="641"/>
    </row>
    <row r="22" spans="2:17" s="10" customFormat="1" ht="8.5" customHeight="1" x14ac:dyDescent="0.35">
      <c r="B22" s="13"/>
      <c r="C22" s="13"/>
      <c r="D22" s="13"/>
      <c r="F22" s="16"/>
      <c r="H22" s="529"/>
      <c r="I22" s="20"/>
      <c r="K22" s="519"/>
      <c r="L22" s="513"/>
      <c r="M22" s="525"/>
      <c r="N22" s="650"/>
      <c r="O22" s="651"/>
      <c r="P22" s="639"/>
    </row>
    <row r="23" spans="2:17" s="10" customFormat="1" ht="19" customHeight="1" x14ac:dyDescent="0.35">
      <c r="B23" s="21"/>
      <c r="C23" s="21" t="s">
        <v>4</v>
      </c>
      <c r="D23" s="21"/>
      <c r="E23" s="3"/>
      <c r="F23" s="17"/>
      <c r="G23" s="11"/>
      <c r="H23" s="530"/>
      <c r="I23" s="20"/>
      <c r="K23" s="1239"/>
      <c r="L23" s="1239"/>
      <c r="M23" s="532"/>
      <c r="N23" s="1246"/>
      <c r="O23" s="1246"/>
      <c r="P23" s="643"/>
      <c r="Q23" s="644"/>
    </row>
    <row r="24" spans="2:17" s="10" customFormat="1" ht="16" customHeight="1" x14ac:dyDescent="0.35">
      <c r="C24" s="1082" t="s">
        <v>223</v>
      </c>
      <c r="D24" s="1082"/>
      <c r="F24" s="1091">
        <f>'3)Sources &amp; Uses'!F23:G23</f>
        <v>0</v>
      </c>
      <c r="G24" s="1091"/>
      <c r="H24" s="527" t="e">
        <f>F24/$F$28</f>
        <v>#DIV/0!</v>
      </c>
      <c r="I24" s="20"/>
      <c r="K24" s="1238">
        <f>IF(K16&gt;15000,15000,K16)</f>
        <v>0</v>
      </c>
      <c r="L24" s="1238"/>
      <c r="M24" s="523" t="e">
        <f>K24/$K$28</f>
        <v>#DIV/0!</v>
      </c>
      <c r="N24" s="646">
        <f t="shared" ref="N24:N28" si="2">K24-F24</f>
        <v>0</v>
      </c>
      <c r="O24" s="647" t="str">
        <f t="shared" ref="O24:O28" si="3">IFERROR(N24/F24,"")</f>
        <v/>
      </c>
      <c r="P24" s="639"/>
    </row>
    <row r="25" spans="2:17" s="10" customFormat="1" ht="16" customHeight="1" x14ac:dyDescent="0.35">
      <c r="C25" s="1236" t="s">
        <v>253</v>
      </c>
      <c r="D25" s="1236"/>
      <c r="F25" s="1091">
        <f>'3)Sources &amp; Uses'!F24:G24</f>
        <v>0</v>
      </c>
      <c r="G25" s="1091"/>
      <c r="H25" s="527" t="e">
        <f>F25/$F$28</f>
        <v>#DIV/0!</v>
      </c>
      <c r="I25" s="20"/>
      <c r="K25" s="1241"/>
      <c r="L25" s="1241"/>
      <c r="M25" s="523" t="e">
        <f t="shared" ref="M25:M27" si="4">K25/$K$28</f>
        <v>#DIV/0!</v>
      </c>
      <c r="N25" s="646">
        <f t="shared" si="2"/>
        <v>0</v>
      </c>
      <c r="O25" s="647" t="str">
        <f t="shared" si="3"/>
        <v/>
      </c>
      <c r="P25" s="639"/>
    </row>
    <row r="26" spans="2:17" s="10" customFormat="1" ht="16" customHeight="1" x14ac:dyDescent="0.35">
      <c r="C26" s="1235" t="str">
        <f>'3)Sources &amp; Uses'!C25</f>
        <v>Other source</v>
      </c>
      <c r="D26" s="1235"/>
      <c r="F26" s="1083">
        <f>'3)Sources &amp; Uses'!F25:G25</f>
        <v>0</v>
      </c>
      <c r="G26" s="1083"/>
      <c r="H26" s="527" t="e">
        <f>F26/$F$28</f>
        <v>#DIV/0!</v>
      </c>
      <c r="I26" s="20"/>
      <c r="K26" s="1241"/>
      <c r="L26" s="1241"/>
      <c r="M26" s="523" t="e">
        <f t="shared" si="4"/>
        <v>#DIV/0!</v>
      </c>
      <c r="N26" s="646">
        <f t="shared" si="2"/>
        <v>0</v>
      </c>
      <c r="O26" s="647" t="str">
        <f t="shared" si="3"/>
        <v/>
      </c>
      <c r="P26" s="640"/>
    </row>
    <row r="27" spans="2:17" s="10" customFormat="1" ht="16" customHeight="1" x14ac:dyDescent="0.35">
      <c r="C27" s="1235" t="str">
        <f>'3)Sources &amp; Uses'!C26</f>
        <v>Other source</v>
      </c>
      <c r="D27" s="1235"/>
      <c r="F27" s="1083">
        <f>'3)Sources &amp; Uses'!F26:G26</f>
        <v>0</v>
      </c>
      <c r="G27" s="1083"/>
      <c r="H27" s="527" t="e">
        <f>F27/$F$28</f>
        <v>#DIV/0!</v>
      </c>
      <c r="I27" s="20"/>
      <c r="K27" s="1241"/>
      <c r="L27" s="1241"/>
      <c r="M27" s="523" t="e">
        <f t="shared" si="4"/>
        <v>#DIV/0!</v>
      </c>
      <c r="N27" s="646">
        <f t="shared" si="2"/>
        <v>0</v>
      </c>
      <c r="O27" s="647" t="str">
        <f t="shared" si="3"/>
        <v/>
      </c>
      <c r="P27" s="640"/>
    </row>
    <row r="28" spans="2:17" s="14" customFormat="1" ht="16" customHeight="1" x14ac:dyDescent="0.35">
      <c r="B28" s="13"/>
      <c r="C28" s="13" t="s">
        <v>3</v>
      </c>
      <c r="D28" s="13"/>
      <c r="F28" s="1094" t="str">
        <f>IF(SUM(F24:F27)=0,"0",SUM(F24:F27))</f>
        <v>0</v>
      </c>
      <c r="G28" s="1094"/>
      <c r="H28" s="527" t="e">
        <f>SUM(H24:H27)</f>
        <v>#DIV/0!</v>
      </c>
      <c r="I28" s="350"/>
      <c r="K28" s="1244" t="str">
        <f>IF(SUM(K24:K27)=0,"0",SUM(K24:K27))</f>
        <v>0</v>
      </c>
      <c r="L28" s="1244"/>
      <c r="M28" s="523" t="e">
        <f>SUM(M24:M27)</f>
        <v>#DIV/0!</v>
      </c>
      <c r="N28" s="648">
        <f t="shared" si="2"/>
        <v>0</v>
      </c>
      <c r="O28" s="649" t="str">
        <f t="shared" si="3"/>
        <v/>
      </c>
      <c r="P28" s="641"/>
    </row>
    <row r="29" spans="2:17" s="10" customFormat="1" ht="9.75" customHeight="1" x14ac:dyDescent="0.35">
      <c r="B29" s="13"/>
      <c r="C29" s="13"/>
      <c r="D29" s="13"/>
      <c r="F29" s="16"/>
      <c r="H29" s="348"/>
      <c r="I29" s="20"/>
      <c r="K29" s="519"/>
      <c r="L29" s="513"/>
      <c r="M29" s="517"/>
      <c r="N29" s="652"/>
      <c r="O29" s="651"/>
      <c r="P29" s="519"/>
    </row>
    <row r="30" spans="2:17" s="10" customFormat="1" ht="3.65" customHeight="1" x14ac:dyDescent="0.35">
      <c r="B30" s="21"/>
      <c r="C30" s="21"/>
      <c r="D30" s="21"/>
      <c r="E30" s="2"/>
      <c r="F30" s="11"/>
      <c r="G30" s="8"/>
      <c r="H30" s="352"/>
      <c r="I30" s="20"/>
      <c r="K30" s="533"/>
      <c r="L30" s="534"/>
      <c r="M30" s="535"/>
      <c r="N30" s="653"/>
      <c r="O30" s="654"/>
      <c r="P30" s="603"/>
    </row>
    <row r="31" spans="2:17" s="19" customFormat="1" ht="26.5" customHeight="1" x14ac:dyDescent="0.35">
      <c r="B31" s="18"/>
      <c r="C31" s="18" t="s">
        <v>6</v>
      </c>
      <c r="D31" s="18"/>
      <c r="F31" s="1242">
        <f>F28-tdc</f>
        <v>0</v>
      </c>
      <c r="G31" s="1242"/>
      <c r="H31" s="477"/>
      <c r="I31" s="478" t="e">
        <f>F31/tdc</f>
        <v>#DIV/0!</v>
      </c>
      <c r="J31" s="479"/>
      <c r="K31" s="1243">
        <f>K28-K21</f>
        <v>0</v>
      </c>
      <c r="L31" s="1243"/>
      <c r="M31" s="518"/>
      <c r="N31" s="655"/>
      <c r="O31" s="656"/>
      <c r="P31" s="604"/>
    </row>
    <row r="32" spans="2:17" s="10" customFormat="1" ht="3.65" customHeight="1" x14ac:dyDescent="0.35">
      <c r="B32" s="21"/>
      <c r="C32" s="21"/>
      <c r="D32" s="21"/>
      <c r="E32" s="2"/>
      <c r="F32" s="11"/>
      <c r="G32" s="8"/>
      <c r="H32" s="2"/>
      <c r="I32" s="352"/>
      <c r="J32" s="20"/>
      <c r="K32" s="533"/>
      <c r="L32" s="534"/>
      <c r="M32" s="535"/>
      <c r="N32" s="536"/>
      <c r="O32" s="603"/>
      <c r="P32" s="645"/>
    </row>
    <row r="33" spans="3:16" s="10" customFormat="1" ht="18" customHeight="1" x14ac:dyDescent="0.35">
      <c r="G33" s="16"/>
      <c r="H33" s="20"/>
      <c r="I33" s="20"/>
      <c r="K33" s="513"/>
      <c r="L33" s="513"/>
      <c r="M33" s="513"/>
      <c r="N33" s="520"/>
      <c r="O33" s="519"/>
      <c r="P33" s="20"/>
    </row>
    <row r="34" spans="3:16" x14ac:dyDescent="0.35">
      <c r="C34" s="512" t="s">
        <v>221</v>
      </c>
      <c r="D34" s="281" t="s">
        <v>30</v>
      </c>
      <c r="E34" s="281"/>
      <c r="F34" s="281"/>
      <c r="G34" s="281"/>
      <c r="H34" s="281"/>
      <c r="I34" s="281"/>
      <c r="J34" s="513"/>
      <c r="K34" s="513"/>
      <c r="L34" s="513"/>
      <c r="M34" s="513"/>
      <c r="N34" s="513"/>
      <c r="P34" s="356"/>
    </row>
    <row r="35" spans="3:16" x14ac:dyDescent="0.35">
      <c r="C35" s="1240" t="s">
        <v>30</v>
      </c>
      <c r="D35" s="1240"/>
      <c r="E35" s="1240"/>
      <c r="F35" s="1240"/>
      <c r="G35" s="1240"/>
      <c r="H35" s="1240"/>
      <c r="I35" s="1240"/>
      <c r="J35" s="1240"/>
      <c r="K35" s="1240"/>
      <c r="L35" s="1240"/>
      <c r="M35" s="1240"/>
      <c r="N35" s="1240"/>
      <c r="O35" s="1240"/>
      <c r="P35" s="1240"/>
    </row>
    <row r="36" spans="3:16" x14ac:dyDescent="0.35">
      <c r="C36" s="1240"/>
      <c r="D36" s="1240"/>
      <c r="E36" s="1240"/>
      <c r="F36" s="1240"/>
      <c r="G36" s="1240"/>
      <c r="H36" s="1240"/>
      <c r="I36" s="1240"/>
      <c r="J36" s="1240"/>
      <c r="K36" s="1240"/>
      <c r="L36" s="1240"/>
      <c r="M36" s="1240"/>
      <c r="N36" s="1240"/>
      <c r="O36" s="1240"/>
      <c r="P36" s="1240"/>
    </row>
    <row r="37" spans="3:16" ht="24.65" customHeight="1" x14ac:dyDescent="0.35">
      <c r="C37" s="1240"/>
      <c r="D37" s="1240"/>
      <c r="E37" s="1240"/>
      <c r="F37" s="1240"/>
      <c r="G37" s="1240"/>
      <c r="H37" s="1240"/>
      <c r="I37" s="1240"/>
      <c r="J37" s="1240"/>
      <c r="K37" s="1240"/>
      <c r="L37" s="1240"/>
      <c r="M37" s="1240"/>
      <c r="N37" s="1240"/>
      <c r="O37" s="1240"/>
      <c r="P37" s="1240"/>
    </row>
  </sheetData>
  <sheetProtection password="DDB8" sheet="1" objects="1" scenarios="1"/>
  <mergeCells count="49">
    <mergeCell ref="N13:O14"/>
    <mergeCell ref="N23:O23"/>
    <mergeCell ref="G9:J9"/>
    <mergeCell ref="G10:J10"/>
    <mergeCell ref="G11:J11"/>
    <mergeCell ref="K13:L14"/>
    <mergeCell ref="K20:L20"/>
    <mergeCell ref="K21:L21"/>
    <mergeCell ref="M13:M14"/>
    <mergeCell ref="K16:L16"/>
    <mergeCell ref="K17:L17"/>
    <mergeCell ref="K19:L19"/>
    <mergeCell ref="F20:G20"/>
    <mergeCell ref="F21:G21"/>
    <mergeCell ref="N11:O11"/>
    <mergeCell ref="F13:G14"/>
    <mergeCell ref="K24:L24"/>
    <mergeCell ref="K23:L23"/>
    <mergeCell ref="C35:P37"/>
    <mergeCell ref="K25:L25"/>
    <mergeCell ref="C26:D26"/>
    <mergeCell ref="F26:G26"/>
    <mergeCell ref="F31:G31"/>
    <mergeCell ref="K31:L31"/>
    <mergeCell ref="K26:L26"/>
    <mergeCell ref="K27:L27"/>
    <mergeCell ref="K28:L28"/>
    <mergeCell ref="F28:G28"/>
    <mergeCell ref="H13:H14"/>
    <mergeCell ref="C16:D16"/>
    <mergeCell ref="F16:G16"/>
    <mergeCell ref="C27:D27"/>
    <mergeCell ref="F27:G27"/>
    <mergeCell ref="C25:D25"/>
    <mergeCell ref="F25:G25"/>
    <mergeCell ref="F17:G17"/>
    <mergeCell ref="C19:D19"/>
    <mergeCell ref="F19:G19"/>
    <mergeCell ref="C20:D20"/>
    <mergeCell ref="C24:D24"/>
    <mergeCell ref="F24:G24"/>
    <mergeCell ref="B2:P2"/>
    <mergeCell ref="C1:P1"/>
    <mergeCell ref="H6:L6"/>
    <mergeCell ref="H4:L4"/>
    <mergeCell ref="N6:P6"/>
    <mergeCell ref="N5:P5"/>
    <mergeCell ref="A3:P3"/>
    <mergeCell ref="D4:G4"/>
  </mergeCells>
  <dataValidations count="2">
    <dataValidation allowBlank="1" showErrorMessage="1" prompt="Maximum AHTF admin is 7.5% or $1,125." sqref="F25:G25" xr:uid="{00000000-0002-0000-0D00-000000000000}"/>
    <dataValidation allowBlank="1" showErrorMessage="1" prompt="Maximun AHTF funding for repair costs is $15,000." sqref="F24:G24 K24:L24" xr:uid="{00000000-0002-0000-0D00-000001000000}"/>
  </dataValidations>
  <printOptions horizontalCentered="1"/>
  <pageMargins left="0.7" right="0.7" top="0.75" bottom="0.75" header="0.3" footer="0.3"/>
  <pageSetup scale="69" orientation="portrait" r:id="rId1"/>
  <headerFooter>
    <oddFooter>&amp;L&amp;10&amp;K01+033&amp;F
&amp;A&amp;R&amp;10&amp;K01+033Page &amp;P of &amp;N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1E23-F7F0-4091-92E1-54954FE4F2E5}">
  <sheetPr>
    <tabColor theme="2"/>
    <pageSetUpPr fitToPage="1"/>
  </sheetPr>
  <dimension ref="A1:AL175"/>
  <sheetViews>
    <sheetView zoomScale="120" zoomScaleNormal="120" workbookViewId="0">
      <selection activeCell="O20" sqref="O20"/>
    </sheetView>
  </sheetViews>
  <sheetFormatPr defaultColWidth="8.90625" defaultRowHeight="14.5" x14ac:dyDescent="0.35"/>
  <cols>
    <col min="1" max="1" width="1.08984375" style="337" customWidth="1"/>
    <col min="2" max="2" width="31.90625" style="337" customWidth="1"/>
    <col min="3" max="3" width="18.36328125" style="338" customWidth="1"/>
    <col min="4" max="4" width="2.6328125" style="337" bestFit="1" customWidth="1"/>
    <col min="5" max="5" width="10.36328125" style="337" customWidth="1"/>
    <col min="6" max="6" width="8.90625" style="337"/>
    <col min="7" max="7" width="9.36328125" style="337" customWidth="1"/>
    <col min="8" max="8" width="9.26953125" style="337" bestFit="1" customWidth="1"/>
    <col min="9" max="9" width="10.08984375" style="337" bestFit="1" customWidth="1"/>
    <col min="10" max="10" width="0.90625" style="337" customWidth="1"/>
    <col min="11" max="11" width="8.90625" style="337"/>
    <col min="12" max="12" width="9.90625" style="337" bestFit="1" customWidth="1"/>
    <col min="13" max="256" width="8.90625" style="337"/>
    <col min="257" max="257" width="1.08984375" style="337" customWidth="1"/>
    <col min="258" max="258" width="31.90625" style="337" customWidth="1"/>
    <col min="259" max="259" width="18.36328125" style="337" customWidth="1"/>
    <col min="260" max="260" width="2.6328125" style="337" bestFit="1" customWidth="1"/>
    <col min="261" max="261" width="9.6328125" style="337" customWidth="1"/>
    <col min="262" max="262" width="8.90625" style="337"/>
    <col min="263" max="263" width="9.36328125" style="337" customWidth="1"/>
    <col min="264" max="264" width="8.90625" style="337"/>
    <col min="265" max="265" width="10.08984375" style="337" bestFit="1" customWidth="1"/>
    <col min="266" max="266" width="0.90625" style="337" customWidth="1"/>
    <col min="267" max="512" width="8.90625" style="337"/>
    <col min="513" max="513" width="1.08984375" style="337" customWidth="1"/>
    <col min="514" max="514" width="31.90625" style="337" customWidth="1"/>
    <col min="515" max="515" width="18.36328125" style="337" customWidth="1"/>
    <col min="516" max="516" width="2.6328125" style="337" bestFit="1" customWidth="1"/>
    <col min="517" max="517" width="9.6328125" style="337" customWidth="1"/>
    <col min="518" max="518" width="8.90625" style="337"/>
    <col min="519" max="519" width="9.36328125" style="337" customWidth="1"/>
    <col min="520" max="520" width="8.90625" style="337"/>
    <col min="521" max="521" width="10.08984375" style="337" bestFit="1" customWidth="1"/>
    <col min="522" max="522" width="0.90625" style="337" customWidth="1"/>
    <col min="523" max="768" width="8.90625" style="337"/>
    <col min="769" max="769" width="1.08984375" style="337" customWidth="1"/>
    <col min="770" max="770" width="31.90625" style="337" customWidth="1"/>
    <col min="771" max="771" width="18.36328125" style="337" customWidth="1"/>
    <col min="772" max="772" width="2.6328125" style="337" bestFit="1" customWidth="1"/>
    <col min="773" max="773" width="9.6328125" style="337" customWidth="1"/>
    <col min="774" max="774" width="8.90625" style="337"/>
    <col min="775" max="775" width="9.36328125" style="337" customWidth="1"/>
    <col min="776" max="776" width="8.90625" style="337"/>
    <col min="777" max="777" width="10.08984375" style="337" bestFit="1" customWidth="1"/>
    <col min="778" max="778" width="0.90625" style="337" customWidth="1"/>
    <col min="779" max="1024" width="8.90625" style="337"/>
    <col min="1025" max="1025" width="1.08984375" style="337" customWidth="1"/>
    <col min="1026" max="1026" width="31.90625" style="337" customWidth="1"/>
    <col min="1027" max="1027" width="18.36328125" style="337" customWidth="1"/>
    <col min="1028" max="1028" width="2.6328125" style="337" bestFit="1" customWidth="1"/>
    <col min="1029" max="1029" width="9.6328125" style="337" customWidth="1"/>
    <col min="1030" max="1030" width="8.90625" style="337"/>
    <col min="1031" max="1031" width="9.36328125" style="337" customWidth="1"/>
    <col min="1032" max="1032" width="8.90625" style="337"/>
    <col min="1033" max="1033" width="10.08984375" style="337" bestFit="1" customWidth="1"/>
    <col min="1034" max="1034" width="0.90625" style="337" customWidth="1"/>
    <col min="1035" max="1280" width="8.90625" style="337"/>
    <col min="1281" max="1281" width="1.08984375" style="337" customWidth="1"/>
    <col min="1282" max="1282" width="31.90625" style="337" customWidth="1"/>
    <col min="1283" max="1283" width="18.36328125" style="337" customWidth="1"/>
    <col min="1284" max="1284" width="2.6328125" style="337" bestFit="1" customWidth="1"/>
    <col min="1285" max="1285" width="9.6328125" style="337" customWidth="1"/>
    <col min="1286" max="1286" width="8.90625" style="337"/>
    <col min="1287" max="1287" width="9.36328125" style="337" customWidth="1"/>
    <col min="1288" max="1288" width="8.90625" style="337"/>
    <col min="1289" max="1289" width="10.08984375" style="337" bestFit="1" customWidth="1"/>
    <col min="1290" max="1290" width="0.90625" style="337" customWidth="1"/>
    <col min="1291" max="1536" width="8.90625" style="337"/>
    <col min="1537" max="1537" width="1.08984375" style="337" customWidth="1"/>
    <col min="1538" max="1538" width="31.90625" style="337" customWidth="1"/>
    <col min="1539" max="1539" width="18.36328125" style="337" customWidth="1"/>
    <col min="1540" max="1540" width="2.6328125" style="337" bestFit="1" customWidth="1"/>
    <col min="1541" max="1541" width="9.6328125" style="337" customWidth="1"/>
    <col min="1542" max="1542" width="8.90625" style="337"/>
    <col min="1543" max="1543" width="9.36328125" style="337" customWidth="1"/>
    <col min="1544" max="1544" width="8.90625" style="337"/>
    <col min="1545" max="1545" width="10.08984375" style="337" bestFit="1" customWidth="1"/>
    <col min="1546" max="1546" width="0.90625" style="337" customWidth="1"/>
    <col min="1547" max="1792" width="8.90625" style="337"/>
    <col min="1793" max="1793" width="1.08984375" style="337" customWidth="1"/>
    <col min="1794" max="1794" width="31.90625" style="337" customWidth="1"/>
    <col min="1795" max="1795" width="18.36328125" style="337" customWidth="1"/>
    <col min="1796" max="1796" width="2.6328125" style="337" bestFit="1" customWidth="1"/>
    <col min="1797" max="1797" width="9.6328125" style="337" customWidth="1"/>
    <col min="1798" max="1798" width="8.90625" style="337"/>
    <col min="1799" max="1799" width="9.36328125" style="337" customWidth="1"/>
    <col min="1800" max="1800" width="8.90625" style="337"/>
    <col min="1801" max="1801" width="10.08984375" style="337" bestFit="1" customWidth="1"/>
    <col min="1802" max="1802" width="0.90625" style="337" customWidth="1"/>
    <col min="1803" max="2048" width="8.90625" style="337"/>
    <col min="2049" max="2049" width="1.08984375" style="337" customWidth="1"/>
    <col min="2050" max="2050" width="31.90625" style="337" customWidth="1"/>
    <col min="2051" max="2051" width="18.36328125" style="337" customWidth="1"/>
    <col min="2052" max="2052" width="2.6328125" style="337" bestFit="1" customWidth="1"/>
    <col min="2053" max="2053" width="9.6328125" style="337" customWidth="1"/>
    <col min="2054" max="2054" width="8.90625" style="337"/>
    <col min="2055" max="2055" width="9.36328125" style="337" customWidth="1"/>
    <col min="2056" max="2056" width="8.90625" style="337"/>
    <col min="2057" max="2057" width="10.08984375" style="337" bestFit="1" customWidth="1"/>
    <col min="2058" max="2058" width="0.90625" style="337" customWidth="1"/>
    <col min="2059" max="2304" width="8.90625" style="337"/>
    <col min="2305" max="2305" width="1.08984375" style="337" customWidth="1"/>
    <col min="2306" max="2306" width="31.90625" style="337" customWidth="1"/>
    <col min="2307" max="2307" width="18.36328125" style="337" customWidth="1"/>
    <col min="2308" max="2308" width="2.6328125" style="337" bestFit="1" customWidth="1"/>
    <col min="2309" max="2309" width="9.6328125" style="337" customWidth="1"/>
    <col min="2310" max="2310" width="8.90625" style="337"/>
    <col min="2311" max="2311" width="9.36328125" style="337" customWidth="1"/>
    <col min="2312" max="2312" width="8.90625" style="337"/>
    <col min="2313" max="2313" width="10.08984375" style="337" bestFit="1" customWidth="1"/>
    <col min="2314" max="2314" width="0.90625" style="337" customWidth="1"/>
    <col min="2315" max="2560" width="8.90625" style="337"/>
    <col min="2561" max="2561" width="1.08984375" style="337" customWidth="1"/>
    <col min="2562" max="2562" width="31.90625" style="337" customWidth="1"/>
    <col min="2563" max="2563" width="18.36328125" style="337" customWidth="1"/>
    <col min="2564" max="2564" width="2.6328125" style="337" bestFit="1" customWidth="1"/>
    <col min="2565" max="2565" width="9.6328125" style="337" customWidth="1"/>
    <col min="2566" max="2566" width="8.90625" style="337"/>
    <col min="2567" max="2567" width="9.36328125" style="337" customWidth="1"/>
    <col min="2568" max="2568" width="8.90625" style="337"/>
    <col min="2569" max="2569" width="10.08984375" style="337" bestFit="1" customWidth="1"/>
    <col min="2570" max="2570" width="0.90625" style="337" customWidth="1"/>
    <col min="2571" max="2816" width="8.90625" style="337"/>
    <col min="2817" max="2817" width="1.08984375" style="337" customWidth="1"/>
    <col min="2818" max="2818" width="31.90625" style="337" customWidth="1"/>
    <col min="2819" max="2819" width="18.36328125" style="337" customWidth="1"/>
    <col min="2820" max="2820" width="2.6328125" style="337" bestFit="1" customWidth="1"/>
    <col min="2821" max="2821" width="9.6328125" style="337" customWidth="1"/>
    <col min="2822" max="2822" width="8.90625" style="337"/>
    <col min="2823" max="2823" width="9.36328125" style="337" customWidth="1"/>
    <col min="2824" max="2824" width="8.90625" style="337"/>
    <col min="2825" max="2825" width="10.08984375" style="337" bestFit="1" customWidth="1"/>
    <col min="2826" max="2826" width="0.90625" style="337" customWidth="1"/>
    <col min="2827" max="3072" width="8.90625" style="337"/>
    <col min="3073" max="3073" width="1.08984375" style="337" customWidth="1"/>
    <col min="3074" max="3074" width="31.90625" style="337" customWidth="1"/>
    <col min="3075" max="3075" width="18.36328125" style="337" customWidth="1"/>
    <col min="3076" max="3076" width="2.6328125" style="337" bestFit="1" customWidth="1"/>
    <col min="3077" max="3077" width="9.6328125" style="337" customWidth="1"/>
    <col min="3078" max="3078" width="8.90625" style="337"/>
    <col min="3079" max="3079" width="9.36328125" style="337" customWidth="1"/>
    <col min="3080" max="3080" width="8.90625" style="337"/>
    <col min="3081" max="3081" width="10.08984375" style="337" bestFit="1" customWidth="1"/>
    <col min="3082" max="3082" width="0.90625" style="337" customWidth="1"/>
    <col min="3083" max="3328" width="8.90625" style="337"/>
    <col min="3329" max="3329" width="1.08984375" style="337" customWidth="1"/>
    <col min="3330" max="3330" width="31.90625" style="337" customWidth="1"/>
    <col min="3331" max="3331" width="18.36328125" style="337" customWidth="1"/>
    <col min="3332" max="3332" width="2.6328125" style="337" bestFit="1" customWidth="1"/>
    <col min="3333" max="3333" width="9.6328125" style="337" customWidth="1"/>
    <col min="3334" max="3334" width="8.90625" style="337"/>
    <col min="3335" max="3335" width="9.36328125" style="337" customWidth="1"/>
    <col min="3336" max="3336" width="8.90625" style="337"/>
    <col min="3337" max="3337" width="10.08984375" style="337" bestFit="1" customWidth="1"/>
    <col min="3338" max="3338" width="0.90625" style="337" customWidth="1"/>
    <col min="3339" max="3584" width="8.90625" style="337"/>
    <col min="3585" max="3585" width="1.08984375" style="337" customWidth="1"/>
    <col min="3586" max="3586" width="31.90625" style="337" customWidth="1"/>
    <col min="3587" max="3587" width="18.36328125" style="337" customWidth="1"/>
    <col min="3588" max="3588" width="2.6328125" style="337" bestFit="1" customWidth="1"/>
    <col min="3589" max="3589" width="9.6328125" style="337" customWidth="1"/>
    <col min="3590" max="3590" width="8.90625" style="337"/>
    <col min="3591" max="3591" width="9.36328125" style="337" customWidth="1"/>
    <col min="3592" max="3592" width="8.90625" style="337"/>
    <col min="3593" max="3593" width="10.08984375" style="337" bestFit="1" customWidth="1"/>
    <col min="3594" max="3594" width="0.90625" style="337" customWidth="1"/>
    <col min="3595" max="3840" width="8.90625" style="337"/>
    <col min="3841" max="3841" width="1.08984375" style="337" customWidth="1"/>
    <col min="3842" max="3842" width="31.90625" style="337" customWidth="1"/>
    <col min="3843" max="3843" width="18.36328125" style="337" customWidth="1"/>
    <col min="3844" max="3844" width="2.6328125" style="337" bestFit="1" customWidth="1"/>
    <col min="3845" max="3845" width="9.6328125" style="337" customWidth="1"/>
    <col min="3846" max="3846" width="8.90625" style="337"/>
    <col min="3847" max="3847" width="9.36328125" style="337" customWidth="1"/>
    <col min="3848" max="3848" width="8.90625" style="337"/>
    <col min="3849" max="3849" width="10.08984375" style="337" bestFit="1" customWidth="1"/>
    <col min="3850" max="3850" width="0.90625" style="337" customWidth="1"/>
    <col min="3851" max="4096" width="8.90625" style="337"/>
    <col min="4097" max="4097" width="1.08984375" style="337" customWidth="1"/>
    <col min="4098" max="4098" width="31.90625" style="337" customWidth="1"/>
    <col min="4099" max="4099" width="18.36328125" style="337" customWidth="1"/>
    <col min="4100" max="4100" width="2.6328125" style="337" bestFit="1" customWidth="1"/>
    <col min="4101" max="4101" width="9.6328125" style="337" customWidth="1"/>
    <col min="4102" max="4102" width="8.90625" style="337"/>
    <col min="4103" max="4103" width="9.36328125" style="337" customWidth="1"/>
    <col min="4104" max="4104" width="8.90625" style="337"/>
    <col min="4105" max="4105" width="10.08984375" style="337" bestFit="1" customWidth="1"/>
    <col min="4106" max="4106" width="0.90625" style="337" customWidth="1"/>
    <col min="4107" max="4352" width="8.90625" style="337"/>
    <col min="4353" max="4353" width="1.08984375" style="337" customWidth="1"/>
    <col min="4354" max="4354" width="31.90625" style="337" customWidth="1"/>
    <col min="4355" max="4355" width="18.36328125" style="337" customWidth="1"/>
    <col min="4356" max="4356" width="2.6328125" style="337" bestFit="1" customWidth="1"/>
    <col min="4357" max="4357" width="9.6328125" style="337" customWidth="1"/>
    <col min="4358" max="4358" width="8.90625" style="337"/>
    <col min="4359" max="4359" width="9.36328125" style="337" customWidth="1"/>
    <col min="4360" max="4360" width="8.90625" style="337"/>
    <col min="4361" max="4361" width="10.08984375" style="337" bestFit="1" customWidth="1"/>
    <col min="4362" max="4362" width="0.90625" style="337" customWidth="1"/>
    <col min="4363" max="4608" width="8.90625" style="337"/>
    <col min="4609" max="4609" width="1.08984375" style="337" customWidth="1"/>
    <col min="4610" max="4610" width="31.90625" style="337" customWidth="1"/>
    <col min="4611" max="4611" width="18.36328125" style="337" customWidth="1"/>
    <col min="4612" max="4612" width="2.6328125" style="337" bestFit="1" customWidth="1"/>
    <col min="4613" max="4613" width="9.6328125" style="337" customWidth="1"/>
    <col min="4614" max="4614" width="8.90625" style="337"/>
    <col min="4615" max="4615" width="9.36328125" style="337" customWidth="1"/>
    <col min="4616" max="4616" width="8.90625" style="337"/>
    <col min="4617" max="4617" width="10.08984375" style="337" bestFit="1" customWidth="1"/>
    <col min="4618" max="4618" width="0.90625" style="337" customWidth="1"/>
    <col min="4619" max="4864" width="8.90625" style="337"/>
    <col min="4865" max="4865" width="1.08984375" style="337" customWidth="1"/>
    <col min="4866" max="4866" width="31.90625" style="337" customWidth="1"/>
    <col min="4867" max="4867" width="18.36328125" style="337" customWidth="1"/>
    <col min="4868" max="4868" width="2.6328125" style="337" bestFit="1" customWidth="1"/>
    <col min="4869" max="4869" width="9.6328125" style="337" customWidth="1"/>
    <col min="4870" max="4870" width="8.90625" style="337"/>
    <col min="4871" max="4871" width="9.36328125" style="337" customWidth="1"/>
    <col min="4872" max="4872" width="8.90625" style="337"/>
    <col min="4873" max="4873" width="10.08984375" style="337" bestFit="1" customWidth="1"/>
    <col min="4874" max="4874" width="0.90625" style="337" customWidth="1"/>
    <col min="4875" max="5120" width="8.90625" style="337"/>
    <col min="5121" max="5121" width="1.08984375" style="337" customWidth="1"/>
    <col min="5122" max="5122" width="31.90625" style="337" customWidth="1"/>
    <col min="5123" max="5123" width="18.36328125" style="337" customWidth="1"/>
    <col min="5124" max="5124" width="2.6328125" style="337" bestFit="1" customWidth="1"/>
    <col min="5125" max="5125" width="9.6328125" style="337" customWidth="1"/>
    <col min="5126" max="5126" width="8.90625" style="337"/>
    <col min="5127" max="5127" width="9.36328125" style="337" customWidth="1"/>
    <col min="5128" max="5128" width="8.90625" style="337"/>
    <col min="5129" max="5129" width="10.08984375" style="337" bestFit="1" customWidth="1"/>
    <col min="5130" max="5130" width="0.90625" style="337" customWidth="1"/>
    <col min="5131" max="5376" width="8.90625" style="337"/>
    <col min="5377" max="5377" width="1.08984375" style="337" customWidth="1"/>
    <col min="5378" max="5378" width="31.90625" style="337" customWidth="1"/>
    <col min="5379" max="5379" width="18.36328125" style="337" customWidth="1"/>
    <col min="5380" max="5380" width="2.6328125" style="337" bestFit="1" customWidth="1"/>
    <col min="5381" max="5381" width="9.6328125" style="337" customWidth="1"/>
    <col min="5382" max="5382" width="8.90625" style="337"/>
    <col min="5383" max="5383" width="9.36328125" style="337" customWidth="1"/>
    <col min="5384" max="5384" width="8.90625" style="337"/>
    <col min="5385" max="5385" width="10.08984375" style="337" bestFit="1" customWidth="1"/>
    <col min="5386" max="5386" width="0.90625" style="337" customWidth="1"/>
    <col min="5387" max="5632" width="8.90625" style="337"/>
    <col min="5633" max="5633" width="1.08984375" style="337" customWidth="1"/>
    <col min="5634" max="5634" width="31.90625" style="337" customWidth="1"/>
    <col min="5635" max="5635" width="18.36328125" style="337" customWidth="1"/>
    <col min="5636" max="5636" width="2.6328125" style="337" bestFit="1" customWidth="1"/>
    <col min="5637" max="5637" width="9.6328125" style="337" customWidth="1"/>
    <col min="5638" max="5638" width="8.90625" style="337"/>
    <col min="5639" max="5639" width="9.36328125" style="337" customWidth="1"/>
    <col min="5640" max="5640" width="8.90625" style="337"/>
    <col min="5641" max="5641" width="10.08984375" style="337" bestFit="1" customWidth="1"/>
    <col min="5642" max="5642" width="0.90625" style="337" customWidth="1"/>
    <col min="5643" max="5888" width="8.90625" style="337"/>
    <col min="5889" max="5889" width="1.08984375" style="337" customWidth="1"/>
    <col min="5890" max="5890" width="31.90625" style="337" customWidth="1"/>
    <col min="5891" max="5891" width="18.36328125" style="337" customWidth="1"/>
    <col min="5892" max="5892" width="2.6328125" style="337" bestFit="1" customWidth="1"/>
    <col min="5893" max="5893" width="9.6328125" style="337" customWidth="1"/>
    <col min="5894" max="5894" width="8.90625" style="337"/>
    <col min="5895" max="5895" width="9.36328125" style="337" customWidth="1"/>
    <col min="5896" max="5896" width="8.90625" style="337"/>
    <col min="5897" max="5897" width="10.08984375" style="337" bestFit="1" customWidth="1"/>
    <col min="5898" max="5898" width="0.90625" style="337" customWidth="1"/>
    <col min="5899" max="6144" width="8.90625" style="337"/>
    <col min="6145" max="6145" width="1.08984375" style="337" customWidth="1"/>
    <col min="6146" max="6146" width="31.90625" style="337" customWidth="1"/>
    <col min="6147" max="6147" width="18.36328125" style="337" customWidth="1"/>
    <col min="6148" max="6148" width="2.6328125" style="337" bestFit="1" customWidth="1"/>
    <col min="6149" max="6149" width="9.6328125" style="337" customWidth="1"/>
    <col min="6150" max="6150" width="8.90625" style="337"/>
    <col min="6151" max="6151" width="9.36328125" style="337" customWidth="1"/>
    <col min="6152" max="6152" width="8.90625" style="337"/>
    <col min="6153" max="6153" width="10.08984375" style="337" bestFit="1" customWidth="1"/>
    <col min="6154" max="6154" width="0.90625" style="337" customWidth="1"/>
    <col min="6155" max="6400" width="8.90625" style="337"/>
    <col min="6401" max="6401" width="1.08984375" style="337" customWidth="1"/>
    <col min="6402" max="6402" width="31.90625" style="337" customWidth="1"/>
    <col min="6403" max="6403" width="18.36328125" style="337" customWidth="1"/>
    <col min="6404" max="6404" width="2.6328125" style="337" bestFit="1" customWidth="1"/>
    <col min="6405" max="6405" width="9.6328125" style="337" customWidth="1"/>
    <col min="6406" max="6406" width="8.90625" style="337"/>
    <col min="6407" max="6407" width="9.36328125" style="337" customWidth="1"/>
    <col min="6408" max="6408" width="8.90625" style="337"/>
    <col min="6409" max="6409" width="10.08984375" style="337" bestFit="1" customWidth="1"/>
    <col min="6410" max="6410" width="0.90625" style="337" customWidth="1"/>
    <col min="6411" max="6656" width="8.90625" style="337"/>
    <col min="6657" max="6657" width="1.08984375" style="337" customWidth="1"/>
    <col min="6658" max="6658" width="31.90625" style="337" customWidth="1"/>
    <col min="6659" max="6659" width="18.36328125" style="337" customWidth="1"/>
    <col min="6660" max="6660" width="2.6328125" style="337" bestFit="1" customWidth="1"/>
    <col min="6661" max="6661" width="9.6328125" style="337" customWidth="1"/>
    <col min="6662" max="6662" width="8.90625" style="337"/>
    <col min="6663" max="6663" width="9.36328125" style="337" customWidth="1"/>
    <col min="6664" max="6664" width="8.90625" style="337"/>
    <col min="6665" max="6665" width="10.08984375" style="337" bestFit="1" customWidth="1"/>
    <col min="6666" max="6666" width="0.90625" style="337" customWidth="1"/>
    <col min="6667" max="6912" width="8.90625" style="337"/>
    <col min="6913" max="6913" width="1.08984375" style="337" customWidth="1"/>
    <col min="6914" max="6914" width="31.90625" style="337" customWidth="1"/>
    <col min="6915" max="6915" width="18.36328125" style="337" customWidth="1"/>
    <col min="6916" max="6916" width="2.6328125" style="337" bestFit="1" customWidth="1"/>
    <col min="6917" max="6917" width="9.6328125" style="337" customWidth="1"/>
    <col min="6918" max="6918" width="8.90625" style="337"/>
    <col min="6919" max="6919" width="9.36328125" style="337" customWidth="1"/>
    <col min="6920" max="6920" width="8.90625" style="337"/>
    <col min="6921" max="6921" width="10.08984375" style="337" bestFit="1" customWidth="1"/>
    <col min="6922" max="6922" width="0.90625" style="337" customWidth="1"/>
    <col min="6923" max="7168" width="8.90625" style="337"/>
    <col min="7169" max="7169" width="1.08984375" style="337" customWidth="1"/>
    <col min="7170" max="7170" width="31.90625" style="337" customWidth="1"/>
    <col min="7171" max="7171" width="18.36328125" style="337" customWidth="1"/>
    <col min="7172" max="7172" width="2.6328125" style="337" bestFit="1" customWidth="1"/>
    <col min="7173" max="7173" width="9.6328125" style="337" customWidth="1"/>
    <col min="7174" max="7174" width="8.90625" style="337"/>
    <col min="7175" max="7175" width="9.36328125" style="337" customWidth="1"/>
    <col min="7176" max="7176" width="8.90625" style="337"/>
    <col min="7177" max="7177" width="10.08984375" style="337" bestFit="1" customWidth="1"/>
    <col min="7178" max="7178" width="0.90625" style="337" customWidth="1"/>
    <col min="7179" max="7424" width="8.90625" style="337"/>
    <col min="7425" max="7425" width="1.08984375" style="337" customWidth="1"/>
    <col min="7426" max="7426" width="31.90625" style="337" customWidth="1"/>
    <col min="7427" max="7427" width="18.36328125" style="337" customWidth="1"/>
    <col min="7428" max="7428" width="2.6328125" style="337" bestFit="1" customWidth="1"/>
    <col min="7429" max="7429" width="9.6328125" style="337" customWidth="1"/>
    <col min="7430" max="7430" width="8.90625" style="337"/>
    <col min="7431" max="7431" width="9.36328125" style="337" customWidth="1"/>
    <col min="7432" max="7432" width="8.90625" style="337"/>
    <col min="7433" max="7433" width="10.08984375" style="337" bestFit="1" customWidth="1"/>
    <col min="7434" max="7434" width="0.90625" style="337" customWidth="1"/>
    <col min="7435" max="7680" width="8.90625" style="337"/>
    <col min="7681" max="7681" width="1.08984375" style="337" customWidth="1"/>
    <col min="7682" max="7682" width="31.90625" style="337" customWidth="1"/>
    <col min="7683" max="7683" width="18.36328125" style="337" customWidth="1"/>
    <col min="7684" max="7684" width="2.6328125" style="337" bestFit="1" customWidth="1"/>
    <col min="7685" max="7685" width="9.6328125" style="337" customWidth="1"/>
    <col min="7686" max="7686" width="8.90625" style="337"/>
    <col min="7687" max="7687" width="9.36328125" style="337" customWidth="1"/>
    <col min="7688" max="7688" width="8.90625" style="337"/>
    <col min="7689" max="7689" width="10.08984375" style="337" bestFit="1" customWidth="1"/>
    <col min="7690" max="7690" width="0.90625" style="337" customWidth="1"/>
    <col min="7691" max="7936" width="8.90625" style="337"/>
    <col min="7937" max="7937" width="1.08984375" style="337" customWidth="1"/>
    <col min="7938" max="7938" width="31.90625" style="337" customWidth="1"/>
    <col min="7939" max="7939" width="18.36328125" style="337" customWidth="1"/>
    <col min="7940" max="7940" width="2.6328125" style="337" bestFit="1" customWidth="1"/>
    <col min="7941" max="7941" width="9.6328125" style="337" customWidth="1"/>
    <col min="7942" max="7942" width="8.90625" style="337"/>
    <col min="7943" max="7943" width="9.36328125" style="337" customWidth="1"/>
    <col min="7944" max="7944" width="8.90625" style="337"/>
    <col min="7945" max="7945" width="10.08984375" style="337" bestFit="1" customWidth="1"/>
    <col min="7946" max="7946" width="0.90625" style="337" customWidth="1"/>
    <col min="7947" max="8192" width="8.90625" style="337"/>
    <col min="8193" max="8193" width="1.08984375" style="337" customWidth="1"/>
    <col min="8194" max="8194" width="31.90625" style="337" customWidth="1"/>
    <col min="8195" max="8195" width="18.36328125" style="337" customWidth="1"/>
    <col min="8196" max="8196" width="2.6328125" style="337" bestFit="1" customWidth="1"/>
    <col min="8197" max="8197" width="9.6328125" style="337" customWidth="1"/>
    <col min="8198" max="8198" width="8.90625" style="337"/>
    <col min="8199" max="8199" width="9.36328125" style="337" customWidth="1"/>
    <col min="8200" max="8200" width="8.90625" style="337"/>
    <col min="8201" max="8201" width="10.08984375" style="337" bestFit="1" customWidth="1"/>
    <col min="8202" max="8202" width="0.90625" style="337" customWidth="1"/>
    <col min="8203" max="8448" width="8.90625" style="337"/>
    <col min="8449" max="8449" width="1.08984375" style="337" customWidth="1"/>
    <col min="8450" max="8450" width="31.90625" style="337" customWidth="1"/>
    <col min="8451" max="8451" width="18.36328125" style="337" customWidth="1"/>
    <col min="8452" max="8452" width="2.6328125" style="337" bestFit="1" customWidth="1"/>
    <col min="8453" max="8453" width="9.6328125" style="337" customWidth="1"/>
    <col min="8454" max="8454" width="8.90625" style="337"/>
    <col min="8455" max="8455" width="9.36328125" style="337" customWidth="1"/>
    <col min="8456" max="8456" width="8.90625" style="337"/>
    <col min="8457" max="8457" width="10.08984375" style="337" bestFit="1" customWidth="1"/>
    <col min="8458" max="8458" width="0.90625" style="337" customWidth="1"/>
    <col min="8459" max="8704" width="8.90625" style="337"/>
    <col min="8705" max="8705" width="1.08984375" style="337" customWidth="1"/>
    <col min="8706" max="8706" width="31.90625" style="337" customWidth="1"/>
    <col min="8707" max="8707" width="18.36328125" style="337" customWidth="1"/>
    <col min="8708" max="8708" width="2.6328125" style="337" bestFit="1" customWidth="1"/>
    <col min="8709" max="8709" width="9.6328125" style="337" customWidth="1"/>
    <col min="8710" max="8710" width="8.90625" style="337"/>
    <col min="8711" max="8711" width="9.36328125" style="337" customWidth="1"/>
    <col min="8712" max="8712" width="8.90625" style="337"/>
    <col min="8713" max="8713" width="10.08984375" style="337" bestFit="1" customWidth="1"/>
    <col min="8714" max="8714" width="0.90625" style="337" customWidth="1"/>
    <col min="8715" max="8960" width="8.90625" style="337"/>
    <col min="8961" max="8961" width="1.08984375" style="337" customWidth="1"/>
    <col min="8962" max="8962" width="31.90625" style="337" customWidth="1"/>
    <col min="8963" max="8963" width="18.36328125" style="337" customWidth="1"/>
    <col min="8964" max="8964" width="2.6328125" style="337" bestFit="1" customWidth="1"/>
    <col min="8965" max="8965" width="9.6328125" style="337" customWidth="1"/>
    <col min="8966" max="8966" width="8.90625" style="337"/>
    <col min="8967" max="8967" width="9.36328125" style="337" customWidth="1"/>
    <col min="8968" max="8968" width="8.90625" style="337"/>
    <col min="8969" max="8969" width="10.08984375" style="337" bestFit="1" customWidth="1"/>
    <col min="8970" max="8970" width="0.90625" style="337" customWidth="1"/>
    <col min="8971" max="9216" width="8.90625" style="337"/>
    <col min="9217" max="9217" width="1.08984375" style="337" customWidth="1"/>
    <col min="9218" max="9218" width="31.90625" style="337" customWidth="1"/>
    <col min="9219" max="9219" width="18.36328125" style="337" customWidth="1"/>
    <col min="9220" max="9220" width="2.6328125" style="337" bestFit="1" customWidth="1"/>
    <col min="9221" max="9221" width="9.6328125" style="337" customWidth="1"/>
    <col min="9222" max="9222" width="8.90625" style="337"/>
    <col min="9223" max="9223" width="9.36328125" style="337" customWidth="1"/>
    <col min="9224" max="9224" width="8.90625" style="337"/>
    <col min="9225" max="9225" width="10.08984375" style="337" bestFit="1" customWidth="1"/>
    <col min="9226" max="9226" width="0.90625" style="337" customWidth="1"/>
    <col min="9227" max="9472" width="8.90625" style="337"/>
    <col min="9473" max="9473" width="1.08984375" style="337" customWidth="1"/>
    <col min="9474" max="9474" width="31.90625" style="337" customWidth="1"/>
    <col min="9475" max="9475" width="18.36328125" style="337" customWidth="1"/>
    <col min="9476" max="9476" width="2.6328125" style="337" bestFit="1" customWidth="1"/>
    <col min="9477" max="9477" width="9.6328125" style="337" customWidth="1"/>
    <col min="9478" max="9478" width="8.90625" style="337"/>
    <col min="9479" max="9479" width="9.36328125" style="337" customWidth="1"/>
    <col min="9480" max="9480" width="8.90625" style="337"/>
    <col min="9481" max="9481" width="10.08984375" style="337" bestFit="1" customWidth="1"/>
    <col min="9482" max="9482" width="0.90625" style="337" customWidth="1"/>
    <col min="9483" max="9728" width="8.90625" style="337"/>
    <col min="9729" max="9729" width="1.08984375" style="337" customWidth="1"/>
    <col min="9730" max="9730" width="31.90625" style="337" customWidth="1"/>
    <col min="9731" max="9731" width="18.36328125" style="337" customWidth="1"/>
    <col min="9732" max="9732" width="2.6328125" style="337" bestFit="1" customWidth="1"/>
    <col min="9733" max="9733" width="9.6328125" style="337" customWidth="1"/>
    <col min="9734" max="9734" width="8.90625" style="337"/>
    <col min="9735" max="9735" width="9.36328125" style="337" customWidth="1"/>
    <col min="9736" max="9736" width="8.90625" style="337"/>
    <col min="9737" max="9737" width="10.08984375" style="337" bestFit="1" customWidth="1"/>
    <col min="9738" max="9738" width="0.90625" style="337" customWidth="1"/>
    <col min="9739" max="9984" width="8.90625" style="337"/>
    <col min="9985" max="9985" width="1.08984375" style="337" customWidth="1"/>
    <col min="9986" max="9986" width="31.90625" style="337" customWidth="1"/>
    <col min="9987" max="9987" width="18.36328125" style="337" customWidth="1"/>
    <col min="9988" max="9988" width="2.6328125" style="337" bestFit="1" customWidth="1"/>
    <col min="9989" max="9989" width="9.6328125" style="337" customWidth="1"/>
    <col min="9990" max="9990" width="8.90625" style="337"/>
    <col min="9991" max="9991" width="9.36328125" style="337" customWidth="1"/>
    <col min="9992" max="9992" width="8.90625" style="337"/>
    <col min="9993" max="9993" width="10.08984375" style="337" bestFit="1" customWidth="1"/>
    <col min="9994" max="9994" width="0.90625" style="337" customWidth="1"/>
    <col min="9995" max="10240" width="8.90625" style="337"/>
    <col min="10241" max="10241" width="1.08984375" style="337" customWidth="1"/>
    <col min="10242" max="10242" width="31.90625" style="337" customWidth="1"/>
    <col min="10243" max="10243" width="18.36328125" style="337" customWidth="1"/>
    <col min="10244" max="10244" width="2.6328125" style="337" bestFit="1" customWidth="1"/>
    <col min="10245" max="10245" width="9.6328125" style="337" customWidth="1"/>
    <col min="10246" max="10246" width="8.90625" style="337"/>
    <col min="10247" max="10247" width="9.36328125" style="337" customWidth="1"/>
    <col min="10248" max="10248" width="8.90625" style="337"/>
    <col min="10249" max="10249" width="10.08984375" style="337" bestFit="1" customWidth="1"/>
    <col min="10250" max="10250" width="0.90625" style="337" customWidth="1"/>
    <col min="10251" max="10496" width="8.90625" style="337"/>
    <col min="10497" max="10497" width="1.08984375" style="337" customWidth="1"/>
    <col min="10498" max="10498" width="31.90625" style="337" customWidth="1"/>
    <col min="10499" max="10499" width="18.36328125" style="337" customWidth="1"/>
    <col min="10500" max="10500" width="2.6328125" style="337" bestFit="1" customWidth="1"/>
    <col min="10501" max="10501" width="9.6328125" style="337" customWidth="1"/>
    <col min="10502" max="10502" width="8.90625" style="337"/>
    <col min="10503" max="10503" width="9.36328125" style="337" customWidth="1"/>
    <col min="10504" max="10504" width="8.90625" style="337"/>
    <col min="10505" max="10505" width="10.08984375" style="337" bestFit="1" customWidth="1"/>
    <col min="10506" max="10506" width="0.90625" style="337" customWidth="1"/>
    <col min="10507" max="10752" width="8.90625" style="337"/>
    <col min="10753" max="10753" width="1.08984375" style="337" customWidth="1"/>
    <col min="10754" max="10754" width="31.90625" style="337" customWidth="1"/>
    <col min="10755" max="10755" width="18.36328125" style="337" customWidth="1"/>
    <col min="10756" max="10756" width="2.6328125" style="337" bestFit="1" customWidth="1"/>
    <col min="10757" max="10757" width="9.6328125" style="337" customWidth="1"/>
    <col min="10758" max="10758" width="8.90625" style="337"/>
    <col min="10759" max="10759" width="9.36328125" style="337" customWidth="1"/>
    <col min="10760" max="10760" width="8.90625" style="337"/>
    <col min="10761" max="10761" width="10.08984375" style="337" bestFit="1" customWidth="1"/>
    <col min="10762" max="10762" width="0.90625" style="337" customWidth="1"/>
    <col min="10763" max="11008" width="8.90625" style="337"/>
    <col min="11009" max="11009" width="1.08984375" style="337" customWidth="1"/>
    <col min="11010" max="11010" width="31.90625" style="337" customWidth="1"/>
    <col min="11011" max="11011" width="18.36328125" style="337" customWidth="1"/>
    <col min="11012" max="11012" width="2.6328125" style="337" bestFit="1" customWidth="1"/>
    <col min="11013" max="11013" width="9.6328125" style="337" customWidth="1"/>
    <col min="11014" max="11014" width="8.90625" style="337"/>
    <col min="11015" max="11015" width="9.36328125" style="337" customWidth="1"/>
    <col min="11016" max="11016" width="8.90625" style="337"/>
    <col min="11017" max="11017" width="10.08984375" style="337" bestFit="1" customWidth="1"/>
    <col min="11018" max="11018" width="0.90625" style="337" customWidth="1"/>
    <col min="11019" max="11264" width="8.90625" style="337"/>
    <col min="11265" max="11265" width="1.08984375" style="337" customWidth="1"/>
    <col min="11266" max="11266" width="31.90625" style="337" customWidth="1"/>
    <col min="11267" max="11267" width="18.36328125" style="337" customWidth="1"/>
    <col min="11268" max="11268" width="2.6328125" style="337" bestFit="1" customWidth="1"/>
    <col min="11269" max="11269" width="9.6328125" style="337" customWidth="1"/>
    <col min="11270" max="11270" width="8.90625" style="337"/>
    <col min="11271" max="11271" width="9.36328125" style="337" customWidth="1"/>
    <col min="11272" max="11272" width="8.90625" style="337"/>
    <col min="11273" max="11273" width="10.08984375" style="337" bestFit="1" customWidth="1"/>
    <col min="11274" max="11274" width="0.90625" style="337" customWidth="1"/>
    <col min="11275" max="11520" width="8.90625" style="337"/>
    <col min="11521" max="11521" width="1.08984375" style="337" customWidth="1"/>
    <col min="11522" max="11522" width="31.90625" style="337" customWidth="1"/>
    <col min="11523" max="11523" width="18.36328125" style="337" customWidth="1"/>
    <col min="11524" max="11524" width="2.6328125" style="337" bestFit="1" customWidth="1"/>
    <col min="11525" max="11525" width="9.6328125" style="337" customWidth="1"/>
    <col min="11526" max="11526" width="8.90625" style="337"/>
    <col min="11527" max="11527" width="9.36328125" style="337" customWidth="1"/>
    <col min="11528" max="11528" width="8.90625" style="337"/>
    <col min="11529" max="11529" width="10.08984375" style="337" bestFit="1" customWidth="1"/>
    <col min="11530" max="11530" width="0.90625" style="337" customWidth="1"/>
    <col min="11531" max="11776" width="8.90625" style="337"/>
    <col min="11777" max="11777" width="1.08984375" style="337" customWidth="1"/>
    <col min="11778" max="11778" width="31.90625" style="337" customWidth="1"/>
    <col min="11779" max="11779" width="18.36328125" style="337" customWidth="1"/>
    <col min="11780" max="11780" width="2.6328125" style="337" bestFit="1" customWidth="1"/>
    <col min="11781" max="11781" width="9.6328125" style="337" customWidth="1"/>
    <col min="11782" max="11782" width="8.90625" style="337"/>
    <col min="11783" max="11783" width="9.36328125" style="337" customWidth="1"/>
    <col min="11784" max="11784" width="8.90625" style="337"/>
    <col min="11785" max="11785" width="10.08984375" style="337" bestFit="1" customWidth="1"/>
    <col min="11786" max="11786" width="0.90625" style="337" customWidth="1"/>
    <col min="11787" max="12032" width="8.90625" style="337"/>
    <col min="12033" max="12033" width="1.08984375" style="337" customWidth="1"/>
    <col min="12034" max="12034" width="31.90625" style="337" customWidth="1"/>
    <col min="12035" max="12035" width="18.36328125" style="337" customWidth="1"/>
    <col min="12036" max="12036" width="2.6328125" style="337" bestFit="1" customWidth="1"/>
    <col min="12037" max="12037" width="9.6328125" style="337" customWidth="1"/>
    <col min="12038" max="12038" width="8.90625" style="337"/>
    <col min="12039" max="12039" width="9.36328125" style="337" customWidth="1"/>
    <col min="12040" max="12040" width="8.90625" style="337"/>
    <col min="12041" max="12041" width="10.08984375" style="337" bestFit="1" customWidth="1"/>
    <col min="12042" max="12042" width="0.90625" style="337" customWidth="1"/>
    <col min="12043" max="12288" width="8.90625" style="337"/>
    <col min="12289" max="12289" width="1.08984375" style="337" customWidth="1"/>
    <col min="12290" max="12290" width="31.90625" style="337" customWidth="1"/>
    <col min="12291" max="12291" width="18.36328125" style="337" customWidth="1"/>
    <col min="12292" max="12292" width="2.6328125" style="337" bestFit="1" customWidth="1"/>
    <col min="12293" max="12293" width="9.6328125" style="337" customWidth="1"/>
    <col min="12294" max="12294" width="8.90625" style="337"/>
    <col min="12295" max="12295" width="9.36328125" style="337" customWidth="1"/>
    <col min="12296" max="12296" width="8.90625" style="337"/>
    <col min="12297" max="12297" width="10.08984375" style="337" bestFit="1" customWidth="1"/>
    <col min="12298" max="12298" width="0.90625" style="337" customWidth="1"/>
    <col min="12299" max="12544" width="8.90625" style="337"/>
    <col min="12545" max="12545" width="1.08984375" style="337" customWidth="1"/>
    <col min="12546" max="12546" width="31.90625" style="337" customWidth="1"/>
    <col min="12547" max="12547" width="18.36328125" style="337" customWidth="1"/>
    <col min="12548" max="12548" width="2.6328125" style="337" bestFit="1" customWidth="1"/>
    <col min="12549" max="12549" width="9.6328125" style="337" customWidth="1"/>
    <col min="12550" max="12550" width="8.90625" style="337"/>
    <col min="12551" max="12551" width="9.36328125" style="337" customWidth="1"/>
    <col min="12552" max="12552" width="8.90625" style="337"/>
    <col min="12553" max="12553" width="10.08984375" style="337" bestFit="1" customWidth="1"/>
    <col min="12554" max="12554" width="0.90625" style="337" customWidth="1"/>
    <col min="12555" max="12800" width="8.90625" style="337"/>
    <col min="12801" max="12801" width="1.08984375" style="337" customWidth="1"/>
    <col min="12802" max="12802" width="31.90625" style="337" customWidth="1"/>
    <col min="12803" max="12803" width="18.36328125" style="337" customWidth="1"/>
    <col min="12804" max="12804" width="2.6328125" style="337" bestFit="1" customWidth="1"/>
    <col min="12805" max="12805" width="9.6328125" style="337" customWidth="1"/>
    <col min="12806" max="12806" width="8.90625" style="337"/>
    <col min="12807" max="12807" width="9.36328125" style="337" customWidth="1"/>
    <col min="12808" max="12808" width="8.90625" style="337"/>
    <col min="12809" max="12809" width="10.08984375" style="337" bestFit="1" customWidth="1"/>
    <col min="12810" max="12810" width="0.90625" style="337" customWidth="1"/>
    <col min="12811" max="13056" width="8.90625" style="337"/>
    <col min="13057" max="13057" width="1.08984375" style="337" customWidth="1"/>
    <col min="13058" max="13058" width="31.90625" style="337" customWidth="1"/>
    <col min="13059" max="13059" width="18.36328125" style="337" customWidth="1"/>
    <col min="13060" max="13060" width="2.6328125" style="337" bestFit="1" customWidth="1"/>
    <col min="13061" max="13061" width="9.6328125" style="337" customWidth="1"/>
    <col min="13062" max="13062" width="8.90625" style="337"/>
    <col min="13063" max="13063" width="9.36328125" style="337" customWidth="1"/>
    <col min="13064" max="13064" width="8.90625" style="337"/>
    <col min="13065" max="13065" width="10.08984375" style="337" bestFit="1" customWidth="1"/>
    <col min="13066" max="13066" width="0.90625" style="337" customWidth="1"/>
    <col min="13067" max="13312" width="8.90625" style="337"/>
    <col min="13313" max="13313" width="1.08984375" style="337" customWidth="1"/>
    <col min="13314" max="13314" width="31.90625" style="337" customWidth="1"/>
    <col min="13315" max="13315" width="18.36328125" style="337" customWidth="1"/>
    <col min="13316" max="13316" width="2.6328125" style="337" bestFit="1" customWidth="1"/>
    <col min="13317" max="13317" width="9.6328125" style="337" customWidth="1"/>
    <col min="13318" max="13318" width="8.90625" style="337"/>
    <col min="13319" max="13319" width="9.36328125" style="337" customWidth="1"/>
    <col min="13320" max="13320" width="8.90625" style="337"/>
    <col min="13321" max="13321" width="10.08984375" style="337" bestFit="1" customWidth="1"/>
    <col min="13322" max="13322" width="0.90625" style="337" customWidth="1"/>
    <col min="13323" max="13568" width="8.90625" style="337"/>
    <col min="13569" max="13569" width="1.08984375" style="337" customWidth="1"/>
    <col min="13570" max="13570" width="31.90625" style="337" customWidth="1"/>
    <col min="13571" max="13571" width="18.36328125" style="337" customWidth="1"/>
    <col min="13572" max="13572" width="2.6328125" style="337" bestFit="1" customWidth="1"/>
    <col min="13573" max="13573" width="9.6328125" style="337" customWidth="1"/>
    <col min="13574" max="13574" width="8.90625" style="337"/>
    <col min="13575" max="13575" width="9.36328125" style="337" customWidth="1"/>
    <col min="13576" max="13576" width="8.90625" style="337"/>
    <col min="13577" max="13577" width="10.08984375" style="337" bestFit="1" customWidth="1"/>
    <col min="13578" max="13578" width="0.90625" style="337" customWidth="1"/>
    <col min="13579" max="13824" width="8.90625" style="337"/>
    <col min="13825" max="13825" width="1.08984375" style="337" customWidth="1"/>
    <col min="13826" max="13826" width="31.90625" style="337" customWidth="1"/>
    <col min="13827" max="13827" width="18.36328125" style="337" customWidth="1"/>
    <col min="13828" max="13828" width="2.6328125" style="337" bestFit="1" customWidth="1"/>
    <col min="13829" max="13829" width="9.6328125" style="337" customWidth="1"/>
    <col min="13830" max="13830" width="8.90625" style="337"/>
    <col min="13831" max="13831" width="9.36328125" style="337" customWidth="1"/>
    <col min="13832" max="13832" width="8.90625" style="337"/>
    <col min="13833" max="13833" width="10.08984375" style="337" bestFit="1" customWidth="1"/>
    <col min="13834" max="13834" width="0.90625" style="337" customWidth="1"/>
    <col min="13835" max="14080" width="8.90625" style="337"/>
    <col min="14081" max="14081" width="1.08984375" style="337" customWidth="1"/>
    <col min="14082" max="14082" width="31.90625" style="337" customWidth="1"/>
    <col min="14083" max="14083" width="18.36328125" style="337" customWidth="1"/>
    <col min="14084" max="14084" width="2.6328125" style="337" bestFit="1" customWidth="1"/>
    <col min="14085" max="14085" width="9.6328125" style="337" customWidth="1"/>
    <col min="14086" max="14086" width="8.90625" style="337"/>
    <col min="14087" max="14087" width="9.36328125" style="337" customWidth="1"/>
    <col min="14088" max="14088" width="8.90625" style="337"/>
    <col min="14089" max="14089" width="10.08984375" style="337" bestFit="1" customWidth="1"/>
    <col min="14090" max="14090" width="0.90625" style="337" customWidth="1"/>
    <col min="14091" max="14336" width="8.90625" style="337"/>
    <col min="14337" max="14337" width="1.08984375" style="337" customWidth="1"/>
    <col min="14338" max="14338" width="31.90625" style="337" customWidth="1"/>
    <col min="14339" max="14339" width="18.36328125" style="337" customWidth="1"/>
    <col min="14340" max="14340" width="2.6328125" style="337" bestFit="1" customWidth="1"/>
    <col min="14341" max="14341" width="9.6328125" style="337" customWidth="1"/>
    <col min="14342" max="14342" width="8.90625" style="337"/>
    <col min="14343" max="14343" width="9.36328125" style="337" customWidth="1"/>
    <col min="14344" max="14344" width="8.90625" style="337"/>
    <col min="14345" max="14345" width="10.08984375" style="337" bestFit="1" customWidth="1"/>
    <col min="14346" max="14346" width="0.90625" style="337" customWidth="1"/>
    <col min="14347" max="14592" width="8.90625" style="337"/>
    <col min="14593" max="14593" width="1.08984375" style="337" customWidth="1"/>
    <col min="14594" max="14594" width="31.90625" style="337" customWidth="1"/>
    <col min="14595" max="14595" width="18.36328125" style="337" customWidth="1"/>
    <col min="14596" max="14596" width="2.6328125" style="337" bestFit="1" customWidth="1"/>
    <col min="14597" max="14597" width="9.6328125" style="337" customWidth="1"/>
    <col min="14598" max="14598" width="8.90625" style="337"/>
    <col min="14599" max="14599" width="9.36328125" style="337" customWidth="1"/>
    <col min="14600" max="14600" width="8.90625" style="337"/>
    <col min="14601" max="14601" width="10.08984375" style="337" bestFit="1" customWidth="1"/>
    <col min="14602" max="14602" width="0.90625" style="337" customWidth="1"/>
    <col min="14603" max="14848" width="8.90625" style="337"/>
    <col min="14849" max="14849" width="1.08984375" style="337" customWidth="1"/>
    <col min="14850" max="14850" width="31.90625" style="337" customWidth="1"/>
    <col min="14851" max="14851" width="18.36328125" style="337" customWidth="1"/>
    <col min="14852" max="14852" width="2.6328125" style="337" bestFit="1" customWidth="1"/>
    <col min="14853" max="14853" width="9.6328125" style="337" customWidth="1"/>
    <col min="14854" max="14854" width="8.90625" style="337"/>
    <col min="14855" max="14855" width="9.36328125" style="337" customWidth="1"/>
    <col min="14856" max="14856" width="8.90625" style="337"/>
    <col min="14857" max="14857" width="10.08984375" style="337" bestFit="1" customWidth="1"/>
    <col min="14858" max="14858" width="0.90625" style="337" customWidth="1"/>
    <col min="14859" max="15104" width="8.90625" style="337"/>
    <col min="15105" max="15105" width="1.08984375" style="337" customWidth="1"/>
    <col min="15106" max="15106" width="31.90625" style="337" customWidth="1"/>
    <col min="15107" max="15107" width="18.36328125" style="337" customWidth="1"/>
    <col min="15108" max="15108" width="2.6328125" style="337" bestFit="1" customWidth="1"/>
    <col min="15109" max="15109" width="9.6328125" style="337" customWidth="1"/>
    <col min="15110" max="15110" width="8.90625" style="337"/>
    <col min="15111" max="15111" width="9.36328125" style="337" customWidth="1"/>
    <col min="15112" max="15112" width="8.90625" style="337"/>
    <col min="15113" max="15113" width="10.08984375" style="337" bestFit="1" customWidth="1"/>
    <col min="15114" max="15114" width="0.90625" style="337" customWidth="1"/>
    <col min="15115" max="15360" width="8.90625" style="337"/>
    <col min="15361" max="15361" width="1.08984375" style="337" customWidth="1"/>
    <col min="15362" max="15362" width="31.90625" style="337" customWidth="1"/>
    <col min="15363" max="15363" width="18.36328125" style="337" customWidth="1"/>
    <col min="15364" max="15364" width="2.6328125" style="337" bestFit="1" customWidth="1"/>
    <col min="15365" max="15365" width="9.6328125" style="337" customWidth="1"/>
    <col min="15366" max="15366" width="8.90625" style="337"/>
    <col min="15367" max="15367" width="9.36328125" style="337" customWidth="1"/>
    <col min="15368" max="15368" width="8.90625" style="337"/>
    <col min="15369" max="15369" width="10.08984375" style="337" bestFit="1" customWidth="1"/>
    <col min="15370" max="15370" width="0.90625" style="337" customWidth="1"/>
    <col min="15371" max="15616" width="8.90625" style="337"/>
    <col min="15617" max="15617" width="1.08984375" style="337" customWidth="1"/>
    <col min="15618" max="15618" width="31.90625" style="337" customWidth="1"/>
    <col min="15619" max="15619" width="18.36328125" style="337" customWidth="1"/>
    <col min="15620" max="15620" width="2.6328125" style="337" bestFit="1" customWidth="1"/>
    <col min="15621" max="15621" width="9.6328125" style="337" customWidth="1"/>
    <col min="15622" max="15622" width="8.90625" style="337"/>
    <col min="15623" max="15623" width="9.36328125" style="337" customWidth="1"/>
    <col min="15624" max="15624" width="8.90625" style="337"/>
    <col min="15625" max="15625" width="10.08984375" style="337" bestFit="1" customWidth="1"/>
    <col min="15626" max="15626" width="0.90625" style="337" customWidth="1"/>
    <col min="15627" max="15872" width="8.90625" style="337"/>
    <col min="15873" max="15873" width="1.08984375" style="337" customWidth="1"/>
    <col min="15874" max="15874" width="31.90625" style="337" customWidth="1"/>
    <col min="15875" max="15875" width="18.36328125" style="337" customWidth="1"/>
    <col min="15876" max="15876" width="2.6328125" style="337" bestFit="1" customWidth="1"/>
    <col min="15877" max="15877" width="9.6328125" style="337" customWidth="1"/>
    <col min="15878" max="15878" width="8.90625" style="337"/>
    <col min="15879" max="15879" width="9.36328125" style="337" customWidth="1"/>
    <col min="15880" max="15880" width="8.90625" style="337"/>
    <col min="15881" max="15881" width="10.08984375" style="337" bestFit="1" customWidth="1"/>
    <col min="15882" max="15882" width="0.90625" style="337" customWidth="1"/>
    <col min="15883" max="16128" width="8.90625" style="337"/>
    <col min="16129" max="16129" width="1.08984375" style="337" customWidth="1"/>
    <col min="16130" max="16130" width="31.90625" style="337" customWidth="1"/>
    <col min="16131" max="16131" width="18.36328125" style="337" customWidth="1"/>
    <col min="16132" max="16132" width="2.6328125" style="337" bestFit="1" customWidth="1"/>
    <col min="16133" max="16133" width="9.6328125" style="337" customWidth="1"/>
    <col min="16134" max="16134" width="8.90625" style="337"/>
    <col min="16135" max="16135" width="9.36328125" style="337" customWidth="1"/>
    <col min="16136" max="16136" width="8.90625" style="337"/>
    <col min="16137" max="16137" width="10.08984375" style="337" bestFit="1" customWidth="1"/>
    <col min="16138" max="16138" width="0.90625" style="337" customWidth="1"/>
    <col min="16139" max="16384" width="8.90625" style="337"/>
  </cols>
  <sheetData>
    <row r="1" spans="1:38" s="261" customFormat="1" ht="18.5" x14ac:dyDescent="0.3">
      <c r="A1" s="1161" t="s">
        <v>110</v>
      </c>
      <c r="B1" s="1161"/>
      <c r="C1" s="1161"/>
      <c r="D1" s="1161"/>
      <c r="E1" s="1161"/>
      <c r="F1" s="1161"/>
      <c r="G1" s="1161"/>
      <c r="H1" s="1161"/>
      <c r="I1" s="1161"/>
      <c r="J1" s="1161"/>
      <c r="K1" s="260"/>
      <c r="L1" s="260"/>
      <c r="M1" s="260"/>
      <c r="N1" s="260"/>
      <c r="O1" s="260"/>
      <c r="P1" s="260"/>
      <c r="Q1" s="260"/>
      <c r="R1" s="260"/>
      <c r="S1" s="260"/>
      <c r="T1" s="260"/>
    </row>
    <row r="2" spans="1:38" s="95" customFormat="1" ht="18.75" customHeight="1" x14ac:dyDescent="0.35">
      <c r="A2" s="1272" t="str">
        <f>file</f>
        <v>KHC AHTF Home Repair Program</v>
      </c>
      <c r="B2" s="1272">
        <f>'KHC Internal'!A2:J2</f>
        <v>0</v>
      </c>
      <c r="C2" s="1272"/>
      <c r="D2" s="1272"/>
      <c r="E2" s="1272"/>
      <c r="F2" s="1272"/>
      <c r="G2" s="1272"/>
      <c r="H2" s="1272"/>
      <c r="I2" s="1272"/>
      <c r="J2" s="683"/>
      <c r="K2" s="683"/>
      <c r="L2" s="683"/>
      <c r="M2" s="683"/>
      <c r="N2" s="683"/>
      <c r="O2" s="683"/>
      <c r="P2" s="262"/>
      <c r="Q2" s="262"/>
      <c r="R2" s="262"/>
      <c r="S2" s="262"/>
      <c r="T2" s="262"/>
    </row>
    <row r="3" spans="1:38" s="95" customFormat="1" ht="18.75" customHeight="1" x14ac:dyDescent="0.45">
      <c r="A3" s="1271" t="s">
        <v>300</v>
      </c>
      <c r="B3" s="1271"/>
      <c r="C3" s="1271"/>
      <c r="D3" s="1271"/>
      <c r="E3" s="1271"/>
      <c r="F3" s="1271"/>
      <c r="G3" s="1271"/>
      <c r="H3" s="1271"/>
      <c r="I3" s="1271"/>
      <c r="J3" s="684"/>
      <c r="K3" s="684"/>
      <c r="L3" s="684"/>
      <c r="M3" s="684"/>
      <c r="N3" s="684"/>
      <c r="O3" s="684"/>
      <c r="P3" s="263"/>
      <c r="Q3" s="263"/>
      <c r="R3" s="263"/>
      <c r="S3" s="263"/>
      <c r="T3" s="263"/>
    </row>
    <row r="4" spans="1:38" s="752" customFormat="1" ht="12" x14ac:dyDescent="0.3">
      <c r="B4" s="753" t="s">
        <v>301</v>
      </c>
      <c r="C4" s="754"/>
      <c r="D4" s="754"/>
      <c r="E4" s="754"/>
      <c r="F4" s="754"/>
      <c r="G4" s="754"/>
      <c r="H4" s="754"/>
      <c r="I4" s="755"/>
      <c r="J4" s="756"/>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row>
    <row r="5" spans="1:38" s="268" customFormat="1" ht="18.75" customHeight="1" x14ac:dyDescent="0.35">
      <c r="A5" s="264"/>
      <c r="B5" s="265" t="s">
        <v>275</v>
      </c>
      <c r="C5" s="685">
        <f>'KHC Internal'!C5</f>
        <v>0</v>
      </c>
      <c r="D5" s="1164" t="s">
        <v>112</v>
      </c>
      <c r="E5" s="1164"/>
      <c r="F5" s="1164"/>
      <c r="G5" s="1164"/>
      <c r="H5" s="1164"/>
      <c r="I5" s="1164"/>
      <c r="J5" s="267"/>
      <c r="K5" s="267"/>
      <c r="L5" s="267"/>
      <c r="M5" s="267"/>
      <c r="N5" s="267"/>
      <c r="O5" s="267"/>
      <c r="P5" s="267"/>
      <c r="Q5" s="267"/>
      <c r="R5" s="267"/>
      <c r="S5" s="267"/>
      <c r="T5" s="267"/>
    </row>
    <row r="6" spans="1:38" s="268" customFormat="1" x14ac:dyDescent="0.35">
      <c r="A6" s="264"/>
      <c r="B6" s="265" t="s">
        <v>113</v>
      </c>
      <c r="C6" s="685">
        <f>'KHC Internal'!C6</f>
        <v>0</v>
      </c>
      <c r="D6" s="269"/>
      <c r="E6" s="270" t="s">
        <v>114</v>
      </c>
      <c r="F6" s="1160"/>
      <c r="G6" s="1160"/>
      <c r="H6" s="675" t="s">
        <v>115</v>
      </c>
      <c r="I6" s="271"/>
      <c r="J6" s="267"/>
      <c r="K6" s="267"/>
      <c r="L6" s="267"/>
      <c r="M6" s="267"/>
      <c r="N6" s="267"/>
      <c r="O6" s="267"/>
      <c r="P6" s="267"/>
      <c r="Q6" s="267"/>
      <c r="R6" s="267"/>
      <c r="S6" s="267"/>
      <c r="T6" s="267"/>
    </row>
    <row r="7" spans="1:38" s="268" customFormat="1" ht="3.65" customHeight="1" x14ac:dyDescent="0.35">
      <c r="A7" s="264"/>
      <c r="B7" s="272"/>
      <c r="C7" s="266"/>
      <c r="D7" s="269"/>
      <c r="E7" s="270"/>
      <c r="F7" s="273"/>
      <c r="G7" s="273"/>
      <c r="H7" s="675"/>
      <c r="I7" s="274"/>
      <c r="J7" s="267"/>
      <c r="K7" s="267"/>
      <c r="L7" s="267"/>
      <c r="M7" s="267"/>
      <c r="N7" s="267"/>
      <c r="O7" s="267"/>
      <c r="P7" s="267"/>
      <c r="Q7" s="267"/>
      <c r="R7" s="267"/>
      <c r="S7" s="267"/>
      <c r="T7" s="267"/>
    </row>
    <row r="8" spans="1:38" s="268" customFormat="1" x14ac:dyDescent="0.35">
      <c r="A8" s="264"/>
      <c r="B8" s="686" t="s">
        <v>116</v>
      </c>
      <c r="C8" s="687">
        <f>ProjNum</f>
        <v>0</v>
      </c>
      <c r="D8" s="269"/>
      <c r="E8" s="270" t="s">
        <v>53</v>
      </c>
      <c r="F8" s="1160"/>
      <c r="G8" s="1160"/>
      <c r="H8" s="1160"/>
      <c r="I8" s="1160"/>
      <c r="J8" s="267"/>
      <c r="K8" s="267"/>
      <c r="L8" s="267"/>
      <c r="M8" s="267"/>
      <c r="N8" s="267"/>
      <c r="O8" s="267"/>
      <c r="P8" s="267"/>
      <c r="Q8" s="267"/>
      <c r="R8" s="267"/>
      <c r="S8" s="267"/>
      <c r="T8" s="267"/>
    </row>
    <row r="9" spans="1:38" s="268" customFormat="1" ht="3.65" customHeight="1" x14ac:dyDescent="0.35">
      <c r="A9" s="264"/>
      <c r="B9" s="277"/>
      <c r="C9" s="266"/>
      <c r="D9" s="269"/>
      <c r="E9" s="278"/>
      <c r="F9" s="273"/>
      <c r="G9" s="273"/>
      <c r="H9" s="273"/>
      <c r="I9" s="273"/>
      <c r="J9" s="267"/>
      <c r="K9" s="267"/>
      <c r="L9" s="267"/>
      <c r="M9" s="267"/>
      <c r="N9" s="267"/>
      <c r="O9" s="267"/>
      <c r="P9" s="267"/>
      <c r="Q9" s="267"/>
      <c r="R9" s="267"/>
      <c r="S9" s="267"/>
      <c r="T9" s="267"/>
    </row>
    <row r="10" spans="1:38" s="281" customFormat="1" ht="23.75" customHeight="1" x14ac:dyDescent="0.35">
      <c r="A10" s="279"/>
      <c r="B10" s="686"/>
      <c r="C10" s="687"/>
      <c r="D10" s="1154" t="s">
        <v>117</v>
      </c>
      <c r="E10" s="1155"/>
      <c r="F10" s="1156"/>
      <c r="G10" s="1156"/>
      <c r="H10" s="1156"/>
      <c r="I10" s="1156"/>
      <c r="J10" s="280"/>
      <c r="K10" s="280"/>
      <c r="L10" s="280"/>
      <c r="M10" s="280"/>
      <c r="N10" s="280"/>
      <c r="O10" s="280"/>
      <c r="P10" s="280"/>
      <c r="Q10" s="280"/>
      <c r="R10" s="280"/>
      <c r="S10" s="280"/>
      <c r="T10" s="280"/>
    </row>
    <row r="11" spans="1:38" s="281" customFormat="1" ht="4.5" customHeight="1" x14ac:dyDescent="0.35">
      <c r="A11" s="279"/>
      <c r="B11" s="688"/>
      <c r="C11" s="687"/>
      <c r="D11" s="283"/>
      <c r="E11" s="284"/>
      <c r="F11" s="285"/>
      <c r="G11" s="285"/>
      <c r="H11" s="285"/>
      <c r="I11" s="285"/>
      <c r="J11" s="280"/>
      <c r="K11" s="280"/>
      <c r="L11" s="280"/>
      <c r="M11" s="280"/>
      <c r="N11" s="280"/>
      <c r="O11" s="280"/>
      <c r="P11" s="280"/>
      <c r="Q11" s="280"/>
      <c r="R11" s="280"/>
      <c r="S11" s="280"/>
      <c r="T11" s="280"/>
    </row>
    <row r="12" spans="1:38" s="689" customFormat="1" ht="13.65" customHeight="1" x14ac:dyDescent="0.35">
      <c r="B12" s="690" t="s">
        <v>209</v>
      </c>
      <c r="C12" s="691">
        <f>developer</f>
        <v>0</v>
      </c>
      <c r="D12" s="692"/>
      <c r="E12" s="692"/>
      <c r="F12" s="692"/>
      <c r="G12" s="692"/>
      <c r="H12" s="692"/>
      <c r="I12" s="692"/>
      <c r="P12" s="693"/>
      <c r="Q12" s="694"/>
    </row>
    <row r="13" spans="1:38" s="689" customFormat="1" ht="14.25" customHeight="1" x14ac:dyDescent="0.35">
      <c r="B13" s="695" t="s">
        <v>118</v>
      </c>
      <c r="C13" s="696">
        <f>'1)Project Summary '!G50</f>
        <v>0</v>
      </c>
      <c r="D13" s="1255">
        <f>'1)Project Summary '!G53</f>
        <v>0</v>
      </c>
      <c r="E13" s="1255"/>
      <c r="F13" s="1256">
        <f>'1)Project Summary '!P51</f>
        <v>0</v>
      </c>
      <c r="G13" s="1256"/>
      <c r="H13" s="1257">
        <f>'1)Project Summary '!Q53</f>
        <v>0</v>
      </c>
      <c r="I13" s="1257"/>
      <c r="P13" s="693"/>
      <c r="Q13" s="694"/>
    </row>
    <row r="14" spans="1:38" s="441" customFormat="1" x14ac:dyDescent="0.35">
      <c r="B14" s="697" t="s">
        <v>119</v>
      </c>
      <c r="C14" s="698" t="s">
        <v>162</v>
      </c>
      <c r="D14" s="1258" t="s">
        <v>30</v>
      </c>
      <c r="E14" s="1258"/>
      <c r="F14" s="699">
        <f>'1)Project Summary '!U8</f>
        <v>0</v>
      </c>
      <c r="G14" s="1259"/>
      <c r="H14" s="1260"/>
      <c r="I14" s="1260"/>
    </row>
    <row r="15" spans="1:38" s="689" customFormat="1" x14ac:dyDescent="0.35">
      <c r="B15" s="700" t="s">
        <v>8</v>
      </c>
      <c r="C15" s="701">
        <f>proj</f>
        <v>0</v>
      </c>
      <c r="E15" s="688"/>
      <c r="F15" s="702"/>
      <c r="G15" s="1259"/>
      <c r="H15" s="1259"/>
      <c r="I15" s="1259"/>
      <c r="P15" s="703"/>
      <c r="Q15" s="704"/>
    </row>
    <row r="16" spans="1:38" s="689" customFormat="1" x14ac:dyDescent="0.35">
      <c r="B16" s="705"/>
      <c r="C16" s="706">
        <f>city</f>
        <v>0</v>
      </c>
      <c r="D16" s="707" t="s">
        <v>9</v>
      </c>
      <c r="E16" s="706">
        <f>zip</f>
        <v>0</v>
      </c>
      <c r="F16" s="706"/>
      <c r="G16" s="708" t="s">
        <v>22</v>
      </c>
      <c r="H16" s="1265">
        <f>county</f>
        <v>0</v>
      </c>
      <c r="I16" s="1265"/>
    </row>
    <row r="17" spans="2:22" s="689" customFormat="1" x14ac:dyDescent="0.35">
      <c r="B17" s="709"/>
      <c r="C17" s="710"/>
      <c r="D17" s="692"/>
      <c r="E17" s="692"/>
      <c r="F17" s="688"/>
      <c r="G17" s="702"/>
      <c r="H17" s="692"/>
      <c r="I17" s="692"/>
    </row>
    <row r="18" spans="2:22" s="689" customFormat="1" x14ac:dyDescent="0.35">
      <c r="B18" s="700" t="s">
        <v>120</v>
      </c>
      <c r="C18" s="711">
        <f>'PCR 2)Sources &amp; Uses '!K16+'PCR 2)Sources &amp; Uses '!K17</f>
        <v>0</v>
      </c>
      <c r="D18" s="1266"/>
      <c r="E18" s="1266"/>
      <c r="F18" s="1266"/>
      <c r="G18" s="1266"/>
      <c r="H18" s="1268"/>
      <c r="I18" s="1268"/>
    </row>
    <row r="19" spans="2:22" s="689" customFormat="1" x14ac:dyDescent="0.35">
      <c r="B19" s="705"/>
      <c r="C19" s="712"/>
      <c r="D19" s="1267"/>
      <c r="E19" s="1267"/>
      <c r="F19" s="1267"/>
      <c r="G19" s="1267"/>
      <c r="H19" s="1269"/>
      <c r="I19" s="1269"/>
      <c r="L19" s="695"/>
    </row>
    <row r="20" spans="2:22" s="441" customFormat="1" x14ac:dyDescent="0.35">
      <c r="B20" s="697" t="s">
        <v>163</v>
      </c>
      <c r="C20" s="713">
        <f>'PCR 1)Repair Scope'!F25</f>
        <v>0</v>
      </c>
      <c r="D20" s="1270" t="s">
        <v>165</v>
      </c>
      <c r="E20" s="1270"/>
      <c r="F20" s="1270"/>
      <c r="G20" s="1270"/>
      <c r="H20" s="714" t="e">
        <f>C18/C21</f>
        <v>#DIV/0!</v>
      </c>
      <c r="I20" s="715"/>
    </row>
    <row r="21" spans="2:22" s="441" customFormat="1" ht="19.25" customHeight="1" x14ac:dyDescent="0.35">
      <c r="B21" s="716" t="s">
        <v>166</v>
      </c>
      <c r="C21" s="733" t="str">
        <f>'PCR 2)Sources &amp; Uses '!K21</f>
        <v>0</v>
      </c>
      <c r="D21" s="1261" t="s">
        <v>278</v>
      </c>
      <c r="E21" s="1261"/>
      <c r="F21" s="1261"/>
      <c r="G21" s="1261"/>
      <c r="H21" s="1263">
        <f>'PCR 1)Repair Scope'!D8</f>
        <v>0</v>
      </c>
      <c r="I21" s="1263"/>
    </row>
    <row r="22" spans="2:22" s="441" customFormat="1" x14ac:dyDescent="0.35">
      <c r="B22" s="717"/>
      <c r="C22" s="718"/>
      <c r="D22" s="1262"/>
      <c r="E22" s="1262"/>
      <c r="F22" s="1262"/>
      <c r="G22" s="1262"/>
      <c r="H22" s="1264"/>
      <c r="I22" s="1264"/>
      <c r="J22" s="719"/>
      <c r="K22" s="719"/>
    </row>
    <row r="23" spans="2:22" s="441" customFormat="1" ht="15.65" customHeight="1" x14ac:dyDescent="0.35">
      <c r="B23" s="720" t="s">
        <v>167</v>
      </c>
      <c r="C23" s="701">
        <f>buyer</f>
        <v>0</v>
      </c>
      <c r="E23" s="688" t="s">
        <v>121</v>
      </c>
      <c r="G23" s="689"/>
      <c r="H23" s="721">
        <f>'4)Owner Income'!J36</f>
        <v>0</v>
      </c>
      <c r="L23" s="688"/>
      <c r="M23" s="688"/>
    </row>
    <row r="24" spans="2:22" s="441" customFormat="1" ht="15.65" customHeight="1" x14ac:dyDescent="0.35">
      <c r="B24" s="688" t="s">
        <v>122</v>
      </c>
      <c r="C24" s="722">
        <f>HHsize</f>
        <v>0</v>
      </c>
      <c r="D24" s="723"/>
      <c r="E24" s="1254" t="s">
        <v>259</v>
      </c>
      <c r="F24" s="1254"/>
      <c r="G24" s="1254"/>
      <c r="H24" s="724" t="e">
        <f>H23/('a)Compliance &amp; Underwriting'!D5/0.6)</f>
        <v>#DIV/0!</v>
      </c>
      <c r="I24" s="707"/>
      <c r="L24" s="688"/>
      <c r="M24" s="688"/>
    </row>
    <row r="25" spans="2:22" s="441" customFormat="1" ht="3.65" customHeight="1" x14ac:dyDescent="0.35">
      <c r="B25" s="725"/>
    </row>
    <row r="26" spans="2:22" s="726" customFormat="1" ht="13.65" customHeight="1" x14ac:dyDescent="0.35">
      <c r="B26" s="728"/>
      <c r="C26" s="727"/>
      <c r="T26" s="441"/>
      <c r="U26" s="441"/>
      <c r="V26" s="441"/>
    </row>
    <row r="27" spans="2:22" s="726" customFormat="1" x14ac:dyDescent="0.35">
      <c r="B27" s="728"/>
      <c r="C27" s="727"/>
      <c r="E27" s="729"/>
      <c r="F27" s="729"/>
      <c r="G27" s="729"/>
      <c r="H27" s="729"/>
      <c r="I27" s="729"/>
      <c r="J27" s="729"/>
      <c r="K27" s="729"/>
      <c r="L27" s="729"/>
      <c r="M27" s="729"/>
      <c r="T27" s="441"/>
      <c r="U27" s="441"/>
      <c r="V27" s="441"/>
    </row>
    <row r="28" spans="2:22" s="726" customFormat="1" x14ac:dyDescent="0.35">
      <c r="B28" s="728"/>
      <c r="C28" s="727"/>
    </row>
    <row r="29" spans="2:22" s="726" customFormat="1" x14ac:dyDescent="0.35">
      <c r="C29" s="730"/>
    </row>
    <row r="30" spans="2:22" s="726" customFormat="1" x14ac:dyDescent="0.35">
      <c r="C30" s="730"/>
    </row>
    <row r="31" spans="2:22" s="726" customFormat="1" x14ac:dyDescent="0.35">
      <c r="C31" s="730"/>
    </row>
    <row r="32" spans="2:22" s="726" customFormat="1" x14ac:dyDescent="0.35">
      <c r="C32" s="730"/>
    </row>
    <row r="33" spans="3:3" s="726" customFormat="1" x14ac:dyDescent="0.35">
      <c r="C33" s="730"/>
    </row>
    <row r="34" spans="3:3" s="726" customFormat="1" x14ac:dyDescent="0.35">
      <c r="C34" s="730"/>
    </row>
    <row r="35" spans="3:3" s="726" customFormat="1" x14ac:dyDescent="0.35">
      <c r="C35" s="730"/>
    </row>
    <row r="36" spans="3:3" s="726" customFormat="1" x14ac:dyDescent="0.35">
      <c r="C36" s="730"/>
    </row>
    <row r="37" spans="3:3" s="726" customFormat="1" x14ac:dyDescent="0.35">
      <c r="C37" s="730"/>
    </row>
    <row r="38" spans="3:3" s="726" customFormat="1" x14ac:dyDescent="0.35">
      <c r="C38" s="730"/>
    </row>
    <row r="39" spans="3:3" s="726" customFormat="1" x14ac:dyDescent="0.35">
      <c r="C39" s="730"/>
    </row>
    <row r="40" spans="3:3" s="726" customFormat="1" x14ac:dyDescent="0.35">
      <c r="C40" s="730"/>
    </row>
    <row r="41" spans="3:3" s="726" customFormat="1" x14ac:dyDescent="0.35">
      <c r="C41" s="730"/>
    </row>
    <row r="42" spans="3:3" s="726" customFormat="1" x14ac:dyDescent="0.35">
      <c r="C42" s="730"/>
    </row>
    <row r="43" spans="3:3" s="726" customFormat="1" x14ac:dyDescent="0.35">
      <c r="C43" s="730"/>
    </row>
    <row r="44" spans="3:3" s="726" customFormat="1" x14ac:dyDescent="0.35">
      <c r="C44" s="730"/>
    </row>
    <row r="45" spans="3:3" s="726" customFormat="1" x14ac:dyDescent="0.35">
      <c r="C45" s="730"/>
    </row>
    <row r="46" spans="3:3" s="726" customFormat="1" x14ac:dyDescent="0.35">
      <c r="C46" s="730"/>
    </row>
    <row r="47" spans="3:3" s="726" customFormat="1" x14ac:dyDescent="0.35">
      <c r="C47" s="730"/>
    </row>
    <row r="48" spans="3:3" s="726" customFormat="1" x14ac:dyDescent="0.35">
      <c r="C48" s="730"/>
    </row>
    <row r="49" spans="3:19" s="726" customFormat="1" x14ac:dyDescent="0.35">
      <c r="C49" s="730"/>
    </row>
    <row r="50" spans="3:19" s="726" customFormat="1" x14ac:dyDescent="0.35">
      <c r="C50" s="730"/>
    </row>
    <row r="51" spans="3:19" s="726" customFormat="1" x14ac:dyDescent="0.35">
      <c r="C51" s="730"/>
    </row>
    <row r="52" spans="3:19" s="726" customFormat="1" x14ac:dyDescent="0.35">
      <c r="C52" s="730"/>
      <c r="G52" s="426"/>
      <c r="H52" s="426"/>
      <c r="I52" s="426"/>
      <c r="J52" s="426"/>
      <c r="K52" s="426"/>
      <c r="L52" s="426"/>
      <c r="M52" s="426"/>
    </row>
    <row r="53" spans="3:19" s="726" customFormat="1" x14ac:dyDescent="0.35">
      <c r="C53" s="730"/>
      <c r="G53" s="426"/>
      <c r="H53" s="426"/>
      <c r="I53" s="426"/>
      <c r="J53" s="426"/>
      <c r="K53" s="426"/>
      <c r="L53" s="426"/>
      <c r="M53" s="426"/>
    </row>
    <row r="54" spans="3:19" s="726" customFormat="1" x14ac:dyDescent="0.35">
      <c r="C54" s="730"/>
      <c r="G54" s="426"/>
      <c r="H54" s="426"/>
      <c r="I54" s="426"/>
      <c r="J54" s="426"/>
      <c r="K54" s="426"/>
      <c r="L54" s="426"/>
      <c r="M54" s="426"/>
    </row>
    <row r="55" spans="3:19" s="726" customFormat="1" x14ac:dyDescent="0.35">
      <c r="C55" s="730"/>
      <c r="G55" s="426"/>
      <c r="H55" s="426"/>
      <c r="I55" s="426"/>
      <c r="J55" s="426"/>
      <c r="K55" s="426"/>
      <c r="L55" s="426"/>
      <c r="M55" s="426"/>
    </row>
    <row r="56" spans="3:19" s="726" customFormat="1" x14ac:dyDescent="0.35">
      <c r="C56" s="730"/>
      <c r="G56" s="426"/>
      <c r="H56" s="426"/>
      <c r="I56" s="426"/>
      <c r="J56" s="426"/>
      <c r="K56" s="426"/>
      <c r="L56" s="426"/>
      <c r="M56" s="426"/>
    </row>
    <row r="57" spans="3:19" s="726" customFormat="1" x14ac:dyDescent="0.35">
      <c r="C57" s="730"/>
      <c r="G57" s="426"/>
      <c r="H57" s="426"/>
      <c r="I57" s="426"/>
      <c r="J57" s="426"/>
      <c r="K57" s="426"/>
      <c r="L57" s="426"/>
      <c r="M57" s="426"/>
      <c r="N57" s="426"/>
      <c r="O57" s="426"/>
      <c r="P57" s="426"/>
      <c r="Q57" s="426"/>
      <c r="R57" s="426"/>
      <c r="S57" s="426"/>
    </row>
    <row r="58" spans="3:19" s="726" customFormat="1" x14ac:dyDescent="0.35">
      <c r="C58" s="730"/>
      <c r="G58" s="426"/>
      <c r="H58" s="426"/>
      <c r="I58" s="426"/>
      <c r="J58" s="426"/>
      <c r="K58" s="426"/>
      <c r="L58" s="426"/>
      <c r="M58" s="426"/>
      <c r="N58" s="426"/>
      <c r="O58" s="426"/>
      <c r="P58" s="426"/>
      <c r="Q58" s="426"/>
      <c r="R58" s="426"/>
      <c r="S58" s="426"/>
    </row>
    <row r="59" spans="3:19" s="726" customFormat="1" x14ac:dyDescent="0.35">
      <c r="C59" s="730"/>
      <c r="G59" s="426"/>
      <c r="H59" s="426"/>
      <c r="I59" s="426"/>
      <c r="J59" s="426"/>
      <c r="K59" s="426"/>
      <c r="L59" s="426"/>
      <c r="M59" s="426"/>
      <c r="N59" s="426"/>
      <c r="O59" s="426"/>
      <c r="P59" s="426"/>
      <c r="Q59" s="426"/>
      <c r="R59" s="426"/>
      <c r="S59" s="426"/>
    </row>
    <row r="60" spans="3:19" s="726" customFormat="1" x14ac:dyDescent="0.35">
      <c r="C60" s="730"/>
      <c r="E60" s="426"/>
      <c r="G60" s="426"/>
      <c r="H60" s="426"/>
      <c r="I60" s="426"/>
      <c r="J60" s="426"/>
      <c r="K60" s="426"/>
      <c r="L60" s="426"/>
      <c r="M60" s="426"/>
      <c r="N60" s="426"/>
      <c r="O60" s="426"/>
      <c r="P60" s="426"/>
      <c r="Q60" s="426"/>
      <c r="R60" s="426"/>
      <c r="S60" s="426"/>
    </row>
    <row r="61" spans="3:19" s="726" customFormat="1" x14ac:dyDescent="0.35">
      <c r="C61" s="730"/>
      <c r="E61" s="426"/>
      <c r="G61" s="426"/>
      <c r="H61" s="426"/>
      <c r="I61" s="426"/>
      <c r="J61" s="426"/>
      <c r="K61" s="426"/>
      <c r="L61" s="426"/>
      <c r="M61" s="426"/>
      <c r="N61" s="426"/>
      <c r="O61" s="426"/>
      <c r="P61" s="426"/>
      <c r="Q61" s="426"/>
      <c r="R61" s="426"/>
      <c r="S61" s="426"/>
    </row>
    <row r="62" spans="3:19" s="726" customFormat="1" x14ac:dyDescent="0.35">
      <c r="C62" s="730"/>
      <c r="E62" s="426"/>
      <c r="F62" s="426"/>
      <c r="G62" s="426"/>
      <c r="H62" s="426"/>
      <c r="I62" s="426"/>
      <c r="J62" s="426"/>
      <c r="K62" s="426"/>
      <c r="L62" s="426"/>
      <c r="M62" s="426"/>
      <c r="N62" s="426"/>
      <c r="O62" s="426"/>
      <c r="P62" s="426"/>
      <c r="Q62" s="426"/>
      <c r="R62" s="426"/>
      <c r="S62" s="426"/>
    </row>
    <row r="63" spans="3:19" s="726" customFormat="1" x14ac:dyDescent="0.35">
      <c r="C63" s="730"/>
      <c r="E63" s="426"/>
      <c r="F63" s="426"/>
      <c r="G63" s="426"/>
      <c r="H63" s="426"/>
      <c r="I63" s="426"/>
      <c r="J63" s="426"/>
      <c r="K63" s="426"/>
      <c r="L63" s="426"/>
      <c r="M63" s="426"/>
      <c r="N63" s="426"/>
      <c r="O63" s="426"/>
      <c r="P63" s="426"/>
      <c r="Q63" s="426"/>
      <c r="R63" s="426"/>
      <c r="S63" s="426"/>
    </row>
    <row r="64" spans="3:19" s="726" customFormat="1" x14ac:dyDescent="0.35">
      <c r="C64" s="730"/>
      <c r="E64" s="426"/>
      <c r="F64" s="426"/>
      <c r="G64" s="426"/>
      <c r="H64" s="426"/>
      <c r="I64" s="426"/>
      <c r="J64" s="426"/>
      <c r="K64" s="426"/>
      <c r="L64" s="426"/>
      <c r="M64" s="426"/>
      <c r="N64" s="426"/>
      <c r="O64" s="426"/>
      <c r="P64" s="426"/>
      <c r="Q64" s="426"/>
      <c r="R64" s="426"/>
      <c r="S64" s="426"/>
    </row>
    <row r="65" spans="1:19" s="726" customFormat="1" x14ac:dyDescent="0.35">
      <c r="A65" s="426"/>
      <c r="C65" s="730"/>
      <c r="D65" s="426"/>
      <c r="E65" s="426"/>
      <c r="F65" s="426"/>
      <c r="G65" s="426"/>
      <c r="H65" s="426"/>
      <c r="I65" s="426"/>
      <c r="J65" s="426"/>
      <c r="K65" s="426"/>
      <c r="L65" s="426"/>
      <c r="M65" s="426"/>
      <c r="N65" s="426"/>
      <c r="O65" s="426"/>
      <c r="P65" s="426"/>
      <c r="Q65" s="426"/>
      <c r="R65" s="426"/>
      <c r="S65" s="426"/>
    </row>
    <row r="66" spans="1:19" s="726" customFormat="1" x14ac:dyDescent="0.35">
      <c r="A66" s="426"/>
      <c r="B66" s="426"/>
      <c r="C66" s="731"/>
      <c r="D66" s="426"/>
      <c r="E66" s="426"/>
      <c r="F66" s="426"/>
      <c r="G66" s="426"/>
      <c r="H66" s="426"/>
      <c r="I66" s="426"/>
      <c r="J66" s="426"/>
      <c r="K66" s="426"/>
      <c r="L66" s="426"/>
      <c r="M66" s="426"/>
      <c r="N66" s="426"/>
      <c r="O66" s="426"/>
      <c r="P66" s="426"/>
      <c r="Q66" s="426"/>
      <c r="R66" s="426"/>
      <c r="S66" s="426"/>
    </row>
    <row r="67" spans="1:19" s="426" customFormat="1" ht="13" x14ac:dyDescent="0.3">
      <c r="C67" s="731"/>
    </row>
    <row r="68" spans="1:19" s="426" customFormat="1" ht="13" x14ac:dyDescent="0.3">
      <c r="C68" s="731"/>
    </row>
    <row r="69" spans="1:19" s="426" customFormat="1" ht="13" x14ac:dyDescent="0.3">
      <c r="C69" s="731"/>
    </row>
    <row r="70" spans="1:19" s="426" customFormat="1" ht="13" x14ac:dyDescent="0.3">
      <c r="C70" s="731"/>
    </row>
    <row r="71" spans="1:19" s="426" customFormat="1" ht="13" x14ac:dyDescent="0.3">
      <c r="C71" s="731"/>
    </row>
    <row r="72" spans="1:19" s="426" customFormat="1" ht="13" x14ac:dyDescent="0.3">
      <c r="C72" s="731"/>
    </row>
    <row r="73" spans="1:19" s="426" customFormat="1" ht="13" x14ac:dyDescent="0.3">
      <c r="C73" s="731"/>
    </row>
    <row r="74" spans="1:19" s="426" customFormat="1" ht="13" x14ac:dyDescent="0.3">
      <c r="C74" s="731"/>
    </row>
    <row r="75" spans="1:19" s="426" customFormat="1" ht="13" x14ac:dyDescent="0.3">
      <c r="C75" s="731"/>
    </row>
    <row r="76" spans="1:19" s="426" customFormat="1" ht="13" x14ac:dyDescent="0.3">
      <c r="C76" s="731"/>
    </row>
    <row r="77" spans="1:19" s="426" customFormat="1" ht="13" x14ac:dyDescent="0.3">
      <c r="C77" s="731"/>
    </row>
    <row r="78" spans="1:19" s="426" customFormat="1" ht="13" x14ac:dyDescent="0.3">
      <c r="C78" s="731"/>
    </row>
    <row r="79" spans="1:19" s="426" customFormat="1" ht="13" x14ac:dyDescent="0.3">
      <c r="C79" s="731"/>
    </row>
    <row r="80" spans="1:19" s="426" customFormat="1" ht="13" x14ac:dyDescent="0.3">
      <c r="C80" s="731"/>
    </row>
    <row r="81" spans="3:3" s="426" customFormat="1" ht="13" x14ac:dyDescent="0.3">
      <c r="C81" s="731"/>
    </row>
    <row r="82" spans="3:3" s="426" customFormat="1" ht="13" x14ac:dyDescent="0.3">
      <c r="C82" s="731"/>
    </row>
    <row r="83" spans="3:3" s="426" customFormat="1" ht="13" x14ac:dyDescent="0.3">
      <c r="C83" s="731"/>
    </row>
    <row r="84" spans="3:3" s="426" customFormat="1" ht="13" x14ac:dyDescent="0.3">
      <c r="C84" s="731"/>
    </row>
    <row r="85" spans="3:3" s="426" customFormat="1" ht="13" x14ac:dyDescent="0.3">
      <c r="C85" s="731"/>
    </row>
    <row r="86" spans="3:3" s="426" customFormat="1" ht="13" x14ac:dyDescent="0.3">
      <c r="C86" s="731"/>
    </row>
    <row r="87" spans="3:3" s="426" customFormat="1" ht="13" x14ac:dyDescent="0.3">
      <c r="C87" s="731"/>
    </row>
    <row r="88" spans="3:3" s="426" customFormat="1" ht="13" x14ac:dyDescent="0.3">
      <c r="C88" s="731"/>
    </row>
    <row r="89" spans="3:3" s="426" customFormat="1" ht="13" x14ac:dyDescent="0.3">
      <c r="C89" s="731"/>
    </row>
    <row r="90" spans="3:3" s="426" customFormat="1" ht="13" x14ac:dyDescent="0.3">
      <c r="C90" s="731"/>
    </row>
    <row r="91" spans="3:3" s="426" customFormat="1" ht="13" x14ac:dyDescent="0.3">
      <c r="C91" s="731"/>
    </row>
    <row r="92" spans="3:3" s="426" customFormat="1" ht="13" x14ac:dyDescent="0.3">
      <c r="C92" s="731"/>
    </row>
    <row r="93" spans="3:3" s="426" customFormat="1" ht="13" x14ac:dyDescent="0.3">
      <c r="C93" s="731"/>
    </row>
    <row r="94" spans="3:3" s="426" customFormat="1" ht="13" x14ac:dyDescent="0.3">
      <c r="C94" s="731"/>
    </row>
    <row r="95" spans="3:3" s="426" customFormat="1" ht="13" x14ac:dyDescent="0.3">
      <c r="C95" s="731"/>
    </row>
    <row r="96" spans="3:3" s="426" customFormat="1" ht="13" x14ac:dyDescent="0.3">
      <c r="C96" s="731"/>
    </row>
    <row r="97" spans="3:3" s="426" customFormat="1" ht="13" x14ac:dyDescent="0.3">
      <c r="C97" s="731"/>
    </row>
    <row r="98" spans="3:3" s="426" customFormat="1" ht="13" x14ac:dyDescent="0.3">
      <c r="C98" s="731"/>
    </row>
    <row r="99" spans="3:3" s="426" customFormat="1" ht="13" x14ac:dyDescent="0.3">
      <c r="C99" s="731"/>
    </row>
    <row r="100" spans="3:3" s="426" customFormat="1" ht="13" x14ac:dyDescent="0.3">
      <c r="C100" s="731"/>
    </row>
    <row r="101" spans="3:3" s="426" customFormat="1" ht="13" x14ac:dyDescent="0.3">
      <c r="C101" s="731"/>
    </row>
    <row r="102" spans="3:3" s="426" customFormat="1" ht="13" x14ac:dyDescent="0.3">
      <c r="C102" s="731"/>
    </row>
    <row r="103" spans="3:3" s="426" customFormat="1" ht="13" x14ac:dyDescent="0.3">
      <c r="C103" s="731"/>
    </row>
    <row r="104" spans="3:3" s="426" customFormat="1" ht="13" x14ac:dyDescent="0.3">
      <c r="C104" s="731"/>
    </row>
    <row r="105" spans="3:3" s="426" customFormat="1" ht="13" x14ac:dyDescent="0.3">
      <c r="C105" s="731"/>
    </row>
    <row r="106" spans="3:3" s="426" customFormat="1" ht="13" x14ac:dyDescent="0.3">
      <c r="C106" s="731"/>
    </row>
    <row r="107" spans="3:3" s="426" customFormat="1" ht="13" x14ac:dyDescent="0.3">
      <c r="C107" s="731"/>
    </row>
    <row r="108" spans="3:3" s="426" customFormat="1" ht="13" x14ac:dyDescent="0.3">
      <c r="C108" s="731"/>
    </row>
    <row r="109" spans="3:3" s="426" customFormat="1" ht="13" x14ac:dyDescent="0.3">
      <c r="C109" s="731"/>
    </row>
    <row r="110" spans="3:3" s="426" customFormat="1" ht="13" x14ac:dyDescent="0.3">
      <c r="C110" s="731"/>
    </row>
    <row r="111" spans="3:3" s="426" customFormat="1" ht="13" x14ac:dyDescent="0.3">
      <c r="C111" s="731"/>
    </row>
    <row r="112" spans="3:3" s="426" customFormat="1" ht="13" x14ac:dyDescent="0.3">
      <c r="C112" s="731"/>
    </row>
    <row r="113" spans="3:3" s="426" customFormat="1" ht="13" x14ac:dyDescent="0.3">
      <c r="C113" s="731"/>
    </row>
    <row r="114" spans="3:3" s="426" customFormat="1" ht="13" x14ac:dyDescent="0.3">
      <c r="C114" s="731"/>
    </row>
    <row r="115" spans="3:3" s="426" customFormat="1" ht="13" x14ac:dyDescent="0.3">
      <c r="C115" s="731"/>
    </row>
    <row r="116" spans="3:3" s="426" customFormat="1" ht="13" x14ac:dyDescent="0.3">
      <c r="C116" s="731"/>
    </row>
    <row r="117" spans="3:3" s="426" customFormat="1" ht="13" x14ac:dyDescent="0.3">
      <c r="C117" s="731"/>
    </row>
    <row r="118" spans="3:3" s="426" customFormat="1" ht="13" x14ac:dyDescent="0.3">
      <c r="C118" s="731"/>
    </row>
    <row r="119" spans="3:3" s="426" customFormat="1" ht="13" x14ac:dyDescent="0.3">
      <c r="C119" s="731"/>
    </row>
    <row r="120" spans="3:3" s="426" customFormat="1" ht="13" x14ac:dyDescent="0.3">
      <c r="C120" s="731"/>
    </row>
    <row r="121" spans="3:3" s="426" customFormat="1" ht="13" x14ac:dyDescent="0.3">
      <c r="C121" s="731"/>
    </row>
    <row r="122" spans="3:3" s="426" customFormat="1" ht="13" x14ac:dyDescent="0.3">
      <c r="C122" s="731"/>
    </row>
    <row r="123" spans="3:3" s="426" customFormat="1" ht="13" x14ac:dyDescent="0.3">
      <c r="C123" s="731"/>
    </row>
    <row r="124" spans="3:3" s="426" customFormat="1" ht="13" x14ac:dyDescent="0.3">
      <c r="C124" s="731"/>
    </row>
    <row r="125" spans="3:3" s="426" customFormat="1" ht="13" x14ac:dyDescent="0.3">
      <c r="C125" s="731"/>
    </row>
    <row r="126" spans="3:3" s="426" customFormat="1" ht="13" x14ac:dyDescent="0.3">
      <c r="C126" s="731"/>
    </row>
    <row r="127" spans="3:3" s="426" customFormat="1" ht="13" x14ac:dyDescent="0.3">
      <c r="C127" s="731"/>
    </row>
    <row r="128" spans="3:3" s="426" customFormat="1" ht="13" x14ac:dyDescent="0.3">
      <c r="C128" s="731"/>
    </row>
    <row r="129" spans="3:3" s="426" customFormat="1" ht="13" x14ac:dyDescent="0.3">
      <c r="C129" s="731"/>
    </row>
    <row r="130" spans="3:3" s="426" customFormat="1" ht="13" x14ac:dyDescent="0.3">
      <c r="C130" s="731"/>
    </row>
    <row r="131" spans="3:3" s="426" customFormat="1" ht="13" x14ac:dyDescent="0.3">
      <c r="C131" s="731"/>
    </row>
    <row r="132" spans="3:3" s="426" customFormat="1" ht="13" x14ac:dyDescent="0.3">
      <c r="C132" s="731"/>
    </row>
    <row r="133" spans="3:3" s="426" customFormat="1" ht="13" x14ac:dyDescent="0.3">
      <c r="C133" s="731"/>
    </row>
    <row r="134" spans="3:3" s="426" customFormat="1" ht="13" x14ac:dyDescent="0.3">
      <c r="C134" s="731"/>
    </row>
    <row r="135" spans="3:3" s="426" customFormat="1" ht="13" x14ac:dyDescent="0.3">
      <c r="C135" s="731"/>
    </row>
    <row r="136" spans="3:3" s="426" customFormat="1" ht="13" x14ac:dyDescent="0.3">
      <c r="C136" s="731"/>
    </row>
    <row r="137" spans="3:3" s="426" customFormat="1" ht="13" x14ac:dyDescent="0.3">
      <c r="C137" s="731"/>
    </row>
    <row r="138" spans="3:3" s="426" customFormat="1" ht="13" x14ac:dyDescent="0.3">
      <c r="C138" s="731"/>
    </row>
    <row r="139" spans="3:3" s="426" customFormat="1" ht="13" x14ac:dyDescent="0.3">
      <c r="C139" s="731"/>
    </row>
    <row r="140" spans="3:3" s="426" customFormat="1" ht="13" x14ac:dyDescent="0.3">
      <c r="C140" s="731"/>
    </row>
    <row r="141" spans="3:3" s="426" customFormat="1" ht="13" x14ac:dyDescent="0.3">
      <c r="C141" s="731"/>
    </row>
    <row r="142" spans="3:3" s="426" customFormat="1" ht="13" x14ac:dyDescent="0.3">
      <c r="C142" s="731"/>
    </row>
    <row r="143" spans="3:3" s="426" customFormat="1" ht="13" x14ac:dyDescent="0.3">
      <c r="C143" s="731"/>
    </row>
    <row r="144" spans="3:3" s="426" customFormat="1" ht="13" x14ac:dyDescent="0.3">
      <c r="C144" s="731"/>
    </row>
    <row r="145" spans="3:3" s="93" customFormat="1" ht="13" x14ac:dyDescent="0.3">
      <c r="C145" s="336"/>
    </row>
    <row r="146" spans="3:3" s="93" customFormat="1" ht="13" x14ac:dyDescent="0.3">
      <c r="C146" s="336"/>
    </row>
    <row r="147" spans="3:3" s="93" customFormat="1" ht="13" x14ac:dyDescent="0.3">
      <c r="C147" s="336"/>
    </row>
    <row r="148" spans="3:3" s="93" customFormat="1" ht="13" x14ac:dyDescent="0.3">
      <c r="C148" s="336"/>
    </row>
    <row r="149" spans="3:3" s="93" customFormat="1" ht="13" x14ac:dyDescent="0.3">
      <c r="C149" s="336"/>
    </row>
    <row r="150" spans="3:3" s="93" customFormat="1" ht="13" x14ac:dyDescent="0.3">
      <c r="C150" s="336"/>
    </row>
    <row r="151" spans="3:3" s="93" customFormat="1" ht="13" x14ac:dyDescent="0.3">
      <c r="C151" s="336"/>
    </row>
    <row r="152" spans="3:3" s="93" customFormat="1" ht="13" x14ac:dyDescent="0.3">
      <c r="C152" s="336"/>
    </row>
    <row r="153" spans="3:3" s="93" customFormat="1" ht="13" x14ac:dyDescent="0.3">
      <c r="C153" s="336"/>
    </row>
    <row r="154" spans="3:3" s="93" customFormat="1" ht="13" x14ac:dyDescent="0.3">
      <c r="C154" s="336"/>
    </row>
    <row r="155" spans="3:3" s="93" customFormat="1" ht="13" x14ac:dyDescent="0.3">
      <c r="C155" s="336"/>
    </row>
    <row r="156" spans="3:3" s="93" customFormat="1" ht="13" x14ac:dyDescent="0.3">
      <c r="C156" s="336"/>
    </row>
    <row r="157" spans="3:3" s="93" customFormat="1" ht="13" x14ac:dyDescent="0.3">
      <c r="C157" s="336"/>
    </row>
    <row r="158" spans="3:3" s="93" customFormat="1" ht="13" x14ac:dyDescent="0.3">
      <c r="C158" s="336"/>
    </row>
    <row r="159" spans="3:3" s="93" customFormat="1" ht="13" x14ac:dyDescent="0.3">
      <c r="C159" s="336"/>
    </row>
    <row r="160" spans="3:3" s="93" customFormat="1" ht="13" x14ac:dyDescent="0.3">
      <c r="C160" s="336"/>
    </row>
    <row r="161" spans="1:19" s="93" customFormat="1" x14ac:dyDescent="0.35">
      <c r="C161" s="336"/>
      <c r="G161" s="337"/>
      <c r="H161" s="337"/>
      <c r="I161" s="337"/>
      <c r="J161" s="337"/>
      <c r="K161" s="337"/>
      <c r="L161" s="337"/>
      <c r="M161" s="337"/>
    </row>
    <row r="162" spans="1:19" s="93" customFormat="1" x14ac:dyDescent="0.35">
      <c r="C162" s="336"/>
      <c r="G162" s="337"/>
      <c r="H162" s="337"/>
      <c r="I162" s="337"/>
      <c r="J162" s="337"/>
      <c r="K162" s="337"/>
      <c r="L162" s="337"/>
      <c r="M162" s="337"/>
    </row>
    <row r="163" spans="1:19" s="93" customFormat="1" x14ac:dyDescent="0.35">
      <c r="C163" s="336"/>
      <c r="G163" s="337"/>
      <c r="H163" s="337"/>
      <c r="I163" s="337"/>
      <c r="J163" s="337"/>
      <c r="K163" s="337"/>
      <c r="L163" s="337"/>
      <c r="M163" s="337"/>
    </row>
    <row r="164" spans="1:19" s="93" customFormat="1" x14ac:dyDescent="0.35">
      <c r="C164" s="336"/>
      <c r="G164" s="337"/>
      <c r="H164" s="337"/>
      <c r="I164" s="337"/>
      <c r="J164" s="337"/>
      <c r="K164" s="337"/>
      <c r="L164" s="337"/>
      <c r="M164" s="337"/>
    </row>
    <row r="165" spans="1:19" s="93" customFormat="1" x14ac:dyDescent="0.35">
      <c r="C165" s="336"/>
      <c r="G165" s="337"/>
      <c r="H165" s="337"/>
      <c r="I165" s="337"/>
      <c r="J165" s="337"/>
      <c r="K165" s="337"/>
      <c r="L165" s="337"/>
      <c r="M165" s="337"/>
    </row>
    <row r="166" spans="1:19" s="93" customFormat="1" x14ac:dyDescent="0.35">
      <c r="C166" s="336"/>
      <c r="G166" s="337"/>
      <c r="H166" s="337"/>
      <c r="I166" s="337"/>
      <c r="J166" s="337"/>
      <c r="K166" s="337"/>
      <c r="L166" s="337"/>
      <c r="M166" s="337"/>
      <c r="N166" s="337"/>
      <c r="O166" s="337"/>
      <c r="P166" s="337"/>
      <c r="Q166" s="337"/>
      <c r="R166" s="337"/>
      <c r="S166" s="337"/>
    </row>
    <row r="167" spans="1:19" s="93" customFormat="1" x14ac:dyDescent="0.35">
      <c r="C167" s="336"/>
      <c r="G167" s="337"/>
      <c r="H167" s="337"/>
      <c r="I167" s="337"/>
      <c r="J167" s="337"/>
      <c r="K167" s="337"/>
      <c r="L167" s="337"/>
      <c r="M167" s="337"/>
      <c r="N167" s="337"/>
      <c r="O167" s="337"/>
      <c r="P167" s="337"/>
      <c r="Q167" s="337"/>
      <c r="R167" s="337"/>
      <c r="S167" s="337"/>
    </row>
    <row r="168" spans="1:19" s="93" customFormat="1" x14ac:dyDescent="0.35">
      <c r="C168" s="336"/>
      <c r="G168" s="337"/>
      <c r="H168" s="337"/>
      <c r="I168" s="337"/>
      <c r="J168" s="337"/>
      <c r="K168" s="337"/>
      <c r="L168" s="337"/>
      <c r="M168" s="337"/>
      <c r="N168" s="337"/>
      <c r="O168" s="337"/>
      <c r="P168" s="337"/>
      <c r="Q168" s="337"/>
      <c r="R168" s="337"/>
      <c r="S168" s="337"/>
    </row>
    <row r="169" spans="1:19" s="93" customFormat="1" x14ac:dyDescent="0.35">
      <c r="C169" s="336"/>
      <c r="E169" s="337"/>
      <c r="G169" s="337"/>
      <c r="H169" s="337"/>
      <c r="I169" s="337"/>
      <c r="J169" s="337"/>
      <c r="K169" s="337"/>
      <c r="L169" s="337"/>
      <c r="M169" s="337"/>
      <c r="N169" s="337"/>
      <c r="O169" s="337"/>
      <c r="P169" s="337"/>
      <c r="Q169" s="337"/>
      <c r="R169" s="337"/>
      <c r="S169" s="337"/>
    </row>
    <row r="170" spans="1:19" s="93" customFormat="1" x14ac:dyDescent="0.35">
      <c r="C170" s="336"/>
      <c r="E170" s="337"/>
      <c r="G170" s="337"/>
      <c r="H170" s="337"/>
      <c r="I170" s="337"/>
      <c r="J170" s="337"/>
      <c r="K170" s="337"/>
      <c r="L170" s="337"/>
      <c r="M170" s="337"/>
      <c r="N170" s="337"/>
      <c r="O170" s="337"/>
      <c r="P170" s="337"/>
      <c r="Q170" s="337"/>
      <c r="R170" s="337"/>
      <c r="S170" s="337"/>
    </row>
    <row r="171" spans="1:19" s="93" customFormat="1" x14ac:dyDescent="0.35">
      <c r="C171" s="336"/>
      <c r="E171" s="337"/>
      <c r="F171" s="337"/>
      <c r="G171" s="337"/>
      <c r="H171" s="337"/>
      <c r="I171" s="337"/>
      <c r="J171" s="337"/>
      <c r="K171" s="337"/>
      <c r="L171" s="337"/>
      <c r="M171" s="337"/>
      <c r="N171" s="337"/>
      <c r="O171" s="337"/>
      <c r="P171" s="337"/>
      <c r="Q171" s="337"/>
      <c r="R171" s="337"/>
      <c r="S171" s="337"/>
    </row>
    <row r="172" spans="1:19" s="93" customFormat="1" x14ac:dyDescent="0.35">
      <c r="C172" s="336"/>
      <c r="E172" s="337"/>
      <c r="F172" s="337"/>
      <c r="G172" s="337"/>
      <c r="H172" s="337"/>
      <c r="I172" s="337"/>
      <c r="J172" s="337"/>
      <c r="K172" s="337"/>
      <c r="L172" s="337"/>
      <c r="M172" s="337"/>
      <c r="N172" s="337"/>
      <c r="O172" s="337"/>
      <c r="P172" s="337"/>
      <c r="Q172" s="337"/>
      <c r="R172" s="337"/>
      <c r="S172" s="337"/>
    </row>
    <row r="173" spans="1:19" s="93" customFormat="1" x14ac:dyDescent="0.35">
      <c r="C173" s="336"/>
      <c r="E173" s="337"/>
      <c r="F173" s="337"/>
      <c r="G173" s="337"/>
      <c r="H173" s="337"/>
      <c r="I173" s="337"/>
      <c r="J173" s="337"/>
      <c r="K173" s="337"/>
      <c r="L173" s="337"/>
      <c r="M173" s="337"/>
      <c r="N173" s="337"/>
      <c r="O173" s="337"/>
      <c r="P173" s="337"/>
      <c r="Q173" s="337"/>
      <c r="R173" s="337"/>
      <c r="S173" s="337"/>
    </row>
    <row r="174" spans="1:19" s="93" customFormat="1" x14ac:dyDescent="0.35">
      <c r="A174" s="337"/>
      <c r="C174" s="336"/>
      <c r="D174" s="337"/>
      <c r="E174" s="337"/>
      <c r="F174" s="337"/>
      <c r="G174" s="337"/>
      <c r="H174" s="337"/>
      <c r="I174" s="337"/>
      <c r="J174" s="337"/>
      <c r="K174" s="337"/>
      <c r="L174" s="337"/>
      <c r="M174" s="337"/>
      <c r="N174" s="337"/>
      <c r="O174" s="337"/>
      <c r="P174" s="337"/>
      <c r="Q174" s="337"/>
      <c r="R174" s="337"/>
      <c r="S174" s="337"/>
    </row>
    <row r="175" spans="1:19" s="93" customFormat="1" x14ac:dyDescent="0.35">
      <c r="A175" s="337"/>
      <c r="B175" s="337"/>
      <c r="C175" s="338"/>
      <c r="D175" s="337"/>
      <c r="E175" s="337"/>
      <c r="F175" s="337"/>
      <c r="G175" s="337"/>
      <c r="H175" s="337"/>
      <c r="I175" s="337"/>
      <c r="J175" s="337"/>
      <c r="K175" s="337"/>
      <c r="L175" s="337"/>
      <c r="M175" s="337"/>
      <c r="N175" s="337"/>
      <c r="O175" s="337"/>
      <c r="P175" s="337"/>
      <c r="Q175" s="337"/>
      <c r="R175" s="337"/>
      <c r="S175" s="337"/>
    </row>
  </sheetData>
  <sheetProtection password="DDB8" sheet="1" objects="1" scenarios="1"/>
  <mergeCells count="21">
    <mergeCell ref="A1:J1"/>
    <mergeCell ref="D5:I5"/>
    <mergeCell ref="F6:G6"/>
    <mergeCell ref="F8:I8"/>
    <mergeCell ref="A3:I3"/>
    <mergeCell ref="A2:I2"/>
    <mergeCell ref="E24:G24"/>
    <mergeCell ref="D10:E10"/>
    <mergeCell ref="F10:I10"/>
    <mergeCell ref="D13:E13"/>
    <mergeCell ref="F13:G13"/>
    <mergeCell ref="H13:I13"/>
    <mergeCell ref="D14:E14"/>
    <mergeCell ref="G14:I14"/>
    <mergeCell ref="D21:G22"/>
    <mergeCell ref="H21:I22"/>
    <mergeCell ref="G15:I15"/>
    <mergeCell ref="H16:I16"/>
    <mergeCell ref="D18:G19"/>
    <mergeCell ref="H18:I19"/>
    <mergeCell ref="D20:G20"/>
  </mergeCells>
  <dataValidations count="5">
    <dataValidation type="list" allowBlank="1" showInputMessage="1" showErrorMessage="1" sqref="C65542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8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4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50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6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2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8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4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30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6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2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8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4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10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6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0EE98CD1-97F2-4DE4-B04F-47710DF1665A}">
      <formula1>"Yes, No"</formula1>
    </dataValidation>
    <dataValidation type="list" allowBlank="1" showInputMessage="1" showErrorMessage="1" sqref="WVP983010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04 JF65509 TB65509 ACX65509 AMT65509 AWP65509 BGL65509 BQH65509 CAD65509 CJZ65509 CTV65509 DDR65509 DNN65509 DXJ65509 EHF65509 ERB65509 FAX65509 FKT65509 FUP65509 GEL65509 GOH65509 GYD65509 HHZ65509 HRV65509 IBR65509 ILN65509 IVJ65509 JFF65509 JPB65509 JYX65509 KIT65509 KSP65509 LCL65509 LMH65509 LWD65509 MFZ65509 MPV65509 MZR65509 NJN65509 NTJ65509 ODF65509 ONB65509 OWX65509 PGT65509 PQP65509 QAL65509 QKH65509 QUD65509 RDZ65509 RNV65509 RXR65509 SHN65509 SRJ65509 TBF65509 TLB65509 TUX65509 UET65509 UOP65509 UYL65509 VIH65509 VSD65509 WBZ65509 WLV65509 WVR65509 J131040 JF131045 TB131045 ACX131045 AMT131045 AWP131045 BGL131045 BQH131045 CAD131045 CJZ131045 CTV131045 DDR131045 DNN131045 DXJ131045 EHF131045 ERB131045 FAX131045 FKT131045 FUP131045 GEL131045 GOH131045 GYD131045 HHZ131045 HRV131045 IBR131045 ILN131045 IVJ131045 JFF131045 JPB131045 JYX131045 KIT131045 KSP131045 LCL131045 LMH131045 LWD131045 MFZ131045 MPV131045 MZR131045 NJN131045 NTJ131045 ODF131045 ONB131045 OWX131045 PGT131045 PQP131045 QAL131045 QKH131045 QUD131045 RDZ131045 RNV131045 RXR131045 SHN131045 SRJ131045 TBF131045 TLB131045 TUX131045 UET131045 UOP131045 UYL131045 VIH131045 VSD131045 WBZ131045 WLV131045 WVR131045 J196576 JF196581 TB196581 ACX196581 AMT196581 AWP196581 BGL196581 BQH196581 CAD196581 CJZ196581 CTV196581 DDR196581 DNN196581 DXJ196581 EHF196581 ERB196581 FAX196581 FKT196581 FUP196581 GEL196581 GOH196581 GYD196581 HHZ196581 HRV196581 IBR196581 ILN196581 IVJ196581 JFF196581 JPB196581 JYX196581 KIT196581 KSP196581 LCL196581 LMH196581 LWD196581 MFZ196581 MPV196581 MZR196581 NJN196581 NTJ196581 ODF196581 ONB196581 OWX196581 PGT196581 PQP196581 QAL196581 QKH196581 QUD196581 RDZ196581 RNV196581 RXR196581 SHN196581 SRJ196581 TBF196581 TLB196581 TUX196581 UET196581 UOP196581 UYL196581 VIH196581 VSD196581 WBZ196581 WLV196581 WVR196581 J262112 JF262117 TB262117 ACX262117 AMT262117 AWP262117 BGL262117 BQH262117 CAD262117 CJZ262117 CTV262117 DDR262117 DNN262117 DXJ262117 EHF262117 ERB262117 FAX262117 FKT262117 FUP262117 GEL262117 GOH262117 GYD262117 HHZ262117 HRV262117 IBR262117 ILN262117 IVJ262117 JFF262117 JPB262117 JYX262117 KIT262117 KSP262117 LCL262117 LMH262117 LWD262117 MFZ262117 MPV262117 MZR262117 NJN262117 NTJ262117 ODF262117 ONB262117 OWX262117 PGT262117 PQP262117 QAL262117 QKH262117 QUD262117 RDZ262117 RNV262117 RXR262117 SHN262117 SRJ262117 TBF262117 TLB262117 TUX262117 UET262117 UOP262117 UYL262117 VIH262117 VSD262117 WBZ262117 WLV262117 WVR262117 J327648 JF327653 TB327653 ACX327653 AMT327653 AWP327653 BGL327653 BQH327653 CAD327653 CJZ327653 CTV327653 DDR327653 DNN327653 DXJ327653 EHF327653 ERB327653 FAX327653 FKT327653 FUP327653 GEL327653 GOH327653 GYD327653 HHZ327653 HRV327653 IBR327653 ILN327653 IVJ327653 JFF327653 JPB327653 JYX327653 KIT327653 KSP327653 LCL327653 LMH327653 LWD327653 MFZ327653 MPV327653 MZR327653 NJN327653 NTJ327653 ODF327653 ONB327653 OWX327653 PGT327653 PQP327653 QAL327653 QKH327653 QUD327653 RDZ327653 RNV327653 RXR327653 SHN327653 SRJ327653 TBF327653 TLB327653 TUX327653 UET327653 UOP327653 UYL327653 VIH327653 VSD327653 WBZ327653 WLV327653 WVR327653 J393184 JF393189 TB393189 ACX393189 AMT393189 AWP393189 BGL393189 BQH393189 CAD393189 CJZ393189 CTV393189 DDR393189 DNN393189 DXJ393189 EHF393189 ERB393189 FAX393189 FKT393189 FUP393189 GEL393189 GOH393189 GYD393189 HHZ393189 HRV393189 IBR393189 ILN393189 IVJ393189 JFF393189 JPB393189 JYX393189 KIT393189 KSP393189 LCL393189 LMH393189 LWD393189 MFZ393189 MPV393189 MZR393189 NJN393189 NTJ393189 ODF393189 ONB393189 OWX393189 PGT393189 PQP393189 QAL393189 QKH393189 QUD393189 RDZ393189 RNV393189 RXR393189 SHN393189 SRJ393189 TBF393189 TLB393189 TUX393189 UET393189 UOP393189 UYL393189 VIH393189 VSD393189 WBZ393189 WLV393189 WVR393189 J458720 JF458725 TB458725 ACX458725 AMT458725 AWP458725 BGL458725 BQH458725 CAD458725 CJZ458725 CTV458725 DDR458725 DNN458725 DXJ458725 EHF458725 ERB458725 FAX458725 FKT458725 FUP458725 GEL458725 GOH458725 GYD458725 HHZ458725 HRV458725 IBR458725 ILN458725 IVJ458725 JFF458725 JPB458725 JYX458725 KIT458725 KSP458725 LCL458725 LMH458725 LWD458725 MFZ458725 MPV458725 MZR458725 NJN458725 NTJ458725 ODF458725 ONB458725 OWX458725 PGT458725 PQP458725 QAL458725 QKH458725 QUD458725 RDZ458725 RNV458725 RXR458725 SHN458725 SRJ458725 TBF458725 TLB458725 TUX458725 UET458725 UOP458725 UYL458725 VIH458725 VSD458725 WBZ458725 WLV458725 WVR458725 J524256 JF524261 TB524261 ACX524261 AMT524261 AWP524261 BGL524261 BQH524261 CAD524261 CJZ524261 CTV524261 DDR524261 DNN524261 DXJ524261 EHF524261 ERB524261 FAX524261 FKT524261 FUP524261 GEL524261 GOH524261 GYD524261 HHZ524261 HRV524261 IBR524261 ILN524261 IVJ524261 JFF524261 JPB524261 JYX524261 KIT524261 KSP524261 LCL524261 LMH524261 LWD524261 MFZ524261 MPV524261 MZR524261 NJN524261 NTJ524261 ODF524261 ONB524261 OWX524261 PGT524261 PQP524261 QAL524261 QKH524261 QUD524261 RDZ524261 RNV524261 RXR524261 SHN524261 SRJ524261 TBF524261 TLB524261 TUX524261 UET524261 UOP524261 UYL524261 VIH524261 VSD524261 WBZ524261 WLV524261 WVR524261 J589792 JF589797 TB589797 ACX589797 AMT589797 AWP589797 BGL589797 BQH589797 CAD589797 CJZ589797 CTV589797 DDR589797 DNN589797 DXJ589797 EHF589797 ERB589797 FAX589797 FKT589797 FUP589797 GEL589797 GOH589797 GYD589797 HHZ589797 HRV589797 IBR589797 ILN589797 IVJ589797 JFF589797 JPB589797 JYX589797 KIT589797 KSP589797 LCL589797 LMH589797 LWD589797 MFZ589797 MPV589797 MZR589797 NJN589797 NTJ589797 ODF589797 ONB589797 OWX589797 PGT589797 PQP589797 QAL589797 QKH589797 QUD589797 RDZ589797 RNV589797 RXR589797 SHN589797 SRJ589797 TBF589797 TLB589797 TUX589797 UET589797 UOP589797 UYL589797 VIH589797 VSD589797 WBZ589797 WLV589797 WVR589797 J655328 JF655333 TB655333 ACX655333 AMT655333 AWP655333 BGL655333 BQH655333 CAD655333 CJZ655333 CTV655333 DDR655333 DNN655333 DXJ655333 EHF655333 ERB655333 FAX655333 FKT655333 FUP655333 GEL655333 GOH655333 GYD655333 HHZ655333 HRV655333 IBR655333 ILN655333 IVJ655333 JFF655333 JPB655333 JYX655333 KIT655333 KSP655333 LCL655333 LMH655333 LWD655333 MFZ655333 MPV655333 MZR655333 NJN655333 NTJ655333 ODF655333 ONB655333 OWX655333 PGT655333 PQP655333 QAL655333 QKH655333 QUD655333 RDZ655333 RNV655333 RXR655333 SHN655333 SRJ655333 TBF655333 TLB655333 TUX655333 UET655333 UOP655333 UYL655333 VIH655333 VSD655333 WBZ655333 WLV655333 WVR655333 J720864 JF720869 TB720869 ACX720869 AMT720869 AWP720869 BGL720869 BQH720869 CAD720869 CJZ720869 CTV720869 DDR720869 DNN720869 DXJ720869 EHF720869 ERB720869 FAX720869 FKT720869 FUP720869 GEL720869 GOH720869 GYD720869 HHZ720869 HRV720869 IBR720869 ILN720869 IVJ720869 JFF720869 JPB720869 JYX720869 KIT720869 KSP720869 LCL720869 LMH720869 LWD720869 MFZ720869 MPV720869 MZR720869 NJN720869 NTJ720869 ODF720869 ONB720869 OWX720869 PGT720869 PQP720869 QAL720869 QKH720869 QUD720869 RDZ720869 RNV720869 RXR720869 SHN720869 SRJ720869 TBF720869 TLB720869 TUX720869 UET720869 UOP720869 UYL720869 VIH720869 VSD720869 WBZ720869 WLV720869 WVR720869 J786400 JF786405 TB786405 ACX786405 AMT786405 AWP786405 BGL786405 BQH786405 CAD786405 CJZ786405 CTV786405 DDR786405 DNN786405 DXJ786405 EHF786405 ERB786405 FAX786405 FKT786405 FUP786405 GEL786405 GOH786405 GYD786405 HHZ786405 HRV786405 IBR786405 ILN786405 IVJ786405 JFF786405 JPB786405 JYX786405 KIT786405 KSP786405 LCL786405 LMH786405 LWD786405 MFZ786405 MPV786405 MZR786405 NJN786405 NTJ786405 ODF786405 ONB786405 OWX786405 PGT786405 PQP786405 QAL786405 QKH786405 QUD786405 RDZ786405 RNV786405 RXR786405 SHN786405 SRJ786405 TBF786405 TLB786405 TUX786405 UET786405 UOP786405 UYL786405 VIH786405 VSD786405 WBZ786405 WLV786405 WVR786405 J851936 JF851941 TB851941 ACX851941 AMT851941 AWP851941 BGL851941 BQH851941 CAD851941 CJZ851941 CTV851941 DDR851941 DNN851941 DXJ851941 EHF851941 ERB851941 FAX851941 FKT851941 FUP851941 GEL851941 GOH851941 GYD851941 HHZ851941 HRV851941 IBR851941 ILN851941 IVJ851941 JFF851941 JPB851941 JYX851941 KIT851941 KSP851941 LCL851941 LMH851941 LWD851941 MFZ851941 MPV851941 MZR851941 NJN851941 NTJ851941 ODF851941 ONB851941 OWX851941 PGT851941 PQP851941 QAL851941 QKH851941 QUD851941 RDZ851941 RNV851941 RXR851941 SHN851941 SRJ851941 TBF851941 TLB851941 TUX851941 UET851941 UOP851941 UYL851941 VIH851941 VSD851941 WBZ851941 WLV851941 WVR851941 J917472 JF917477 TB917477 ACX917477 AMT917477 AWP917477 BGL917477 BQH917477 CAD917477 CJZ917477 CTV917477 DDR917477 DNN917477 DXJ917477 EHF917477 ERB917477 FAX917477 FKT917477 FUP917477 GEL917477 GOH917477 GYD917477 HHZ917477 HRV917477 IBR917477 ILN917477 IVJ917477 JFF917477 JPB917477 JYX917477 KIT917477 KSP917477 LCL917477 LMH917477 LWD917477 MFZ917477 MPV917477 MZR917477 NJN917477 NTJ917477 ODF917477 ONB917477 OWX917477 PGT917477 PQP917477 QAL917477 QKH917477 QUD917477 RDZ917477 RNV917477 RXR917477 SHN917477 SRJ917477 TBF917477 TLB917477 TUX917477 UET917477 UOP917477 UYL917477 VIH917477 VSD917477 WBZ917477 WLV917477 WVR917477 J983008 JF983013 TB983013 ACX983013 AMT983013 AWP983013 BGL983013 BQH983013 CAD983013 CJZ983013 CTV983013 DDR983013 DNN983013 DXJ983013 EHF983013 ERB983013 FAX983013 FKT983013 FUP983013 GEL983013 GOH983013 GYD983013 HHZ983013 HRV983013 IBR983013 ILN983013 IVJ983013 JFF983013 JPB983013 JYX983013 KIT983013 KSP983013 LCL983013 LMH983013 LWD983013 MFZ983013 MPV983013 MZR983013 NJN983013 NTJ983013 ODF983013 ONB983013 OWX983013 PGT983013 PQP983013 QAL983013 QKH983013 QUD983013 RDZ983013 RNV983013 RXR983013 SHN983013 SRJ983013 TBF983013 TLB983013 TUX983013 UET983013 UOP983013 UYL983013 VIH983013 VSD983013 WBZ983013 WLV983013 WVR983013 H65501 JD65506 SZ65506 ACV65506 AMR65506 AWN65506 BGJ65506 BQF65506 CAB65506 CJX65506 CTT65506 DDP65506 DNL65506 DXH65506 EHD65506 EQZ65506 FAV65506 FKR65506 FUN65506 GEJ65506 GOF65506 GYB65506 HHX65506 HRT65506 IBP65506 ILL65506 IVH65506 JFD65506 JOZ65506 JYV65506 KIR65506 KSN65506 LCJ65506 LMF65506 LWB65506 MFX65506 MPT65506 MZP65506 NJL65506 NTH65506 ODD65506 OMZ65506 OWV65506 PGR65506 PQN65506 QAJ65506 QKF65506 QUB65506 RDX65506 RNT65506 RXP65506 SHL65506 SRH65506 TBD65506 TKZ65506 TUV65506 UER65506 UON65506 UYJ65506 VIF65506 VSB65506 WBX65506 WLT65506 WVP65506 H131037 JD131042 SZ131042 ACV131042 AMR131042 AWN131042 BGJ131042 BQF131042 CAB131042 CJX131042 CTT131042 DDP131042 DNL131042 DXH131042 EHD131042 EQZ131042 FAV131042 FKR131042 FUN131042 GEJ131042 GOF131042 GYB131042 HHX131042 HRT131042 IBP131042 ILL131042 IVH131042 JFD131042 JOZ131042 JYV131042 KIR131042 KSN131042 LCJ131042 LMF131042 LWB131042 MFX131042 MPT131042 MZP131042 NJL131042 NTH131042 ODD131042 OMZ131042 OWV131042 PGR131042 PQN131042 QAJ131042 QKF131042 QUB131042 RDX131042 RNT131042 RXP131042 SHL131042 SRH131042 TBD131042 TKZ131042 TUV131042 UER131042 UON131042 UYJ131042 VIF131042 VSB131042 WBX131042 WLT131042 WVP131042 H196573 JD196578 SZ196578 ACV196578 AMR196578 AWN196578 BGJ196578 BQF196578 CAB196578 CJX196578 CTT196578 DDP196578 DNL196578 DXH196578 EHD196578 EQZ196578 FAV196578 FKR196578 FUN196578 GEJ196578 GOF196578 GYB196578 HHX196578 HRT196578 IBP196578 ILL196578 IVH196578 JFD196578 JOZ196578 JYV196578 KIR196578 KSN196578 LCJ196578 LMF196578 LWB196578 MFX196578 MPT196578 MZP196578 NJL196578 NTH196578 ODD196578 OMZ196578 OWV196578 PGR196578 PQN196578 QAJ196578 QKF196578 QUB196578 RDX196578 RNT196578 RXP196578 SHL196578 SRH196578 TBD196578 TKZ196578 TUV196578 UER196578 UON196578 UYJ196578 VIF196578 VSB196578 WBX196578 WLT196578 WVP196578 H262109 JD262114 SZ262114 ACV262114 AMR262114 AWN262114 BGJ262114 BQF262114 CAB262114 CJX262114 CTT262114 DDP262114 DNL262114 DXH262114 EHD262114 EQZ262114 FAV262114 FKR262114 FUN262114 GEJ262114 GOF262114 GYB262114 HHX262114 HRT262114 IBP262114 ILL262114 IVH262114 JFD262114 JOZ262114 JYV262114 KIR262114 KSN262114 LCJ262114 LMF262114 LWB262114 MFX262114 MPT262114 MZP262114 NJL262114 NTH262114 ODD262114 OMZ262114 OWV262114 PGR262114 PQN262114 QAJ262114 QKF262114 QUB262114 RDX262114 RNT262114 RXP262114 SHL262114 SRH262114 TBD262114 TKZ262114 TUV262114 UER262114 UON262114 UYJ262114 VIF262114 VSB262114 WBX262114 WLT262114 WVP262114 H327645 JD327650 SZ327650 ACV327650 AMR327650 AWN327650 BGJ327650 BQF327650 CAB327650 CJX327650 CTT327650 DDP327650 DNL327650 DXH327650 EHD327650 EQZ327650 FAV327650 FKR327650 FUN327650 GEJ327650 GOF327650 GYB327650 HHX327650 HRT327650 IBP327650 ILL327650 IVH327650 JFD327650 JOZ327650 JYV327650 KIR327650 KSN327650 LCJ327650 LMF327650 LWB327650 MFX327650 MPT327650 MZP327650 NJL327650 NTH327650 ODD327650 OMZ327650 OWV327650 PGR327650 PQN327650 QAJ327650 QKF327650 QUB327650 RDX327650 RNT327650 RXP327650 SHL327650 SRH327650 TBD327650 TKZ327650 TUV327650 UER327650 UON327650 UYJ327650 VIF327650 VSB327650 WBX327650 WLT327650 WVP327650 H393181 JD393186 SZ393186 ACV393186 AMR393186 AWN393186 BGJ393186 BQF393186 CAB393186 CJX393186 CTT393186 DDP393186 DNL393186 DXH393186 EHD393186 EQZ393186 FAV393186 FKR393186 FUN393186 GEJ393186 GOF393186 GYB393186 HHX393186 HRT393186 IBP393186 ILL393186 IVH393186 JFD393186 JOZ393186 JYV393186 KIR393186 KSN393186 LCJ393186 LMF393186 LWB393186 MFX393186 MPT393186 MZP393186 NJL393186 NTH393186 ODD393186 OMZ393186 OWV393186 PGR393186 PQN393186 QAJ393186 QKF393186 QUB393186 RDX393186 RNT393186 RXP393186 SHL393186 SRH393186 TBD393186 TKZ393186 TUV393186 UER393186 UON393186 UYJ393186 VIF393186 VSB393186 WBX393186 WLT393186 WVP393186 H458717 JD458722 SZ458722 ACV458722 AMR458722 AWN458722 BGJ458722 BQF458722 CAB458722 CJX458722 CTT458722 DDP458722 DNL458722 DXH458722 EHD458722 EQZ458722 FAV458722 FKR458722 FUN458722 GEJ458722 GOF458722 GYB458722 HHX458722 HRT458722 IBP458722 ILL458722 IVH458722 JFD458722 JOZ458722 JYV458722 KIR458722 KSN458722 LCJ458722 LMF458722 LWB458722 MFX458722 MPT458722 MZP458722 NJL458722 NTH458722 ODD458722 OMZ458722 OWV458722 PGR458722 PQN458722 QAJ458722 QKF458722 QUB458722 RDX458722 RNT458722 RXP458722 SHL458722 SRH458722 TBD458722 TKZ458722 TUV458722 UER458722 UON458722 UYJ458722 VIF458722 VSB458722 WBX458722 WLT458722 WVP458722 H524253 JD524258 SZ524258 ACV524258 AMR524258 AWN524258 BGJ524258 BQF524258 CAB524258 CJX524258 CTT524258 DDP524258 DNL524258 DXH524258 EHD524258 EQZ524258 FAV524258 FKR524258 FUN524258 GEJ524258 GOF524258 GYB524258 HHX524258 HRT524258 IBP524258 ILL524258 IVH524258 JFD524258 JOZ524258 JYV524258 KIR524258 KSN524258 LCJ524258 LMF524258 LWB524258 MFX524258 MPT524258 MZP524258 NJL524258 NTH524258 ODD524258 OMZ524258 OWV524258 PGR524258 PQN524258 QAJ524258 QKF524258 QUB524258 RDX524258 RNT524258 RXP524258 SHL524258 SRH524258 TBD524258 TKZ524258 TUV524258 UER524258 UON524258 UYJ524258 VIF524258 VSB524258 WBX524258 WLT524258 WVP524258 H589789 JD589794 SZ589794 ACV589794 AMR589794 AWN589794 BGJ589794 BQF589794 CAB589794 CJX589794 CTT589794 DDP589794 DNL589794 DXH589794 EHD589794 EQZ589794 FAV589794 FKR589794 FUN589794 GEJ589794 GOF589794 GYB589794 HHX589794 HRT589794 IBP589794 ILL589794 IVH589794 JFD589794 JOZ589794 JYV589794 KIR589794 KSN589794 LCJ589794 LMF589794 LWB589794 MFX589794 MPT589794 MZP589794 NJL589794 NTH589794 ODD589794 OMZ589794 OWV589794 PGR589794 PQN589794 QAJ589794 QKF589794 QUB589794 RDX589794 RNT589794 RXP589794 SHL589794 SRH589794 TBD589794 TKZ589794 TUV589794 UER589794 UON589794 UYJ589794 VIF589794 VSB589794 WBX589794 WLT589794 WVP589794 H655325 JD655330 SZ655330 ACV655330 AMR655330 AWN655330 BGJ655330 BQF655330 CAB655330 CJX655330 CTT655330 DDP655330 DNL655330 DXH655330 EHD655330 EQZ655330 FAV655330 FKR655330 FUN655330 GEJ655330 GOF655330 GYB655330 HHX655330 HRT655330 IBP655330 ILL655330 IVH655330 JFD655330 JOZ655330 JYV655330 KIR655330 KSN655330 LCJ655330 LMF655330 LWB655330 MFX655330 MPT655330 MZP655330 NJL655330 NTH655330 ODD655330 OMZ655330 OWV655330 PGR655330 PQN655330 QAJ655330 QKF655330 QUB655330 RDX655330 RNT655330 RXP655330 SHL655330 SRH655330 TBD655330 TKZ655330 TUV655330 UER655330 UON655330 UYJ655330 VIF655330 VSB655330 WBX655330 WLT655330 WVP655330 H720861 JD720866 SZ720866 ACV720866 AMR720866 AWN720866 BGJ720866 BQF720866 CAB720866 CJX720866 CTT720866 DDP720866 DNL720866 DXH720866 EHD720866 EQZ720866 FAV720866 FKR720866 FUN720866 GEJ720866 GOF720866 GYB720866 HHX720866 HRT720866 IBP720866 ILL720866 IVH720866 JFD720866 JOZ720866 JYV720866 KIR720866 KSN720866 LCJ720866 LMF720866 LWB720866 MFX720866 MPT720866 MZP720866 NJL720866 NTH720866 ODD720866 OMZ720866 OWV720866 PGR720866 PQN720866 QAJ720866 QKF720866 QUB720866 RDX720866 RNT720866 RXP720866 SHL720866 SRH720866 TBD720866 TKZ720866 TUV720866 UER720866 UON720866 UYJ720866 VIF720866 VSB720866 WBX720866 WLT720866 WVP720866 H786397 JD786402 SZ786402 ACV786402 AMR786402 AWN786402 BGJ786402 BQF786402 CAB786402 CJX786402 CTT786402 DDP786402 DNL786402 DXH786402 EHD786402 EQZ786402 FAV786402 FKR786402 FUN786402 GEJ786402 GOF786402 GYB786402 HHX786402 HRT786402 IBP786402 ILL786402 IVH786402 JFD786402 JOZ786402 JYV786402 KIR786402 KSN786402 LCJ786402 LMF786402 LWB786402 MFX786402 MPT786402 MZP786402 NJL786402 NTH786402 ODD786402 OMZ786402 OWV786402 PGR786402 PQN786402 QAJ786402 QKF786402 QUB786402 RDX786402 RNT786402 RXP786402 SHL786402 SRH786402 TBD786402 TKZ786402 TUV786402 UER786402 UON786402 UYJ786402 VIF786402 VSB786402 WBX786402 WLT786402 WVP786402 H851933 JD851938 SZ851938 ACV851938 AMR851938 AWN851938 BGJ851938 BQF851938 CAB851938 CJX851938 CTT851938 DDP851938 DNL851938 DXH851938 EHD851938 EQZ851938 FAV851938 FKR851938 FUN851938 GEJ851938 GOF851938 GYB851938 HHX851938 HRT851938 IBP851938 ILL851938 IVH851938 JFD851938 JOZ851938 JYV851938 KIR851938 KSN851938 LCJ851938 LMF851938 LWB851938 MFX851938 MPT851938 MZP851938 NJL851938 NTH851938 ODD851938 OMZ851938 OWV851938 PGR851938 PQN851938 QAJ851938 QKF851938 QUB851938 RDX851938 RNT851938 RXP851938 SHL851938 SRH851938 TBD851938 TKZ851938 TUV851938 UER851938 UON851938 UYJ851938 VIF851938 VSB851938 WBX851938 WLT851938 WVP851938 H917469 JD917474 SZ917474 ACV917474 AMR917474 AWN917474 BGJ917474 BQF917474 CAB917474 CJX917474 CTT917474 DDP917474 DNL917474 DXH917474 EHD917474 EQZ917474 FAV917474 FKR917474 FUN917474 GEJ917474 GOF917474 GYB917474 HHX917474 HRT917474 IBP917474 ILL917474 IVH917474 JFD917474 JOZ917474 JYV917474 KIR917474 KSN917474 LCJ917474 LMF917474 LWB917474 MFX917474 MPT917474 MZP917474 NJL917474 NTH917474 ODD917474 OMZ917474 OWV917474 PGR917474 PQN917474 QAJ917474 QKF917474 QUB917474 RDX917474 RNT917474 RXP917474 SHL917474 SRH917474 TBD917474 TKZ917474 TUV917474 UER917474 UON917474 UYJ917474 VIF917474 VSB917474 WBX917474 WLT917474 WVP917474 H983005 JD983010 SZ983010 ACV983010 AMR983010 AWN983010 BGJ983010 BQF983010 CAB983010 CJX983010 CTT983010 DDP983010 DNL983010 DXH983010 EHD983010 EQZ983010 FAV983010 FKR983010 FUN983010 GEJ983010 GOF983010 GYB983010 HHX983010 HRT983010 IBP983010 ILL983010 IVH983010 JFD983010 JOZ983010 JYV983010 KIR983010 KSN983010 LCJ983010 LMF983010 LWB983010 MFX983010 MPT983010 MZP983010 NJL983010 NTH983010 ODD983010 OMZ983010 OWV983010 PGR983010 PQN983010 QAJ983010 QKF983010 QUB983010 RDX983010 RNT983010 RXP983010 SHL983010 SRH983010 TBD983010 TKZ983010 TUV983010 UER983010 UON983010 UYJ983010 VIF983010 VSB983010 WBX983010 WLT983010" xr:uid="{6373B2BC-4670-4B1A-A77D-AD0B9C2BD34D}">
      <formula1>#REF!</formula1>
    </dataValidation>
    <dataValidation type="list" allowBlank="1" showInputMessage="1" showErrorMessage="1" sqref="C65529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C131065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C196601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C262137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C327673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C393209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C458745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C524281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C589817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C655353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C720889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C786425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C851961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C917497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C983033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xr:uid="{B8E330F0-8DAA-402E-9578-5A5FAE4FE51F}">
      <formula1>"construction &amp; buyer assistance, buyer assistance only, construction only"</formula1>
    </dataValidation>
    <dataValidation type="list" allowBlank="1" showInputMessage="1" showErrorMessage="1" sqref="C65524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C131060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C196596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C262132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C327668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C393204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C458740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C524276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C589812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C655348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C720884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C786420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C851956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C917492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C983028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WVK983027" xr:uid="{B85D38F8-F55D-4532-903B-072350DF76CD}">
      <formula1>"501c3, Other Nonprofit, Limited Partnership, LLC, Unknown"</formula1>
    </dataValidation>
    <dataValidation type="list" allowBlank="1" showInputMessage="1" showErrorMessage="1" sqref="I65500:I65502 JE65505:JE65507 TA65505:TA65507 ACW65505:ACW65507 AMS65505:AMS65507 AWO65505:AWO65507 BGK65505:BGK65507 BQG65505:BQG65507 CAC65505:CAC65507 CJY65505:CJY65507 CTU65505:CTU65507 DDQ65505:DDQ65507 DNM65505:DNM65507 DXI65505:DXI65507 EHE65505:EHE65507 ERA65505:ERA65507 FAW65505:FAW65507 FKS65505:FKS65507 FUO65505:FUO65507 GEK65505:GEK65507 GOG65505:GOG65507 GYC65505:GYC65507 HHY65505:HHY65507 HRU65505:HRU65507 IBQ65505:IBQ65507 ILM65505:ILM65507 IVI65505:IVI65507 JFE65505:JFE65507 JPA65505:JPA65507 JYW65505:JYW65507 KIS65505:KIS65507 KSO65505:KSO65507 LCK65505:LCK65507 LMG65505:LMG65507 LWC65505:LWC65507 MFY65505:MFY65507 MPU65505:MPU65507 MZQ65505:MZQ65507 NJM65505:NJM65507 NTI65505:NTI65507 ODE65505:ODE65507 ONA65505:ONA65507 OWW65505:OWW65507 PGS65505:PGS65507 PQO65505:PQO65507 QAK65505:QAK65507 QKG65505:QKG65507 QUC65505:QUC65507 RDY65505:RDY65507 RNU65505:RNU65507 RXQ65505:RXQ65507 SHM65505:SHM65507 SRI65505:SRI65507 TBE65505:TBE65507 TLA65505:TLA65507 TUW65505:TUW65507 UES65505:UES65507 UOO65505:UOO65507 UYK65505:UYK65507 VIG65505:VIG65507 VSC65505:VSC65507 WBY65505:WBY65507 WLU65505:WLU65507 WVQ65505:WVQ65507 I131036:I131038 JE131041:JE131043 TA131041:TA131043 ACW131041:ACW131043 AMS131041:AMS131043 AWO131041:AWO131043 BGK131041:BGK131043 BQG131041:BQG131043 CAC131041:CAC131043 CJY131041:CJY131043 CTU131041:CTU131043 DDQ131041:DDQ131043 DNM131041:DNM131043 DXI131041:DXI131043 EHE131041:EHE131043 ERA131041:ERA131043 FAW131041:FAW131043 FKS131041:FKS131043 FUO131041:FUO131043 GEK131041:GEK131043 GOG131041:GOG131043 GYC131041:GYC131043 HHY131041:HHY131043 HRU131041:HRU131043 IBQ131041:IBQ131043 ILM131041:ILM131043 IVI131041:IVI131043 JFE131041:JFE131043 JPA131041:JPA131043 JYW131041:JYW131043 KIS131041:KIS131043 KSO131041:KSO131043 LCK131041:LCK131043 LMG131041:LMG131043 LWC131041:LWC131043 MFY131041:MFY131043 MPU131041:MPU131043 MZQ131041:MZQ131043 NJM131041:NJM131043 NTI131041:NTI131043 ODE131041:ODE131043 ONA131041:ONA131043 OWW131041:OWW131043 PGS131041:PGS131043 PQO131041:PQO131043 QAK131041:QAK131043 QKG131041:QKG131043 QUC131041:QUC131043 RDY131041:RDY131043 RNU131041:RNU131043 RXQ131041:RXQ131043 SHM131041:SHM131043 SRI131041:SRI131043 TBE131041:TBE131043 TLA131041:TLA131043 TUW131041:TUW131043 UES131041:UES131043 UOO131041:UOO131043 UYK131041:UYK131043 VIG131041:VIG131043 VSC131041:VSC131043 WBY131041:WBY131043 WLU131041:WLU131043 WVQ131041:WVQ131043 I196572:I196574 JE196577:JE196579 TA196577:TA196579 ACW196577:ACW196579 AMS196577:AMS196579 AWO196577:AWO196579 BGK196577:BGK196579 BQG196577:BQG196579 CAC196577:CAC196579 CJY196577:CJY196579 CTU196577:CTU196579 DDQ196577:DDQ196579 DNM196577:DNM196579 DXI196577:DXI196579 EHE196577:EHE196579 ERA196577:ERA196579 FAW196577:FAW196579 FKS196577:FKS196579 FUO196577:FUO196579 GEK196577:GEK196579 GOG196577:GOG196579 GYC196577:GYC196579 HHY196577:HHY196579 HRU196577:HRU196579 IBQ196577:IBQ196579 ILM196577:ILM196579 IVI196577:IVI196579 JFE196577:JFE196579 JPA196577:JPA196579 JYW196577:JYW196579 KIS196577:KIS196579 KSO196577:KSO196579 LCK196577:LCK196579 LMG196577:LMG196579 LWC196577:LWC196579 MFY196577:MFY196579 MPU196577:MPU196579 MZQ196577:MZQ196579 NJM196577:NJM196579 NTI196577:NTI196579 ODE196577:ODE196579 ONA196577:ONA196579 OWW196577:OWW196579 PGS196577:PGS196579 PQO196577:PQO196579 QAK196577:QAK196579 QKG196577:QKG196579 QUC196577:QUC196579 RDY196577:RDY196579 RNU196577:RNU196579 RXQ196577:RXQ196579 SHM196577:SHM196579 SRI196577:SRI196579 TBE196577:TBE196579 TLA196577:TLA196579 TUW196577:TUW196579 UES196577:UES196579 UOO196577:UOO196579 UYK196577:UYK196579 VIG196577:VIG196579 VSC196577:VSC196579 WBY196577:WBY196579 WLU196577:WLU196579 WVQ196577:WVQ196579 I262108:I262110 JE262113:JE262115 TA262113:TA262115 ACW262113:ACW262115 AMS262113:AMS262115 AWO262113:AWO262115 BGK262113:BGK262115 BQG262113:BQG262115 CAC262113:CAC262115 CJY262113:CJY262115 CTU262113:CTU262115 DDQ262113:DDQ262115 DNM262113:DNM262115 DXI262113:DXI262115 EHE262113:EHE262115 ERA262113:ERA262115 FAW262113:FAW262115 FKS262113:FKS262115 FUO262113:FUO262115 GEK262113:GEK262115 GOG262113:GOG262115 GYC262113:GYC262115 HHY262113:HHY262115 HRU262113:HRU262115 IBQ262113:IBQ262115 ILM262113:ILM262115 IVI262113:IVI262115 JFE262113:JFE262115 JPA262113:JPA262115 JYW262113:JYW262115 KIS262113:KIS262115 KSO262113:KSO262115 LCK262113:LCK262115 LMG262113:LMG262115 LWC262113:LWC262115 MFY262113:MFY262115 MPU262113:MPU262115 MZQ262113:MZQ262115 NJM262113:NJM262115 NTI262113:NTI262115 ODE262113:ODE262115 ONA262113:ONA262115 OWW262113:OWW262115 PGS262113:PGS262115 PQO262113:PQO262115 QAK262113:QAK262115 QKG262113:QKG262115 QUC262113:QUC262115 RDY262113:RDY262115 RNU262113:RNU262115 RXQ262113:RXQ262115 SHM262113:SHM262115 SRI262113:SRI262115 TBE262113:TBE262115 TLA262113:TLA262115 TUW262113:TUW262115 UES262113:UES262115 UOO262113:UOO262115 UYK262113:UYK262115 VIG262113:VIG262115 VSC262113:VSC262115 WBY262113:WBY262115 WLU262113:WLU262115 WVQ262113:WVQ262115 I327644:I327646 JE327649:JE327651 TA327649:TA327651 ACW327649:ACW327651 AMS327649:AMS327651 AWO327649:AWO327651 BGK327649:BGK327651 BQG327649:BQG327651 CAC327649:CAC327651 CJY327649:CJY327651 CTU327649:CTU327651 DDQ327649:DDQ327651 DNM327649:DNM327651 DXI327649:DXI327651 EHE327649:EHE327651 ERA327649:ERA327651 FAW327649:FAW327651 FKS327649:FKS327651 FUO327649:FUO327651 GEK327649:GEK327651 GOG327649:GOG327651 GYC327649:GYC327651 HHY327649:HHY327651 HRU327649:HRU327651 IBQ327649:IBQ327651 ILM327649:ILM327651 IVI327649:IVI327651 JFE327649:JFE327651 JPA327649:JPA327651 JYW327649:JYW327651 KIS327649:KIS327651 KSO327649:KSO327651 LCK327649:LCK327651 LMG327649:LMG327651 LWC327649:LWC327651 MFY327649:MFY327651 MPU327649:MPU327651 MZQ327649:MZQ327651 NJM327649:NJM327651 NTI327649:NTI327651 ODE327649:ODE327651 ONA327649:ONA327651 OWW327649:OWW327651 PGS327649:PGS327651 PQO327649:PQO327651 QAK327649:QAK327651 QKG327649:QKG327651 QUC327649:QUC327651 RDY327649:RDY327651 RNU327649:RNU327651 RXQ327649:RXQ327651 SHM327649:SHM327651 SRI327649:SRI327651 TBE327649:TBE327651 TLA327649:TLA327651 TUW327649:TUW327651 UES327649:UES327651 UOO327649:UOO327651 UYK327649:UYK327651 VIG327649:VIG327651 VSC327649:VSC327651 WBY327649:WBY327651 WLU327649:WLU327651 WVQ327649:WVQ327651 I393180:I393182 JE393185:JE393187 TA393185:TA393187 ACW393185:ACW393187 AMS393185:AMS393187 AWO393185:AWO393187 BGK393185:BGK393187 BQG393185:BQG393187 CAC393185:CAC393187 CJY393185:CJY393187 CTU393185:CTU393187 DDQ393185:DDQ393187 DNM393185:DNM393187 DXI393185:DXI393187 EHE393185:EHE393187 ERA393185:ERA393187 FAW393185:FAW393187 FKS393185:FKS393187 FUO393185:FUO393187 GEK393185:GEK393187 GOG393185:GOG393187 GYC393185:GYC393187 HHY393185:HHY393187 HRU393185:HRU393187 IBQ393185:IBQ393187 ILM393185:ILM393187 IVI393185:IVI393187 JFE393185:JFE393187 JPA393185:JPA393187 JYW393185:JYW393187 KIS393185:KIS393187 KSO393185:KSO393187 LCK393185:LCK393187 LMG393185:LMG393187 LWC393185:LWC393187 MFY393185:MFY393187 MPU393185:MPU393187 MZQ393185:MZQ393187 NJM393185:NJM393187 NTI393185:NTI393187 ODE393185:ODE393187 ONA393185:ONA393187 OWW393185:OWW393187 PGS393185:PGS393187 PQO393185:PQO393187 QAK393185:QAK393187 QKG393185:QKG393187 QUC393185:QUC393187 RDY393185:RDY393187 RNU393185:RNU393187 RXQ393185:RXQ393187 SHM393185:SHM393187 SRI393185:SRI393187 TBE393185:TBE393187 TLA393185:TLA393187 TUW393185:TUW393187 UES393185:UES393187 UOO393185:UOO393187 UYK393185:UYK393187 VIG393185:VIG393187 VSC393185:VSC393187 WBY393185:WBY393187 WLU393185:WLU393187 WVQ393185:WVQ393187 I458716:I458718 JE458721:JE458723 TA458721:TA458723 ACW458721:ACW458723 AMS458721:AMS458723 AWO458721:AWO458723 BGK458721:BGK458723 BQG458721:BQG458723 CAC458721:CAC458723 CJY458721:CJY458723 CTU458721:CTU458723 DDQ458721:DDQ458723 DNM458721:DNM458723 DXI458721:DXI458723 EHE458721:EHE458723 ERA458721:ERA458723 FAW458721:FAW458723 FKS458721:FKS458723 FUO458721:FUO458723 GEK458721:GEK458723 GOG458721:GOG458723 GYC458721:GYC458723 HHY458721:HHY458723 HRU458721:HRU458723 IBQ458721:IBQ458723 ILM458721:ILM458723 IVI458721:IVI458723 JFE458721:JFE458723 JPA458721:JPA458723 JYW458721:JYW458723 KIS458721:KIS458723 KSO458721:KSO458723 LCK458721:LCK458723 LMG458721:LMG458723 LWC458721:LWC458723 MFY458721:MFY458723 MPU458721:MPU458723 MZQ458721:MZQ458723 NJM458721:NJM458723 NTI458721:NTI458723 ODE458721:ODE458723 ONA458721:ONA458723 OWW458721:OWW458723 PGS458721:PGS458723 PQO458721:PQO458723 QAK458721:QAK458723 QKG458721:QKG458723 QUC458721:QUC458723 RDY458721:RDY458723 RNU458721:RNU458723 RXQ458721:RXQ458723 SHM458721:SHM458723 SRI458721:SRI458723 TBE458721:TBE458723 TLA458721:TLA458723 TUW458721:TUW458723 UES458721:UES458723 UOO458721:UOO458723 UYK458721:UYK458723 VIG458721:VIG458723 VSC458721:VSC458723 WBY458721:WBY458723 WLU458721:WLU458723 WVQ458721:WVQ458723 I524252:I524254 JE524257:JE524259 TA524257:TA524259 ACW524257:ACW524259 AMS524257:AMS524259 AWO524257:AWO524259 BGK524257:BGK524259 BQG524257:BQG524259 CAC524257:CAC524259 CJY524257:CJY524259 CTU524257:CTU524259 DDQ524257:DDQ524259 DNM524257:DNM524259 DXI524257:DXI524259 EHE524257:EHE524259 ERA524257:ERA524259 FAW524257:FAW524259 FKS524257:FKS524259 FUO524257:FUO524259 GEK524257:GEK524259 GOG524257:GOG524259 GYC524257:GYC524259 HHY524257:HHY524259 HRU524257:HRU524259 IBQ524257:IBQ524259 ILM524257:ILM524259 IVI524257:IVI524259 JFE524257:JFE524259 JPA524257:JPA524259 JYW524257:JYW524259 KIS524257:KIS524259 KSO524257:KSO524259 LCK524257:LCK524259 LMG524257:LMG524259 LWC524257:LWC524259 MFY524257:MFY524259 MPU524257:MPU524259 MZQ524257:MZQ524259 NJM524257:NJM524259 NTI524257:NTI524259 ODE524257:ODE524259 ONA524257:ONA524259 OWW524257:OWW524259 PGS524257:PGS524259 PQO524257:PQO524259 QAK524257:QAK524259 QKG524257:QKG524259 QUC524257:QUC524259 RDY524257:RDY524259 RNU524257:RNU524259 RXQ524257:RXQ524259 SHM524257:SHM524259 SRI524257:SRI524259 TBE524257:TBE524259 TLA524257:TLA524259 TUW524257:TUW524259 UES524257:UES524259 UOO524257:UOO524259 UYK524257:UYK524259 VIG524257:VIG524259 VSC524257:VSC524259 WBY524257:WBY524259 WLU524257:WLU524259 WVQ524257:WVQ524259 I589788:I589790 JE589793:JE589795 TA589793:TA589795 ACW589793:ACW589795 AMS589793:AMS589795 AWO589793:AWO589795 BGK589793:BGK589795 BQG589793:BQG589795 CAC589793:CAC589795 CJY589793:CJY589795 CTU589793:CTU589795 DDQ589793:DDQ589795 DNM589793:DNM589795 DXI589793:DXI589795 EHE589793:EHE589795 ERA589793:ERA589795 FAW589793:FAW589795 FKS589793:FKS589795 FUO589793:FUO589795 GEK589793:GEK589795 GOG589793:GOG589795 GYC589793:GYC589795 HHY589793:HHY589795 HRU589793:HRU589795 IBQ589793:IBQ589795 ILM589793:ILM589795 IVI589793:IVI589795 JFE589793:JFE589795 JPA589793:JPA589795 JYW589793:JYW589795 KIS589793:KIS589795 KSO589793:KSO589795 LCK589793:LCK589795 LMG589793:LMG589795 LWC589793:LWC589795 MFY589793:MFY589795 MPU589793:MPU589795 MZQ589793:MZQ589795 NJM589793:NJM589795 NTI589793:NTI589795 ODE589793:ODE589795 ONA589793:ONA589795 OWW589793:OWW589795 PGS589793:PGS589795 PQO589793:PQO589795 QAK589793:QAK589795 QKG589793:QKG589795 QUC589793:QUC589795 RDY589793:RDY589795 RNU589793:RNU589795 RXQ589793:RXQ589795 SHM589793:SHM589795 SRI589793:SRI589795 TBE589793:TBE589795 TLA589793:TLA589795 TUW589793:TUW589795 UES589793:UES589795 UOO589793:UOO589795 UYK589793:UYK589795 VIG589793:VIG589795 VSC589793:VSC589795 WBY589793:WBY589795 WLU589793:WLU589795 WVQ589793:WVQ589795 I655324:I655326 JE655329:JE655331 TA655329:TA655331 ACW655329:ACW655331 AMS655329:AMS655331 AWO655329:AWO655331 BGK655329:BGK655331 BQG655329:BQG655331 CAC655329:CAC655331 CJY655329:CJY655331 CTU655329:CTU655331 DDQ655329:DDQ655331 DNM655329:DNM655331 DXI655329:DXI655331 EHE655329:EHE655331 ERA655329:ERA655331 FAW655329:FAW655331 FKS655329:FKS655331 FUO655329:FUO655331 GEK655329:GEK655331 GOG655329:GOG655331 GYC655329:GYC655331 HHY655329:HHY655331 HRU655329:HRU655331 IBQ655329:IBQ655331 ILM655329:ILM655331 IVI655329:IVI655331 JFE655329:JFE655331 JPA655329:JPA655331 JYW655329:JYW655331 KIS655329:KIS655331 KSO655329:KSO655331 LCK655329:LCK655331 LMG655329:LMG655331 LWC655329:LWC655331 MFY655329:MFY655331 MPU655329:MPU655331 MZQ655329:MZQ655331 NJM655329:NJM655331 NTI655329:NTI655331 ODE655329:ODE655331 ONA655329:ONA655331 OWW655329:OWW655331 PGS655329:PGS655331 PQO655329:PQO655331 QAK655329:QAK655331 QKG655329:QKG655331 QUC655329:QUC655331 RDY655329:RDY655331 RNU655329:RNU655331 RXQ655329:RXQ655331 SHM655329:SHM655331 SRI655329:SRI655331 TBE655329:TBE655331 TLA655329:TLA655331 TUW655329:TUW655331 UES655329:UES655331 UOO655329:UOO655331 UYK655329:UYK655331 VIG655329:VIG655331 VSC655329:VSC655331 WBY655329:WBY655331 WLU655329:WLU655331 WVQ655329:WVQ655331 I720860:I720862 JE720865:JE720867 TA720865:TA720867 ACW720865:ACW720867 AMS720865:AMS720867 AWO720865:AWO720867 BGK720865:BGK720867 BQG720865:BQG720867 CAC720865:CAC720867 CJY720865:CJY720867 CTU720865:CTU720867 DDQ720865:DDQ720867 DNM720865:DNM720867 DXI720865:DXI720867 EHE720865:EHE720867 ERA720865:ERA720867 FAW720865:FAW720867 FKS720865:FKS720867 FUO720865:FUO720867 GEK720865:GEK720867 GOG720865:GOG720867 GYC720865:GYC720867 HHY720865:HHY720867 HRU720865:HRU720867 IBQ720865:IBQ720867 ILM720865:ILM720867 IVI720865:IVI720867 JFE720865:JFE720867 JPA720865:JPA720867 JYW720865:JYW720867 KIS720865:KIS720867 KSO720865:KSO720867 LCK720865:LCK720867 LMG720865:LMG720867 LWC720865:LWC720867 MFY720865:MFY720867 MPU720865:MPU720867 MZQ720865:MZQ720867 NJM720865:NJM720867 NTI720865:NTI720867 ODE720865:ODE720867 ONA720865:ONA720867 OWW720865:OWW720867 PGS720865:PGS720867 PQO720865:PQO720867 QAK720865:QAK720867 QKG720865:QKG720867 QUC720865:QUC720867 RDY720865:RDY720867 RNU720865:RNU720867 RXQ720865:RXQ720867 SHM720865:SHM720867 SRI720865:SRI720867 TBE720865:TBE720867 TLA720865:TLA720867 TUW720865:TUW720867 UES720865:UES720867 UOO720865:UOO720867 UYK720865:UYK720867 VIG720865:VIG720867 VSC720865:VSC720867 WBY720865:WBY720867 WLU720865:WLU720867 WVQ720865:WVQ720867 I786396:I786398 JE786401:JE786403 TA786401:TA786403 ACW786401:ACW786403 AMS786401:AMS786403 AWO786401:AWO786403 BGK786401:BGK786403 BQG786401:BQG786403 CAC786401:CAC786403 CJY786401:CJY786403 CTU786401:CTU786403 DDQ786401:DDQ786403 DNM786401:DNM786403 DXI786401:DXI786403 EHE786401:EHE786403 ERA786401:ERA786403 FAW786401:FAW786403 FKS786401:FKS786403 FUO786401:FUO786403 GEK786401:GEK786403 GOG786401:GOG786403 GYC786401:GYC786403 HHY786401:HHY786403 HRU786401:HRU786403 IBQ786401:IBQ786403 ILM786401:ILM786403 IVI786401:IVI786403 JFE786401:JFE786403 JPA786401:JPA786403 JYW786401:JYW786403 KIS786401:KIS786403 KSO786401:KSO786403 LCK786401:LCK786403 LMG786401:LMG786403 LWC786401:LWC786403 MFY786401:MFY786403 MPU786401:MPU786403 MZQ786401:MZQ786403 NJM786401:NJM786403 NTI786401:NTI786403 ODE786401:ODE786403 ONA786401:ONA786403 OWW786401:OWW786403 PGS786401:PGS786403 PQO786401:PQO786403 QAK786401:QAK786403 QKG786401:QKG786403 QUC786401:QUC786403 RDY786401:RDY786403 RNU786401:RNU786403 RXQ786401:RXQ786403 SHM786401:SHM786403 SRI786401:SRI786403 TBE786401:TBE786403 TLA786401:TLA786403 TUW786401:TUW786403 UES786401:UES786403 UOO786401:UOO786403 UYK786401:UYK786403 VIG786401:VIG786403 VSC786401:VSC786403 WBY786401:WBY786403 WLU786401:WLU786403 WVQ786401:WVQ786403 I851932:I851934 JE851937:JE851939 TA851937:TA851939 ACW851937:ACW851939 AMS851937:AMS851939 AWO851937:AWO851939 BGK851937:BGK851939 BQG851937:BQG851939 CAC851937:CAC851939 CJY851937:CJY851939 CTU851937:CTU851939 DDQ851937:DDQ851939 DNM851937:DNM851939 DXI851937:DXI851939 EHE851937:EHE851939 ERA851937:ERA851939 FAW851937:FAW851939 FKS851937:FKS851939 FUO851937:FUO851939 GEK851937:GEK851939 GOG851937:GOG851939 GYC851937:GYC851939 HHY851937:HHY851939 HRU851937:HRU851939 IBQ851937:IBQ851939 ILM851937:ILM851939 IVI851937:IVI851939 JFE851937:JFE851939 JPA851937:JPA851939 JYW851937:JYW851939 KIS851937:KIS851939 KSO851937:KSO851939 LCK851937:LCK851939 LMG851937:LMG851939 LWC851937:LWC851939 MFY851937:MFY851939 MPU851937:MPU851939 MZQ851937:MZQ851939 NJM851937:NJM851939 NTI851937:NTI851939 ODE851937:ODE851939 ONA851937:ONA851939 OWW851937:OWW851939 PGS851937:PGS851939 PQO851937:PQO851939 QAK851937:QAK851939 QKG851937:QKG851939 QUC851937:QUC851939 RDY851937:RDY851939 RNU851937:RNU851939 RXQ851937:RXQ851939 SHM851937:SHM851939 SRI851937:SRI851939 TBE851937:TBE851939 TLA851937:TLA851939 TUW851937:TUW851939 UES851937:UES851939 UOO851937:UOO851939 UYK851937:UYK851939 VIG851937:VIG851939 VSC851937:VSC851939 WBY851937:WBY851939 WLU851937:WLU851939 WVQ851937:WVQ851939 I917468:I917470 JE917473:JE917475 TA917473:TA917475 ACW917473:ACW917475 AMS917473:AMS917475 AWO917473:AWO917475 BGK917473:BGK917475 BQG917473:BQG917475 CAC917473:CAC917475 CJY917473:CJY917475 CTU917473:CTU917475 DDQ917473:DDQ917475 DNM917473:DNM917475 DXI917473:DXI917475 EHE917473:EHE917475 ERA917473:ERA917475 FAW917473:FAW917475 FKS917473:FKS917475 FUO917473:FUO917475 GEK917473:GEK917475 GOG917473:GOG917475 GYC917473:GYC917475 HHY917473:HHY917475 HRU917473:HRU917475 IBQ917473:IBQ917475 ILM917473:ILM917475 IVI917473:IVI917475 JFE917473:JFE917475 JPA917473:JPA917475 JYW917473:JYW917475 KIS917473:KIS917475 KSO917473:KSO917475 LCK917473:LCK917475 LMG917473:LMG917475 LWC917473:LWC917475 MFY917473:MFY917475 MPU917473:MPU917475 MZQ917473:MZQ917475 NJM917473:NJM917475 NTI917473:NTI917475 ODE917473:ODE917475 ONA917473:ONA917475 OWW917473:OWW917475 PGS917473:PGS917475 PQO917473:PQO917475 QAK917473:QAK917475 QKG917473:QKG917475 QUC917473:QUC917475 RDY917473:RDY917475 RNU917473:RNU917475 RXQ917473:RXQ917475 SHM917473:SHM917475 SRI917473:SRI917475 TBE917473:TBE917475 TLA917473:TLA917475 TUW917473:TUW917475 UES917473:UES917475 UOO917473:UOO917475 UYK917473:UYK917475 VIG917473:VIG917475 VSC917473:VSC917475 WBY917473:WBY917475 WLU917473:WLU917475 WVQ917473:WVQ917475 I983004:I983006 JE983009:JE983011 TA983009:TA983011 ACW983009:ACW983011 AMS983009:AMS983011 AWO983009:AWO983011 BGK983009:BGK983011 BQG983009:BQG983011 CAC983009:CAC983011 CJY983009:CJY983011 CTU983009:CTU983011 DDQ983009:DDQ983011 DNM983009:DNM983011 DXI983009:DXI983011 EHE983009:EHE983011 ERA983009:ERA983011 FAW983009:FAW983011 FKS983009:FKS983011 FUO983009:FUO983011 GEK983009:GEK983011 GOG983009:GOG983011 GYC983009:GYC983011 HHY983009:HHY983011 HRU983009:HRU983011 IBQ983009:IBQ983011 ILM983009:ILM983011 IVI983009:IVI983011 JFE983009:JFE983011 JPA983009:JPA983011 JYW983009:JYW983011 KIS983009:KIS983011 KSO983009:KSO983011 LCK983009:LCK983011 LMG983009:LMG983011 LWC983009:LWC983011 MFY983009:MFY983011 MPU983009:MPU983011 MZQ983009:MZQ983011 NJM983009:NJM983011 NTI983009:NTI983011 ODE983009:ODE983011 ONA983009:ONA983011 OWW983009:OWW983011 PGS983009:PGS983011 PQO983009:PQO983011 QAK983009:QAK983011 QKG983009:QKG983011 QUC983009:QUC983011 RDY983009:RDY983011 RNU983009:RNU983011 RXQ983009:RXQ983011 SHM983009:SHM983011 SRI983009:SRI983011 TBE983009:TBE983011 TLA983009:TLA983011 TUW983009:TUW983011 UES983009:UES983011 UOO983009:UOO983011 UYK983009:UYK983011 VIG983009:VIG983011 VSC983009:VSC983011 WBY983009:WBY983011 WLU983009:WLU983011 WVQ983009:WVQ983011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05:I65507 JE65510:JE65512 TA65510:TA65512 ACW65510:ACW65512 AMS65510:AMS65512 AWO65510:AWO65512 BGK65510:BGK65512 BQG65510:BQG65512 CAC65510:CAC65512 CJY65510:CJY65512 CTU65510:CTU65512 DDQ65510:DDQ65512 DNM65510:DNM65512 DXI65510:DXI65512 EHE65510:EHE65512 ERA65510:ERA65512 FAW65510:FAW65512 FKS65510:FKS65512 FUO65510:FUO65512 GEK65510:GEK65512 GOG65510:GOG65512 GYC65510:GYC65512 HHY65510:HHY65512 HRU65510:HRU65512 IBQ65510:IBQ65512 ILM65510:ILM65512 IVI65510:IVI65512 JFE65510:JFE65512 JPA65510:JPA65512 JYW65510:JYW65512 KIS65510:KIS65512 KSO65510:KSO65512 LCK65510:LCK65512 LMG65510:LMG65512 LWC65510:LWC65512 MFY65510:MFY65512 MPU65510:MPU65512 MZQ65510:MZQ65512 NJM65510:NJM65512 NTI65510:NTI65512 ODE65510:ODE65512 ONA65510:ONA65512 OWW65510:OWW65512 PGS65510:PGS65512 PQO65510:PQO65512 QAK65510:QAK65512 QKG65510:QKG65512 QUC65510:QUC65512 RDY65510:RDY65512 RNU65510:RNU65512 RXQ65510:RXQ65512 SHM65510:SHM65512 SRI65510:SRI65512 TBE65510:TBE65512 TLA65510:TLA65512 TUW65510:TUW65512 UES65510:UES65512 UOO65510:UOO65512 UYK65510:UYK65512 VIG65510:VIG65512 VSC65510:VSC65512 WBY65510:WBY65512 WLU65510:WLU65512 WVQ65510:WVQ65512 I131041:I131043 JE131046:JE131048 TA131046:TA131048 ACW131046:ACW131048 AMS131046:AMS131048 AWO131046:AWO131048 BGK131046:BGK131048 BQG131046:BQG131048 CAC131046:CAC131048 CJY131046:CJY131048 CTU131046:CTU131048 DDQ131046:DDQ131048 DNM131046:DNM131048 DXI131046:DXI131048 EHE131046:EHE131048 ERA131046:ERA131048 FAW131046:FAW131048 FKS131046:FKS131048 FUO131046:FUO131048 GEK131046:GEK131048 GOG131046:GOG131048 GYC131046:GYC131048 HHY131046:HHY131048 HRU131046:HRU131048 IBQ131046:IBQ131048 ILM131046:ILM131048 IVI131046:IVI131048 JFE131046:JFE131048 JPA131046:JPA131048 JYW131046:JYW131048 KIS131046:KIS131048 KSO131046:KSO131048 LCK131046:LCK131048 LMG131046:LMG131048 LWC131046:LWC131048 MFY131046:MFY131048 MPU131046:MPU131048 MZQ131046:MZQ131048 NJM131046:NJM131048 NTI131046:NTI131048 ODE131046:ODE131048 ONA131046:ONA131048 OWW131046:OWW131048 PGS131046:PGS131048 PQO131046:PQO131048 QAK131046:QAK131048 QKG131046:QKG131048 QUC131046:QUC131048 RDY131046:RDY131048 RNU131046:RNU131048 RXQ131046:RXQ131048 SHM131046:SHM131048 SRI131046:SRI131048 TBE131046:TBE131048 TLA131046:TLA131048 TUW131046:TUW131048 UES131046:UES131048 UOO131046:UOO131048 UYK131046:UYK131048 VIG131046:VIG131048 VSC131046:VSC131048 WBY131046:WBY131048 WLU131046:WLU131048 WVQ131046:WVQ131048 I196577:I196579 JE196582:JE196584 TA196582:TA196584 ACW196582:ACW196584 AMS196582:AMS196584 AWO196582:AWO196584 BGK196582:BGK196584 BQG196582:BQG196584 CAC196582:CAC196584 CJY196582:CJY196584 CTU196582:CTU196584 DDQ196582:DDQ196584 DNM196582:DNM196584 DXI196582:DXI196584 EHE196582:EHE196584 ERA196582:ERA196584 FAW196582:FAW196584 FKS196582:FKS196584 FUO196582:FUO196584 GEK196582:GEK196584 GOG196582:GOG196584 GYC196582:GYC196584 HHY196582:HHY196584 HRU196582:HRU196584 IBQ196582:IBQ196584 ILM196582:ILM196584 IVI196582:IVI196584 JFE196582:JFE196584 JPA196582:JPA196584 JYW196582:JYW196584 KIS196582:KIS196584 KSO196582:KSO196584 LCK196582:LCK196584 LMG196582:LMG196584 LWC196582:LWC196584 MFY196582:MFY196584 MPU196582:MPU196584 MZQ196582:MZQ196584 NJM196582:NJM196584 NTI196582:NTI196584 ODE196582:ODE196584 ONA196582:ONA196584 OWW196582:OWW196584 PGS196582:PGS196584 PQO196582:PQO196584 QAK196582:QAK196584 QKG196582:QKG196584 QUC196582:QUC196584 RDY196582:RDY196584 RNU196582:RNU196584 RXQ196582:RXQ196584 SHM196582:SHM196584 SRI196582:SRI196584 TBE196582:TBE196584 TLA196582:TLA196584 TUW196582:TUW196584 UES196582:UES196584 UOO196582:UOO196584 UYK196582:UYK196584 VIG196582:VIG196584 VSC196582:VSC196584 WBY196582:WBY196584 WLU196582:WLU196584 WVQ196582:WVQ196584 I262113:I262115 JE262118:JE262120 TA262118:TA262120 ACW262118:ACW262120 AMS262118:AMS262120 AWO262118:AWO262120 BGK262118:BGK262120 BQG262118:BQG262120 CAC262118:CAC262120 CJY262118:CJY262120 CTU262118:CTU262120 DDQ262118:DDQ262120 DNM262118:DNM262120 DXI262118:DXI262120 EHE262118:EHE262120 ERA262118:ERA262120 FAW262118:FAW262120 FKS262118:FKS262120 FUO262118:FUO262120 GEK262118:GEK262120 GOG262118:GOG262120 GYC262118:GYC262120 HHY262118:HHY262120 HRU262118:HRU262120 IBQ262118:IBQ262120 ILM262118:ILM262120 IVI262118:IVI262120 JFE262118:JFE262120 JPA262118:JPA262120 JYW262118:JYW262120 KIS262118:KIS262120 KSO262118:KSO262120 LCK262118:LCK262120 LMG262118:LMG262120 LWC262118:LWC262120 MFY262118:MFY262120 MPU262118:MPU262120 MZQ262118:MZQ262120 NJM262118:NJM262120 NTI262118:NTI262120 ODE262118:ODE262120 ONA262118:ONA262120 OWW262118:OWW262120 PGS262118:PGS262120 PQO262118:PQO262120 QAK262118:QAK262120 QKG262118:QKG262120 QUC262118:QUC262120 RDY262118:RDY262120 RNU262118:RNU262120 RXQ262118:RXQ262120 SHM262118:SHM262120 SRI262118:SRI262120 TBE262118:TBE262120 TLA262118:TLA262120 TUW262118:TUW262120 UES262118:UES262120 UOO262118:UOO262120 UYK262118:UYK262120 VIG262118:VIG262120 VSC262118:VSC262120 WBY262118:WBY262120 WLU262118:WLU262120 WVQ262118:WVQ262120 I327649:I327651 JE327654:JE327656 TA327654:TA327656 ACW327654:ACW327656 AMS327654:AMS327656 AWO327654:AWO327656 BGK327654:BGK327656 BQG327654:BQG327656 CAC327654:CAC327656 CJY327654:CJY327656 CTU327654:CTU327656 DDQ327654:DDQ327656 DNM327654:DNM327656 DXI327654:DXI327656 EHE327654:EHE327656 ERA327654:ERA327656 FAW327654:FAW327656 FKS327654:FKS327656 FUO327654:FUO327656 GEK327654:GEK327656 GOG327654:GOG327656 GYC327654:GYC327656 HHY327654:HHY327656 HRU327654:HRU327656 IBQ327654:IBQ327656 ILM327654:ILM327656 IVI327654:IVI327656 JFE327654:JFE327656 JPA327654:JPA327656 JYW327654:JYW327656 KIS327654:KIS327656 KSO327654:KSO327656 LCK327654:LCK327656 LMG327654:LMG327656 LWC327654:LWC327656 MFY327654:MFY327656 MPU327654:MPU327656 MZQ327654:MZQ327656 NJM327654:NJM327656 NTI327654:NTI327656 ODE327654:ODE327656 ONA327654:ONA327656 OWW327654:OWW327656 PGS327654:PGS327656 PQO327654:PQO327656 QAK327654:QAK327656 QKG327654:QKG327656 QUC327654:QUC327656 RDY327654:RDY327656 RNU327654:RNU327656 RXQ327654:RXQ327656 SHM327654:SHM327656 SRI327654:SRI327656 TBE327654:TBE327656 TLA327654:TLA327656 TUW327654:TUW327656 UES327654:UES327656 UOO327654:UOO327656 UYK327654:UYK327656 VIG327654:VIG327656 VSC327654:VSC327656 WBY327654:WBY327656 WLU327654:WLU327656 WVQ327654:WVQ327656 I393185:I393187 JE393190:JE393192 TA393190:TA393192 ACW393190:ACW393192 AMS393190:AMS393192 AWO393190:AWO393192 BGK393190:BGK393192 BQG393190:BQG393192 CAC393190:CAC393192 CJY393190:CJY393192 CTU393190:CTU393192 DDQ393190:DDQ393192 DNM393190:DNM393192 DXI393190:DXI393192 EHE393190:EHE393192 ERA393190:ERA393192 FAW393190:FAW393192 FKS393190:FKS393192 FUO393190:FUO393192 GEK393190:GEK393192 GOG393190:GOG393192 GYC393190:GYC393192 HHY393190:HHY393192 HRU393190:HRU393192 IBQ393190:IBQ393192 ILM393190:ILM393192 IVI393190:IVI393192 JFE393190:JFE393192 JPA393190:JPA393192 JYW393190:JYW393192 KIS393190:KIS393192 KSO393190:KSO393192 LCK393190:LCK393192 LMG393190:LMG393192 LWC393190:LWC393192 MFY393190:MFY393192 MPU393190:MPU393192 MZQ393190:MZQ393192 NJM393190:NJM393192 NTI393190:NTI393192 ODE393190:ODE393192 ONA393190:ONA393192 OWW393190:OWW393192 PGS393190:PGS393192 PQO393190:PQO393192 QAK393190:QAK393192 QKG393190:QKG393192 QUC393190:QUC393192 RDY393190:RDY393192 RNU393190:RNU393192 RXQ393190:RXQ393192 SHM393190:SHM393192 SRI393190:SRI393192 TBE393190:TBE393192 TLA393190:TLA393192 TUW393190:TUW393192 UES393190:UES393192 UOO393190:UOO393192 UYK393190:UYK393192 VIG393190:VIG393192 VSC393190:VSC393192 WBY393190:WBY393192 WLU393190:WLU393192 WVQ393190:WVQ393192 I458721:I458723 JE458726:JE458728 TA458726:TA458728 ACW458726:ACW458728 AMS458726:AMS458728 AWO458726:AWO458728 BGK458726:BGK458728 BQG458726:BQG458728 CAC458726:CAC458728 CJY458726:CJY458728 CTU458726:CTU458728 DDQ458726:DDQ458728 DNM458726:DNM458728 DXI458726:DXI458728 EHE458726:EHE458728 ERA458726:ERA458728 FAW458726:FAW458728 FKS458726:FKS458728 FUO458726:FUO458728 GEK458726:GEK458728 GOG458726:GOG458728 GYC458726:GYC458728 HHY458726:HHY458728 HRU458726:HRU458728 IBQ458726:IBQ458728 ILM458726:ILM458728 IVI458726:IVI458728 JFE458726:JFE458728 JPA458726:JPA458728 JYW458726:JYW458728 KIS458726:KIS458728 KSO458726:KSO458728 LCK458726:LCK458728 LMG458726:LMG458728 LWC458726:LWC458728 MFY458726:MFY458728 MPU458726:MPU458728 MZQ458726:MZQ458728 NJM458726:NJM458728 NTI458726:NTI458728 ODE458726:ODE458728 ONA458726:ONA458728 OWW458726:OWW458728 PGS458726:PGS458728 PQO458726:PQO458728 QAK458726:QAK458728 QKG458726:QKG458728 QUC458726:QUC458728 RDY458726:RDY458728 RNU458726:RNU458728 RXQ458726:RXQ458728 SHM458726:SHM458728 SRI458726:SRI458728 TBE458726:TBE458728 TLA458726:TLA458728 TUW458726:TUW458728 UES458726:UES458728 UOO458726:UOO458728 UYK458726:UYK458728 VIG458726:VIG458728 VSC458726:VSC458728 WBY458726:WBY458728 WLU458726:WLU458728 WVQ458726:WVQ458728 I524257:I524259 JE524262:JE524264 TA524262:TA524264 ACW524262:ACW524264 AMS524262:AMS524264 AWO524262:AWO524264 BGK524262:BGK524264 BQG524262:BQG524264 CAC524262:CAC524264 CJY524262:CJY524264 CTU524262:CTU524264 DDQ524262:DDQ524264 DNM524262:DNM524264 DXI524262:DXI524264 EHE524262:EHE524264 ERA524262:ERA524264 FAW524262:FAW524264 FKS524262:FKS524264 FUO524262:FUO524264 GEK524262:GEK524264 GOG524262:GOG524264 GYC524262:GYC524264 HHY524262:HHY524264 HRU524262:HRU524264 IBQ524262:IBQ524264 ILM524262:ILM524264 IVI524262:IVI524264 JFE524262:JFE524264 JPA524262:JPA524264 JYW524262:JYW524264 KIS524262:KIS524264 KSO524262:KSO524264 LCK524262:LCK524264 LMG524262:LMG524264 LWC524262:LWC524264 MFY524262:MFY524264 MPU524262:MPU524264 MZQ524262:MZQ524264 NJM524262:NJM524264 NTI524262:NTI524264 ODE524262:ODE524264 ONA524262:ONA524264 OWW524262:OWW524264 PGS524262:PGS524264 PQO524262:PQO524264 QAK524262:QAK524264 QKG524262:QKG524264 QUC524262:QUC524264 RDY524262:RDY524264 RNU524262:RNU524264 RXQ524262:RXQ524264 SHM524262:SHM524264 SRI524262:SRI524264 TBE524262:TBE524264 TLA524262:TLA524264 TUW524262:TUW524264 UES524262:UES524264 UOO524262:UOO524264 UYK524262:UYK524264 VIG524262:VIG524264 VSC524262:VSC524264 WBY524262:WBY524264 WLU524262:WLU524264 WVQ524262:WVQ524264 I589793:I589795 JE589798:JE589800 TA589798:TA589800 ACW589798:ACW589800 AMS589798:AMS589800 AWO589798:AWO589800 BGK589798:BGK589800 BQG589798:BQG589800 CAC589798:CAC589800 CJY589798:CJY589800 CTU589798:CTU589800 DDQ589798:DDQ589800 DNM589798:DNM589800 DXI589798:DXI589800 EHE589798:EHE589800 ERA589798:ERA589800 FAW589798:FAW589800 FKS589798:FKS589800 FUO589798:FUO589800 GEK589798:GEK589800 GOG589798:GOG589800 GYC589798:GYC589800 HHY589798:HHY589800 HRU589798:HRU589800 IBQ589798:IBQ589800 ILM589798:ILM589800 IVI589798:IVI589800 JFE589798:JFE589800 JPA589798:JPA589800 JYW589798:JYW589800 KIS589798:KIS589800 KSO589798:KSO589800 LCK589798:LCK589800 LMG589798:LMG589800 LWC589798:LWC589800 MFY589798:MFY589800 MPU589798:MPU589800 MZQ589798:MZQ589800 NJM589798:NJM589800 NTI589798:NTI589800 ODE589798:ODE589800 ONA589798:ONA589800 OWW589798:OWW589800 PGS589798:PGS589800 PQO589798:PQO589800 QAK589798:QAK589800 QKG589798:QKG589800 QUC589798:QUC589800 RDY589798:RDY589800 RNU589798:RNU589800 RXQ589798:RXQ589800 SHM589798:SHM589800 SRI589798:SRI589800 TBE589798:TBE589800 TLA589798:TLA589800 TUW589798:TUW589800 UES589798:UES589800 UOO589798:UOO589800 UYK589798:UYK589800 VIG589798:VIG589800 VSC589798:VSC589800 WBY589798:WBY589800 WLU589798:WLU589800 WVQ589798:WVQ589800 I655329:I655331 JE655334:JE655336 TA655334:TA655336 ACW655334:ACW655336 AMS655334:AMS655336 AWO655334:AWO655336 BGK655334:BGK655336 BQG655334:BQG655336 CAC655334:CAC655336 CJY655334:CJY655336 CTU655334:CTU655336 DDQ655334:DDQ655336 DNM655334:DNM655336 DXI655334:DXI655336 EHE655334:EHE655336 ERA655334:ERA655336 FAW655334:FAW655336 FKS655334:FKS655336 FUO655334:FUO655336 GEK655334:GEK655336 GOG655334:GOG655336 GYC655334:GYC655336 HHY655334:HHY655336 HRU655334:HRU655336 IBQ655334:IBQ655336 ILM655334:ILM655336 IVI655334:IVI655336 JFE655334:JFE655336 JPA655334:JPA655336 JYW655334:JYW655336 KIS655334:KIS655336 KSO655334:KSO655336 LCK655334:LCK655336 LMG655334:LMG655336 LWC655334:LWC655336 MFY655334:MFY655336 MPU655334:MPU655336 MZQ655334:MZQ655336 NJM655334:NJM655336 NTI655334:NTI655336 ODE655334:ODE655336 ONA655334:ONA655336 OWW655334:OWW655336 PGS655334:PGS655336 PQO655334:PQO655336 QAK655334:QAK655336 QKG655334:QKG655336 QUC655334:QUC655336 RDY655334:RDY655336 RNU655334:RNU655336 RXQ655334:RXQ655336 SHM655334:SHM655336 SRI655334:SRI655336 TBE655334:TBE655336 TLA655334:TLA655336 TUW655334:TUW655336 UES655334:UES655336 UOO655334:UOO655336 UYK655334:UYK655336 VIG655334:VIG655336 VSC655334:VSC655336 WBY655334:WBY655336 WLU655334:WLU655336 WVQ655334:WVQ655336 I720865:I720867 JE720870:JE720872 TA720870:TA720872 ACW720870:ACW720872 AMS720870:AMS720872 AWO720870:AWO720872 BGK720870:BGK720872 BQG720870:BQG720872 CAC720870:CAC720872 CJY720870:CJY720872 CTU720870:CTU720872 DDQ720870:DDQ720872 DNM720870:DNM720872 DXI720870:DXI720872 EHE720870:EHE720872 ERA720870:ERA720872 FAW720870:FAW720872 FKS720870:FKS720872 FUO720870:FUO720872 GEK720870:GEK720872 GOG720870:GOG720872 GYC720870:GYC720872 HHY720870:HHY720872 HRU720870:HRU720872 IBQ720870:IBQ720872 ILM720870:ILM720872 IVI720870:IVI720872 JFE720870:JFE720872 JPA720870:JPA720872 JYW720870:JYW720872 KIS720870:KIS720872 KSO720870:KSO720872 LCK720870:LCK720872 LMG720870:LMG720872 LWC720870:LWC720872 MFY720870:MFY720872 MPU720870:MPU720872 MZQ720870:MZQ720872 NJM720870:NJM720872 NTI720870:NTI720872 ODE720870:ODE720872 ONA720870:ONA720872 OWW720870:OWW720872 PGS720870:PGS720872 PQO720870:PQO720872 QAK720870:QAK720872 QKG720870:QKG720872 QUC720870:QUC720872 RDY720870:RDY720872 RNU720870:RNU720872 RXQ720870:RXQ720872 SHM720870:SHM720872 SRI720870:SRI720872 TBE720870:TBE720872 TLA720870:TLA720872 TUW720870:TUW720872 UES720870:UES720872 UOO720870:UOO720872 UYK720870:UYK720872 VIG720870:VIG720872 VSC720870:VSC720872 WBY720870:WBY720872 WLU720870:WLU720872 WVQ720870:WVQ720872 I786401:I786403 JE786406:JE786408 TA786406:TA786408 ACW786406:ACW786408 AMS786406:AMS786408 AWO786406:AWO786408 BGK786406:BGK786408 BQG786406:BQG786408 CAC786406:CAC786408 CJY786406:CJY786408 CTU786406:CTU786408 DDQ786406:DDQ786408 DNM786406:DNM786408 DXI786406:DXI786408 EHE786406:EHE786408 ERA786406:ERA786408 FAW786406:FAW786408 FKS786406:FKS786408 FUO786406:FUO786408 GEK786406:GEK786408 GOG786406:GOG786408 GYC786406:GYC786408 HHY786406:HHY786408 HRU786406:HRU786408 IBQ786406:IBQ786408 ILM786406:ILM786408 IVI786406:IVI786408 JFE786406:JFE786408 JPA786406:JPA786408 JYW786406:JYW786408 KIS786406:KIS786408 KSO786406:KSO786408 LCK786406:LCK786408 LMG786406:LMG786408 LWC786406:LWC786408 MFY786406:MFY786408 MPU786406:MPU786408 MZQ786406:MZQ786408 NJM786406:NJM786408 NTI786406:NTI786408 ODE786406:ODE786408 ONA786406:ONA786408 OWW786406:OWW786408 PGS786406:PGS786408 PQO786406:PQO786408 QAK786406:QAK786408 QKG786406:QKG786408 QUC786406:QUC786408 RDY786406:RDY786408 RNU786406:RNU786408 RXQ786406:RXQ786408 SHM786406:SHM786408 SRI786406:SRI786408 TBE786406:TBE786408 TLA786406:TLA786408 TUW786406:TUW786408 UES786406:UES786408 UOO786406:UOO786408 UYK786406:UYK786408 VIG786406:VIG786408 VSC786406:VSC786408 WBY786406:WBY786408 WLU786406:WLU786408 WVQ786406:WVQ786408 I851937:I851939 JE851942:JE851944 TA851942:TA851944 ACW851942:ACW851944 AMS851942:AMS851944 AWO851942:AWO851944 BGK851942:BGK851944 BQG851942:BQG851944 CAC851942:CAC851944 CJY851942:CJY851944 CTU851942:CTU851944 DDQ851942:DDQ851944 DNM851942:DNM851944 DXI851942:DXI851944 EHE851942:EHE851944 ERA851942:ERA851944 FAW851942:FAW851944 FKS851942:FKS851944 FUO851942:FUO851944 GEK851942:GEK851944 GOG851942:GOG851944 GYC851942:GYC851944 HHY851942:HHY851944 HRU851942:HRU851944 IBQ851942:IBQ851944 ILM851942:ILM851944 IVI851942:IVI851944 JFE851942:JFE851944 JPA851942:JPA851944 JYW851942:JYW851944 KIS851942:KIS851944 KSO851942:KSO851944 LCK851942:LCK851944 LMG851942:LMG851944 LWC851942:LWC851944 MFY851942:MFY851944 MPU851942:MPU851944 MZQ851942:MZQ851944 NJM851942:NJM851944 NTI851942:NTI851944 ODE851942:ODE851944 ONA851942:ONA851944 OWW851942:OWW851944 PGS851942:PGS851944 PQO851942:PQO851944 QAK851942:QAK851944 QKG851942:QKG851944 QUC851942:QUC851944 RDY851942:RDY851944 RNU851942:RNU851944 RXQ851942:RXQ851944 SHM851942:SHM851944 SRI851942:SRI851944 TBE851942:TBE851944 TLA851942:TLA851944 TUW851942:TUW851944 UES851942:UES851944 UOO851942:UOO851944 UYK851942:UYK851944 VIG851942:VIG851944 VSC851942:VSC851944 WBY851942:WBY851944 WLU851942:WLU851944 WVQ851942:WVQ851944 I917473:I917475 JE917478:JE917480 TA917478:TA917480 ACW917478:ACW917480 AMS917478:AMS917480 AWO917478:AWO917480 BGK917478:BGK917480 BQG917478:BQG917480 CAC917478:CAC917480 CJY917478:CJY917480 CTU917478:CTU917480 DDQ917478:DDQ917480 DNM917478:DNM917480 DXI917478:DXI917480 EHE917478:EHE917480 ERA917478:ERA917480 FAW917478:FAW917480 FKS917478:FKS917480 FUO917478:FUO917480 GEK917478:GEK917480 GOG917478:GOG917480 GYC917478:GYC917480 HHY917478:HHY917480 HRU917478:HRU917480 IBQ917478:IBQ917480 ILM917478:ILM917480 IVI917478:IVI917480 JFE917478:JFE917480 JPA917478:JPA917480 JYW917478:JYW917480 KIS917478:KIS917480 KSO917478:KSO917480 LCK917478:LCK917480 LMG917478:LMG917480 LWC917478:LWC917480 MFY917478:MFY917480 MPU917478:MPU917480 MZQ917478:MZQ917480 NJM917478:NJM917480 NTI917478:NTI917480 ODE917478:ODE917480 ONA917478:ONA917480 OWW917478:OWW917480 PGS917478:PGS917480 PQO917478:PQO917480 QAK917478:QAK917480 QKG917478:QKG917480 QUC917478:QUC917480 RDY917478:RDY917480 RNU917478:RNU917480 RXQ917478:RXQ917480 SHM917478:SHM917480 SRI917478:SRI917480 TBE917478:TBE917480 TLA917478:TLA917480 TUW917478:TUW917480 UES917478:UES917480 UOO917478:UOO917480 UYK917478:UYK917480 VIG917478:VIG917480 VSC917478:VSC917480 WBY917478:WBY917480 WLU917478:WLU917480 WVQ917478:WVQ917480 I983009:I983011 JE983014:JE983016 TA983014:TA983016 ACW983014:ACW983016 AMS983014:AMS983016 AWO983014:AWO983016 BGK983014:BGK983016 BQG983014:BQG983016 CAC983014:CAC983016 CJY983014:CJY983016 CTU983014:CTU983016 DDQ983014:DDQ983016 DNM983014:DNM983016 DXI983014:DXI983016 EHE983014:EHE983016 ERA983014:ERA983016 FAW983014:FAW983016 FKS983014:FKS983016 FUO983014:FUO983016 GEK983014:GEK983016 GOG983014:GOG983016 GYC983014:GYC983016 HHY983014:HHY983016 HRU983014:HRU983016 IBQ983014:IBQ983016 ILM983014:ILM983016 IVI983014:IVI983016 JFE983014:JFE983016 JPA983014:JPA983016 JYW983014:JYW983016 KIS983014:KIS983016 KSO983014:KSO983016 LCK983014:LCK983016 LMG983014:LMG983016 LWC983014:LWC983016 MFY983014:MFY983016 MPU983014:MPU983016 MZQ983014:MZQ983016 NJM983014:NJM983016 NTI983014:NTI983016 ODE983014:ODE983016 ONA983014:ONA983016 OWW983014:OWW983016 PGS983014:PGS983016 PQO983014:PQO983016 QAK983014:QAK983016 QKG983014:QKG983016 QUC983014:QUC983016 RDY983014:RDY983016 RNU983014:RNU983016 RXQ983014:RXQ983016 SHM983014:SHM983016 SRI983014:SRI983016 TBE983014:TBE983016 TLA983014:TLA983016 TUW983014:TUW983016 UES983014:UES983016 UOO983014:UOO983016 UYK983014:UYK983016 VIG983014:VIG983016 VSC983014:VSC983016 WBY983014:WBY983016 WLU983014:WLU983016 WVQ983014:WVQ983016" xr:uid="{54C376E6-E275-4CBD-B06A-5CD064EFE847}">
      <formula1>"X"</formula1>
    </dataValidation>
  </dataValidations>
  <printOptions horizontalCentered="1"/>
  <pageMargins left="0.25" right="0.25" top="0.75" bottom="0.75" header="0.3" footer="0.3"/>
  <pageSetup orientation="portrait" r:id="rId1"/>
  <headerFooter>
    <oddFooter>&amp;L&amp;"-,Regular"&amp;9&amp;F
&amp;A&amp;R&amp;"Calibri,Regular"&amp;9Page &amp;P of &amp;N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K155"/>
  <sheetViews>
    <sheetView topLeftCell="A16" zoomScale="110" zoomScaleNormal="110" workbookViewId="0">
      <selection activeCell="B18" sqref="B18:D18"/>
    </sheetView>
  </sheetViews>
  <sheetFormatPr defaultColWidth="8.90625" defaultRowHeight="10.5" x14ac:dyDescent="0.25"/>
  <cols>
    <col min="1" max="1" width="3.6328125" style="45" customWidth="1"/>
    <col min="2" max="2" width="4.6328125" style="66" customWidth="1"/>
    <col min="3" max="3" width="3.36328125" style="63" customWidth="1"/>
    <col min="4" max="4" width="85.6328125" style="45" customWidth="1"/>
    <col min="5" max="5" width="1.6328125" style="45" customWidth="1"/>
    <col min="6" max="6" width="0.7265625" style="45" customWidth="1"/>
    <col min="7" max="256" width="8.90625" style="45"/>
    <col min="257" max="257" width="3.6328125" style="45" customWidth="1"/>
    <col min="258" max="258" width="4.6328125" style="45" customWidth="1"/>
    <col min="259" max="259" width="3.36328125" style="45" customWidth="1"/>
    <col min="260" max="260" width="85.6328125" style="45" customWidth="1"/>
    <col min="261" max="261" width="1.6328125" style="45" customWidth="1"/>
    <col min="262" max="512" width="8.90625" style="45"/>
    <col min="513" max="513" width="3.6328125" style="45" customWidth="1"/>
    <col min="514" max="514" width="4.6328125" style="45" customWidth="1"/>
    <col min="515" max="515" width="3.36328125" style="45" customWidth="1"/>
    <col min="516" max="516" width="85.6328125" style="45" customWidth="1"/>
    <col min="517" max="517" width="1.6328125" style="45" customWidth="1"/>
    <col min="518" max="768" width="8.90625" style="45"/>
    <col min="769" max="769" width="3.6328125" style="45" customWidth="1"/>
    <col min="770" max="770" width="4.6328125" style="45" customWidth="1"/>
    <col min="771" max="771" width="3.36328125" style="45" customWidth="1"/>
    <col min="772" max="772" width="85.6328125" style="45" customWidth="1"/>
    <col min="773" max="773" width="1.6328125" style="45" customWidth="1"/>
    <col min="774" max="1024" width="8.90625" style="45"/>
    <col min="1025" max="1025" width="3.6328125" style="45" customWidth="1"/>
    <col min="1026" max="1026" width="4.6328125" style="45" customWidth="1"/>
    <col min="1027" max="1027" width="3.36328125" style="45" customWidth="1"/>
    <col min="1028" max="1028" width="85.6328125" style="45" customWidth="1"/>
    <col min="1029" max="1029" width="1.6328125" style="45" customWidth="1"/>
    <col min="1030" max="1280" width="8.90625" style="45"/>
    <col min="1281" max="1281" width="3.6328125" style="45" customWidth="1"/>
    <col min="1282" max="1282" width="4.6328125" style="45" customWidth="1"/>
    <col min="1283" max="1283" width="3.36328125" style="45" customWidth="1"/>
    <col min="1284" max="1284" width="85.6328125" style="45" customWidth="1"/>
    <col min="1285" max="1285" width="1.6328125" style="45" customWidth="1"/>
    <col min="1286" max="1536" width="8.90625" style="45"/>
    <col min="1537" max="1537" width="3.6328125" style="45" customWidth="1"/>
    <col min="1538" max="1538" width="4.6328125" style="45" customWidth="1"/>
    <col min="1539" max="1539" width="3.36328125" style="45" customWidth="1"/>
    <col min="1540" max="1540" width="85.6328125" style="45" customWidth="1"/>
    <col min="1541" max="1541" width="1.6328125" style="45" customWidth="1"/>
    <col min="1542" max="1792" width="8.90625" style="45"/>
    <col min="1793" max="1793" width="3.6328125" style="45" customWidth="1"/>
    <col min="1794" max="1794" width="4.6328125" style="45" customWidth="1"/>
    <col min="1795" max="1795" width="3.36328125" style="45" customWidth="1"/>
    <col min="1796" max="1796" width="85.6328125" style="45" customWidth="1"/>
    <col min="1797" max="1797" width="1.6328125" style="45" customWidth="1"/>
    <col min="1798" max="2048" width="8.90625" style="45"/>
    <col min="2049" max="2049" width="3.6328125" style="45" customWidth="1"/>
    <col min="2050" max="2050" width="4.6328125" style="45" customWidth="1"/>
    <col min="2051" max="2051" width="3.36328125" style="45" customWidth="1"/>
    <col min="2052" max="2052" width="85.6328125" style="45" customWidth="1"/>
    <col min="2053" max="2053" width="1.6328125" style="45" customWidth="1"/>
    <col min="2054" max="2304" width="8.90625" style="45"/>
    <col min="2305" max="2305" width="3.6328125" style="45" customWidth="1"/>
    <col min="2306" max="2306" width="4.6328125" style="45" customWidth="1"/>
    <col min="2307" max="2307" width="3.36328125" style="45" customWidth="1"/>
    <col min="2308" max="2308" width="85.6328125" style="45" customWidth="1"/>
    <col min="2309" max="2309" width="1.6328125" style="45" customWidth="1"/>
    <col min="2310" max="2560" width="8.90625" style="45"/>
    <col min="2561" max="2561" width="3.6328125" style="45" customWidth="1"/>
    <col min="2562" max="2562" width="4.6328125" style="45" customWidth="1"/>
    <col min="2563" max="2563" width="3.36328125" style="45" customWidth="1"/>
    <col min="2564" max="2564" width="85.6328125" style="45" customWidth="1"/>
    <col min="2565" max="2565" width="1.6328125" style="45" customWidth="1"/>
    <col min="2566" max="2816" width="8.90625" style="45"/>
    <col min="2817" max="2817" width="3.6328125" style="45" customWidth="1"/>
    <col min="2818" max="2818" width="4.6328125" style="45" customWidth="1"/>
    <col min="2819" max="2819" width="3.36328125" style="45" customWidth="1"/>
    <col min="2820" max="2820" width="85.6328125" style="45" customWidth="1"/>
    <col min="2821" max="2821" width="1.6328125" style="45" customWidth="1"/>
    <col min="2822" max="3072" width="8.90625" style="45"/>
    <col min="3073" max="3073" width="3.6328125" style="45" customWidth="1"/>
    <col min="3074" max="3074" width="4.6328125" style="45" customWidth="1"/>
    <col min="3075" max="3075" width="3.36328125" style="45" customWidth="1"/>
    <col min="3076" max="3076" width="85.6328125" style="45" customWidth="1"/>
    <col min="3077" max="3077" width="1.6328125" style="45" customWidth="1"/>
    <col min="3078" max="3328" width="8.90625" style="45"/>
    <col min="3329" max="3329" width="3.6328125" style="45" customWidth="1"/>
    <col min="3330" max="3330" width="4.6328125" style="45" customWidth="1"/>
    <col min="3331" max="3331" width="3.36328125" style="45" customWidth="1"/>
    <col min="3332" max="3332" width="85.6328125" style="45" customWidth="1"/>
    <col min="3333" max="3333" width="1.6328125" style="45" customWidth="1"/>
    <col min="3334" max="3584" width="8.90625" style="45"/>
    <col min="3585" max="3585" width="3.6328125" style="45" customWidth="1"/>
    <col min="3586" max="3586" width="4.6328125" style="45" customWidth="1"/>
    <col min="3587" max="3587" width="3.36328125" style="45" customWidth="1"/>
    <col min="3588" max="3588" width="85.6328125" style="45" customWidth="1"/>
    <col min="3589" max="3589" width="1.6328125" style="45" customWidth="1"/>
    <col min="3590" max="3840" width="8.90625" style="45"/>
    <col min="3841" max="3841" width="3.6328125" style="45" customWidth="1"/>
    <col min="3842" max="3842" width="4.6328125" style="45" customWidth="1"/>
    <col min="3843" max="3843" width="3.36328125" style="45" customWidth="1"/>
    <col min="3844" max="3844" width="85.6328125" style="45" customWidth="1"/>
    <col min="3845" max="3845" width="1.6328125" style="45" customWidth="1"/>
    <col min="3846" max="4096" width="8.90625" style="45"/>
    <col min="4097" max="4097" width="3.6328125" style="45" customWidth="1"/>
    <col min="4098" max="4098" width="4.6328125" style="45" customWidth="1"/>
    <col min="4099" max="4099" width="3.36328125" style="45" customWidth="1"/>
    <col min="4100" max="4100" width="85.6328125" style="45" customWidth="1"/>
    <col min="4101" max="4101" width="1.6328125" style="45" customWidth="1"/>
    <col min="4102" max="4352" width="8.90625" style="45"/>
    <col min="4353" max="4353" width="3.6328125" style="45" customWidth="1"/>
    <col min="4354" max="4354" width="4.6328125" style="45" customWidth="1"/>
    <col min="4355" max="4355" width="3.36328125" style="45" customWidth="1"/>
    <col min="4356" max="4356" width="85.6328125" style="45" customWidth="1"/>
    <col min="4357" max="4357" width="1.6328125" style="45" customWidth="1"/>
    <col min="4358" max="4608" width="8.90625" style="45"/>
    <col min="4609" max="4609" width="3.6328125" style="45" customWidth="1"/>
    <col min="4610" max="4610" width="4.6328125" style="45" customWidth="1"/>
    <col min="4611" max="4611" width="3.36328125" style="45" customWidth="1"/>
    <col min="4612" max="4612" width="85.6328125" style="45" customWidth="1"/>
    <col min="4613" max="4613" width="1.6328125" style="45" customWidth="1"/>
    <col min="4614" max="4864" width="8.90625" style="45"/>
    <col min="4865" max="4865" width="3.6328125" style="45" customWidth="1"/>
    <col min="4866" max="4866" width="4.6328125" style="45" customWidth="1"/>
    <col min="4867" max="4867" width="3.36328125" style="45" customWidth="1"/>
    <col min="4868" max="4868" width="85.6328125" style="45" customWidth="1"/>
    <col min="4869" max="4869" width="1.6328125" style="45" customWidth="1"/>
    <col min="4870" max="5120" width="8.90625" style="45"/>
    <col min="5121" max="5121" width="3.6328125" style="45" customWidth="1"/>
    <col min="5122" max="5122" width="4.6328125" style="45" customWidth="1"/>
    <col min="5123" max="5123" width="3.36328125" style="45" customWidth="1"/>
    <col min="5124" max="5124" width="85.6328125" style="45" customWidth="1"/>
    <col min="5125" max="5125" width="1.6328125" style="45" customWidth="1"/>
    <col min="5126" max="5376" width="8.90625" style="45"/>
    <col min="5377" max="5377" width="3.6328125" style="45" customWidth="1"/>
    <col min="5378" max="5378" width="4.6328125" style="45" customWidth="1"/>
    <col min="5379" max="5379" width="3.36328125" style="45" customWidth="1"/>
    <col min="5380" max="5380" width="85.6328125" style="45" customWidth="1"/>
    <col min="5381" max="5381" width="1.6328125" style="45" customWidth="1"/>
    <col min="5382" max="5632" width="8.90625" style="45"/>
    <col min="5633" max="5633" width="3.6328125" style="45" customWidth="1"/>
    <col min="5634" max="5634" width="4.6328125" style="45" customWidth="1"/>
    <col min="5635" max="5635" width="3.36328125" style="45" customWidth="1"/>
    <col min="5636" max="5636" width="85.6328125" style="45" customWidth="1"/>
    <col min="5637" max="5637" width="1.6328125" style="45" customWidth="1"/>
    <col min="5638" max="5888" width="8.90625" style="45"/>
    <col min="5889" max="5889" width="3.6328125" style="45" customWidth="1"/>
    <col min="5890" max="5890" width="4.6328125" style="45" customWidth="1"/>
    <col min="5891" max="5891" width="3.36328125" style="45" customWidth="1"/>
    <col min="5892" max="5892" width="85.6328125" style="45" customWidth="1"/>
    <col min="5893" max="5893" width="1.6328125" style="45" customWidth="1"/>
    <col min="5894" max="6144" width="8.90625" style="45"/>
    <col min="6145" max="6145" width="3.6328125" style="45" customWidth="1"/>
    <col min="6146" max="6146" width="4.6328125" style="45" customWidth="1"/>
    <col min="6147" max="6147" width="3.36328125" style="45" customWidth="1"/>
    <col min="6148" max="6148" width="85.6328125" style="45" customWidth="1"/>
    <col min="6149" max="6149" width="1.6328125" style="45" customWidth="1"/>
    <col min="6150" max="6400" width="8.90625" style="45"/>
    <col min="6401" max="6401" width="3.6328125" style="45" customWidth="1"/>
    <col min="6402" max="6402" width="4.6328125" style="45" customWidth="1"/>
    <col min="6403" max="6403" width="3.36328125" style="45" customWidth="1"/>
    <col min="6404" max="6404" width="85.6328125" style="45" customWidth="1"/>
    <col min="6405" max="6405" width="1.6328125" style="45" customWidth="1"/>
    <col min="6406" max="6656" width="8.90625" style="45"/>
    <col min="6657" max="6657" width="3.6328125" style="45" customWidth="1"/>
    <col min="6658" max="6658" width="4.6328125" style="45" customWidth="1"/>
    <col min="6659" max="6659" width="3.36328125" style="45" customWidth="1"/>
    <col min="6660" max="6660" width="85.6328125" style="45" customWidth="1"/>
    <col min="6661" max="6661" width="1.6328125" style="45" customWidth="1"/>
    <col min="6662" max="6912" width="8.90625" style="45"/>
    <col min="6913" max="6913" width="3.6328125" style="45" customWidth="1"/>
    <col min="6914" max="6914" width="4.6328125" style="45" customWidth="1"/>
    <col min="6915" max="6915" width="3.36328125" style="45" customWidth="1"/>
    <col min="6916" max="6916" width="85.6328125" style="45" customWidth="1"/>
    <col min="6917" max="6917" width="1.6328125" style="45" customWidth="1"/>
    <col min="6918" max="7168" width="8.90625" style="45"/>
    <col min="7169" max="7169" width="3.6328125" style="45" customWidth="1"/>
    <col min="7170" max="7170" width="4.6328125" style="45" customWidth="1"/>
    <col min="7171" max="7171" width="3.36328125" style="45" customWidth="1"/>
    <col min="7172" max="7172" width="85.6328125" style="45" customWidth="1"/>
    <col min="7173" max="7173" width="1.6328125" style="45" customWidth="1"/>
    <col min="7174" max="7424" width="8.90625" style="45"/>
    <col min="7425" max="7425" width="3.6328125" style="45" customWidth="1"/>
    <col min="7426" max="7426" width="4.6328125" style="45" customWidth="1"/>
    <col min="7427" max="7427" width="3.36328125" style="45" customWidth="1"/>
    <col min="7428" max="7428" width="85.6328125" style="45" customWidth="1"/>
    <col min="7429" max="7429" width="1.6328125" style="45" customWidth="1"/>
    <col min="7430" max="7680" width="8.90625" style="45"/>
    <col min="7681" max="7681" width="3.6328125" style="45" customWidth="1"/>
    <col min="7682" max="7682" width="4.6328125" style="45" customWidth="1"/>
    <col min="7683" max="7683" width="3.36328125" style="45" customWidth="1"/>
    <col min="7684" max="7684" width="85.6328125" style="45" customWidth="1"/>
    <col min="7685" max="7685" width="1.6328125" style="45" customWidth="1"/>
    <col min="7686" max="7936" width="8.90625" style="45"/>
    <col min="7937" max="7937" width="3.6328125" style="45" customWidth="1"/>
    <col min="7938" max="7938" width="4.6328125" style="45" customWidth="1"/>
    <col min="7939" max="7939" width="3.36328125" style="45" customWidth="1"/>
    <col min="7940" max="7940" width="85.6328125" style="45" customWidth="1"/>
    <col min="7941" max="7941" width="1.6328125" style="45" customWidth="1"/>
    <col min="7942" max="8192" width="8.90625" style="45"/>
    <col min="8193" max="8193" width="3.6328125" style="45" customWidth="1"/>
    <col min="8194" max="8194" width="4.6328125" style="45" customWidth="1"/>
    <col min="8195" max="8195" width="3.36328125" style="45" customWidth="1"/>
    <col min="8196" max="8196" width="85.6328125" style="45" customWidth="1"/>
    <col min="8197" max="8197" width="1.6328125" style="45" customWidth="1"/>
    <col min="8198" max="8448" width="8.90625" style="45"/>
    <col min="8449" max="8449" width="3.6328125" style="45" customWidth="1"/>
    <col min="8450" max="8450" width="4.6328125" style="45" customWidth="1"/>
    <col min="8451" max="8451" width="3.36328125" style="45" customWidth="1"/>
    <col min="8452" max="8452" width="85.6328125" style="45" customWidth="1"/>
    <col min="8453" max="8453" width="1.6328125" style="45" customWidth="1"/>
    <col min="8454" max="8704" width="8.90625" style="45"/>
    <col min="8705" max="8705" width="3.6328125" style="45" customWidth="1"/>
    <col min="8706" max="8706" width="4.6328125" style="45" customWidth="1"/>
    <col min="8707" max="8707" width="3.36328125" style="45" customWidth="1"/>
    <col min="8708" max="8708" width="85.6328125" style="45" customWidth="1"/>
    <col min="8709" max="8709" width="1.6328125" style="45" customWidth="1"/>
    <col min="8710" max="8960" width="8.90625" style="45"/>
    <col min="8961" max="8961" width="3.6328125" style="45" customWidth="1"/>
    <col min="8962" max="8962" width="4.6328125" style="45" customWidth="1"/>
    <col min="8963" max="8963" width="3.36328125" style="45" customWidth="1"/>
    <col min="8964" max="8964" width="85.6328125" style="45" customWidth="1"/>
    <col min="8965" max="8965" width="1.6328125" style="45" customWidth="1"/>
    <col min="8966" max="9216" width="8.90625" style="45"/>
    <col min="9217" max="9217" width="3.6328125" style="45" customWidth="1"/>
    <col min="9218" max="9218" width="4.6328125" style="45" customWidth="1"/>
    <col min="9219" max="9219" width="3.36328125" style="45" customWidth="1"/>
    <col min="9220" max="9220" width="85.6328125" style="45" customWidth="1"/>
    <col min="9221" max="9221" width="1.6328125" style="45" customWidth="1"/>
    <col min="9222" max="9472" width="8.90625" style="45"/>
    <col min="9473" max="9473" width="3.6328125" style="45" customWidth="1"/>
    <col min="9474" max="9474" width="4.6328125" style="45" customWidth="1"/>
    <col min="9475" max="9475" width="3.36328125" style="45" customWidth="1"/>
    <col min="9476" max="9476" width="85.6328125" style="45" customWidth="1"/>
    <col min="9477" max="9477" width="1.6328125" style="45" customWidth="1"/>
    <col min="9478" max="9728" width="8.90625" style="45"/>
    <col min="9729" max="9729" width="3.6328125" style="45" customWidth="1"/>
    <col min="9730" max="9730" width="4.6328125" style="45" customWidth="1"/>
    <col min="9731" max="9731" width="3.36328125" style="45" customWidth="1"/>
    <col min="9732" max="9732" width="85.6328125" style="45" customWidth="1"/>
    <col min="9733" max="9733" width="1.6328125" style="45" customWidth="1"/>
    <col min="9734" max="9984" width="8.90625" style="45"/>
    <col min="9985" max="9985" width="3.6328125" style="45" customWidth="1"/>
    <col min="9986" max="9986" width="4.6328125" style="45" customWidth="1"/>
    <col min="9987" max="9987" width="3.36328125" style="45" customWidth="1"/>
    <col min="9988" max="9988" width="85.6328125" style="45" customWidth="1"/>
    <col min="9989" max="9989" width="1.6328125" style="45" customWidth="1"/>
    <col min="9990" max="10240" width="8.90625" style="45"/>
    <col min="10241" max="10241" width="3.6328125" style="45" customWidth="1"/>
    <col min="10242" max="10242" width="4.6328125" style="45" customWidth="1"/>
    <col min="10243" max="10243" width="3.36328125" style="45" customWidth="1"/>
    <col min="10244" max="10244" width="85.6328125" style="45" customWidth="1"/>
    <col min="10245" max="10245" width="1.6328125" style="45" customWidth="1"/>
    <col min="10246" max="10496" width="8.90625" style="45"/>
    <col min="10497" max="10497" width="3.6328125" style="45" customWidth="1"/>
    <col min="10498" max="10498" width="4.6328125" style="45" customWidth="1"/>
    <col min="10499" max="10499" width="3.36328125" style="45" customWidth="1"/>
    <col min="10500" max="10500" width="85.6328125" style="45" customWidth="1"/>
    <col min="10501" max="10501" width="1.6328125" style="45" customWidth="1"/>
    <col min="10502" max="10752" width="8.90625" style="45"/>
    <col min="10753" max="10753" width="3.6328125" style="45" customWidth="1"/>
    <col min="10754" max="10754" width="4.6328125" style="45" customWidth="1"/>
    <col min="10755" max="10755" width="3.36328125" style="45" customWidth="1"/>
    <col min="10756" max="10756" width="85.6328125" style="45" customWidth="1"/>
    <col min="10757" max="10757" width="1.6328125" style="45" customWidth="1"/>
    <col min="10758" max="11008" width="8.90625" style="45"/>
    <col min="11009" max="11009" width="3.6328125" style="45" customWidth="1"/>
    <col min="11010" max="11010" width="4.6328125" style="45" customWidth="1"/>
    <col min="11011" max="11011" width="3.36328125" style="45" customWidth="1"/>
    <col min="11012" max="11012" width="85.6328125" style="45" customWidth="1"/>
    <col min="11013" max="11013" width="1.6328125" style="45" customWidth="1"/>
    <col min="11014" max="11264" width="8.90625" style="45"/>
    <col min="11265" max="11265" width="3.6328125" style="45" customWidth="1"/>
    <col min="11266" max="11266" width="4.6328125" style="45" customWidth="1"/>
    <col min="11267" max="11267" width="3.36328125" style="45" customWidth="1"/>
    <col min="11268" max="11268" width="85.6328125" style="45" customWidth="1"/>
    <col min="11269" max="11269" width="1.6328125" style="45" customWidth="1"/>
    <col min="11270" max="11520" width="8.90625" style="45"/>
    <col min="11521" max="11521" width="3.6328125" style="45" customWidth="1"/>
    <col min="11522" max="11522" width="4.6328125" style="45" customWidth="1"/>
    <col min="11523" max="11523" width="3.36328125" style="45" customWidth="1"/>
    <col min="11524" max="11524" width="85.6328125" style="45" customWidth="1"/>
    <col min="11525" max="11525" width="1.6328125" style="45" customWidth="1"/>
    <col min="11526" max="11776" width="8.90625" style="45"/>
    <col min="11777" max="11777" width="3.6328125" style="45" customWidth="1"/>
    <col min="11778" max="11778" width="4.6328125" style="45" customWidth="1"/>
    <col min="11779" max="11779" width="3.36328125" style="45" customWidth="1"/>
    <col min="11780" max="11780" width="85.6328125" style="45" customWidth="1"/>
    <col min="11781" max="11781" width="1.6328125" style="45" customWidth="1"/>
    <col min="11782" max="12032" width="8.90625" style="45"/>
    <col min="12033" max="12033" width="3.6328125" style="45" customWidth="1"/>
    <col min="12034" max="12034" width="4.6328125" style="45" customWidth="1"/>
    <col min="12035" max="12035" width="3.36328125" style="45" customWidth="1"/>
    <col min="12036" max="12036" width="85.6328125" style="45" customWidth="1"/>
    <col min="12037" max="12037" width="1.6328125" style="45" customWidth="1"/>
    <col min="12038" max="12288" width="8.90625" style="45"/>
    <col min="12289" max="12289" width="3.6328125" style="45" customWidth="1"/>
    <col min="12290" max="12290" width="4.6328125" style="45" customWidth="1"/>
    <col min="12291" max="12291" width="3.36328125" style="45" customWidth="1"/>
    <col min="12292" max="12292" width="85.6328125" style="45" customWidth="1"/>
    <col min="12293" max="12293" width="1.6328125" style="45" customWidth="1"/>
    <col min="12294" max="12544" width="8.90625" style="45"/>
    <col min="12545" max="12545" width="3.6328125" style="45" customWidth="1"/>
    <col min="12546" max="12546" width="4.6328125" style="45" customWidth="1"/>
    <col min="12547" max="12547" width="3.36328125" style="45" customWidth="1"/>
    <col min="12548" max="12548" width="85.6328125" style="45" customWidth="1"/>
    <col min="12549" max="12549" width="1.6328125" style="45" customWidth="1"/>
    <col min="12550" max="12800" width="8.90625" style="45"/>
    <col min="12801" max="12801" width="3.6328125" style="45" customWidth="1"/>
    <col min="12802" max="12802" width="4.6328125" style="45" customWidth="1"/>
    <col min="12803" max="12803" width="3.36328125" style="45" customWidth="1"/>
    <col min="12804" max="12804" width="85.6328125" style="45" customWidth="1"/>
    <col min="12805" max="12805" width="1.6328125" style="45" customWidth="1"/>
    <col min="12806" max="13056" width="8.90625" style="45"/>
    <col min="13057" max="13057" width="3.6328125" style="45" customWidth="1"/>
    <col min="13058" max="13058" width="4.6328125" style="45" customWidth="1"/>
    <col min="13059" max="13059" width="3.36328125" style="45" customWidth="1"/>
    <col min="13060" max="13060" width="85.6328125" style="45" customWidth="1"/>
    <col min="13061" max="13061" width="1.6328125" style="45" customWidth="1"/>
    <col min="13062" max="13312" width="8.90625" style="45"/>
    <col min="13313" max="13313" width="3.6328125" style="45" customWidth="1"/>
    <col min="13314" max="13314" width="4.6328125" style="45" customWidth="1"/>
    <col min="13315" max="13315" width="3.36328125" style="45" customWidth="1"/>
    <col min="13316" max="13316" width="85.6328125" style="45" customWidth="1"/>
    <col min="13317" max="13317" width="1.6328125" style="45" customWidth="1"/>
    <col min="13318" max="13568" width="8.90625" style="45"/>
    <col min="13569" max="13569" width="3.6328125" style="45" customWidth="1"/>
    <col min="13570" max="13570" width="4.6328125" style="45" customWidth="1"/>
    <col min="13571" max="13571" width="3.36328125" style="45" customWidth="1"/>
    <col min="13572" max="13572" width="85.6328125" style="45" customWidth="1"/>
    <col min="13573" max="13573" width="1.6328125" style="45" customWidth="1"/>
    <col min="13574" max="13824" width="8.90625" style="45"/>
    <col min="13825" max="13825" width="3.6328125" style="45" customWidth="1"/>
    <col min="13826" max="13826" width="4.6328125" style="45" customWidth="1"/>
    <col min="13827" max="13827" width="3.36328125" style="45" customWidth="1"/>
    <col min="13828" max="13828" width="85.6328125" style="45" customWidth="1"/>
    <col min="13829" max="13829" width="1.6328125" style="45" customWidth="1"/>
    <col min="13830" max="14080" width="8.90625" style="45"/>
    <col min="14081" max="14081" width="3.6328125" style="45" customWidth="1"/>
    <col min="14082" max="14082" width="4.6328125" style="45" customWidth="1"/>
    <col min="14083" max="14083" width="3.36328125" style="45" customWidth="1"/>
    <col min="14084" max="14084" width="85.6328125" style="45" customWidth="1"/>
    <col min="14085" max="14085" width="1.6328125" style="45" customWidth="1"/>
    <col min="14086" max="14336" width="8.90625" style="45"/>
    <col min="14337" max="14337" width="3.6328125" style="45" customWidth="1"/>
    <col min="14338" max="14338" width="4.6328125" style="45" customWidth="1"/>
    <col min="14339" max="14339" width="3.36328125" style="45" customWidth="1"/>
    <col min="14340" max="14340" width="85.6328125" style="45" customWidth="1"/>
    <col min="14341" max="14341" width="1.6328125" style="45" customWidth="1"/>
    <col min="14342" max="14592" width="8.90625" style="45"/>
    <col min="14593" max="14593" width="3.6328125" style="45" customWidth="1"/>
    <col min="14594" max="14594" width="4.6328125" style="45" customWidth="1"/>
    <col min="14595" max="14595" width="3.36328125" style="45" customWidth="1"/>
    <col min="14596" max="14596" width="85.6328125" style="45" customWidth="1"/>
    <col min="14597" max="14597" width="1.6328125" style="45" customWidth="1"/>
    <col min="14598" max="14848" width="8.90625" style="45"/>
    <col min="14849" max="14849" width="3.6328125" style="45" customWidth="1"/>
    <col min="14850" max="14850" width="4.6328125" style="45" customWidth="1"/>
    <col min="14851" max="14851" width="3.36328125" style="45" customWidth="1"/>
    <col min="14852" max="14852" width="85.6328125" style="45" customWidth="1"/>
    <col min="14853" max="14853" width="1.6328125" style="45" customWidth="1"/>
    <col min="14854" max="15104" width="8.90625" style="45"/>
    <col min="15105" max="15105" width="3.6328125" style="45" customWidth="1"/>
    <col min="15106" max="15106" width="4.6328125" style="45" customWidth="1"/>
    <col min="15107" max="15107" width="3.36328125" style="45" customWidth="1"/>
    <col min="15108" max="15108" width="85.6328125" style="45" customWidth="1"/>
    <col min="15109" max="15109" width="1.6328125" style="45" customWidth="1"/>
    <col min="15110" max="15360" width="8.90625" style="45"/>
    <col min="15361" max="15361" width="3.6328125" style="45" customWidth="1"/>
    <col min="15362" max="15362" width="4.6328125" style="45" customWidth="1"/>
    <col min="15363" max="15363" width="3.36328125" style="45" customWidth="1"/>
    <col min="15364" max="15364" width="85.6328125" style="45" customWidth="1"/>
    <col min="15365" max="15365" width="1.6328125" style="45" customWidth="1"/>
    <col min="15366" max="15616" width="8.90625" style="45"/>
    <col min="15617" max="15617" width="3.6328125" style="45" customWidth="1"/>
    <col min="15618" max="15618" width="4.6328125" style="45" customWidth="1"/>
    <col min="15619" max="15619" width="3.36328125" style="45" customWidth="1"/>
    <col min="15620" max="15620" width="85.6328125" style="45" customWidth="1"/>
    <col min="15621" max="15621" width="1.6328125" style="45" customWidth="1"/>
    <col min="15622" max="15872" width="8.90625" style="45"/>
    <col min="15873" max="15873" width="3.6328125" style="45" customWidth="1"/>
    <col min="15874" max="15874" width="4.6328125" style="45" customWidth="1"/>
    <col min="15875" max="15875" width="3.36328125" style="45" customWidth="1"/>
    <col min="15876" max="15876" width="85.6328125" style="45" customWidth="1"/>
    <col min="15877" max="15877" width="1.6328125" style="45" customWidth="1"/>
    <col min="15878" max="16128" width="8.90625" style="45"/>
    <col min="16129" max="16129" width="3.6328125" style="45" customWidth="1"/>
    <col min="16130" max="16130" width="4.6328125" style="45" customWidth="1"/>
    <col min="16131" max="16131" width="3.36328125" style="45" customWidth="1"/>
    <col min="16132" max="16132" width="85.6328125" style="45" customWidth="1"/>
    <col min="16133" max="16133" width="1.6328125" style="45" customWidth="1"/>
    <col min="16134" max="16384" width="8.90625" style="45"/>
  </cols>
  <sheetData>
    <row r="1" spans="2:11" ht="38.4" customHeight="1" x14ac:dyDescent="0.35">
      <c r="B1" s="909" t="s">
        <v>295</v>
      </c>
      <c r="C1" s="909"/>
      <c r="D1" s="909"/>
      <c r="E1" s="43"/>
      <c r="F1" s="43"/>
      <c r="G1" s="43"/>
      <c r="H1" s="43"/>
      <c r="I1" s="43"/>
      <c r="J1" s="44"/>
    </row>
    <row r="2" spans="2:11" s="47" customFormat="1" ht="6.75" customHeight="1" x14ac:dyDescent="0.35">
      <c r="B2" s="811"/>
      <c r="C2" s="812"/>
      <c r="D2" s="46"/>
      <c r="E2" s="46"/>
      <c r="F2" s="46"/>
      <c r="G2" s="46"/>
      <c r="H2" s="46"/>
      <c r="I2" s="46"/>
      <c r="K2" s="48"/>
    </row>
    <row r="3" spans="2:11" s="47" customFormat="1" ht="15" customHeight="1" x14ac:dyDescent="0.35">
      <c r="B3" s="910" t="s">
        <v>302</v>
      </c>
      <c r="C3" s="910"/>
      <c r="D3" s="910"/>
      <c r="E3" s="49"/>
      <c r="F3" s="49"/>
      <c r="G3" s="49"/>
      <c r="H3" s="49"/>
      <c r="I3" s="49"/>
    </row>
    <row r="4" spans="2:11" s="47" customFormat="1" ht="82.5" customHeight="1" x14ac:dyDescent="0.35">
      <c r="B4" s="913" t="s">
        <v>491</v>
      </c>
      <c r="C4" s="913"/>
      <c r="D4" s="913"/>
      <c r="E4" s="49"/>
      <c r="F4" s="49"/>
      <c r="G4" s="49"/>
      <c r="H4" s="49"/>
      <c r="I4" s="49"/>
    </row>
    <row r="5" spans="2:11" s="47" customFormat="1" ht="75.400000000000006" customHeight="1" x14ac:dyDescent="0.35">
      <c r="B5" s="913" t="s">
        <v>492</v>
      </c>
      <c r="C5" s="913"/>
      <c r="D5" s="913"/>
      <c r="E5" s="49"/>
      <c r="F5" s="49"/>
      <c r="G5" s="49"/>
      <c r="H5" s="49"/>
      <c r="I5" s="49"/>
    </row>
    <row r="6" spans="2:11" s="47" customFormat="1" ht="29" customHeight="1" x14ac:dyDescent="0.35">
      <c r="B6" s="813"/>
      <c r="C6" s="911" t="s">
        <v>484</v>
      </c>
      <c r="D6" s="911"/>
      <c r="E6" s="49"/>
      <c r="F6" s="49"/>
      <c r="G6" s="49"/>
      <c r="H6" s="49"/>
      <c r="I6" s="49"/>
    </row>
    <row r="7" spans="2:11" s="47" customFormat="1" ht="76.5" customHeight="1" x14ac:dyDescent="0.35">
      <c r="B7" s="813"/>
      <c r="C7" s="912" t="s">
        <v>483</v>
      </c>
      <c r="D7" s="912"/>
      <c r="E7" s="49"/>
      <c r="F7" s="49"/>
      <c r="G7" s="49"/>
      <c r="H7" s="49"/>
      <c r="I7" s="49"/>
    </row>
    <row r="8" spans="2:11" s="47" customFormat="1" ht="32" customHeight="1" x14ac:dyDescent="0.35">
      <c r="B8" s="813"/>
      <c r="C8" s="912" t="s">
        <v>348</v>
      </c>
      <c r="D8" s="912"/>
      <c r="E8" s="49"/>
      <c r="F8" s="49"/>
      <c r="G8" s="49"/>
      <c r="H8" s="49"/>
      <c r="I8" s="49"/>
    </row>
    <row r="9" spans="2:11" s="47" customFormat="1" ht="26.5" customHeight="1" x14ac:dyDescent="0.35">
      <c r="B9" s="914" t="s">
        <v>317</v>
      </c>
      <c r="C9" s="914"/>
      <c r="D9" s="914"/>
      <c r="E9" s="49"/>
      <c r="F9" s="49"/>
      <c r="G9" s="49"/>
      <c r="H9" s="49"/>
      <c r="I9" s="49"/>
    </row>
    <row r="10" spans="2:11" s="172" customFormat="1" ht="44.9" customHeight="1" x14ac:dyDescent="0.3">
      <c r="B10" s="907" t="s">
        <v>341</v>
      </c>
      <c r="C10" s="907"/>
      <c r="D10" s="907"/>
      <c r="E10" s="769"/>
      <c r="F10" s="769"/>
      <c r="G10" s="769"/>
      <c r="H10" s="769"/>
      <c r="I10" s="769"/>
    </row>
    <row r="11" spans="2:11" s="172" customFormat="1" ht="66.650000000000006" customHeight="1" x14ac:dyDescent="0.3">
      <c r="B11" s="907" t="s">
        <v>329</v>
      </c>
      <c r="C11" s="907"/>
      <c r="D11" s="907"/>
      <c r="E11" s="769"/>
      <c r="F11" s="769"/>
      <c r="G11" s="769"/>
      <c r="H11" s="769"/>
      <c r="I11" s="769"/>
    </row>
    <row r="12" spans="2:11" s="172" customFormat="1" ht="40.15" customHeight="1" x14ac:dyDescent="0.3">
      <c r="B12" s="907" t="s">
        <v>320</v>
      </c>
      <c r="C12" s="907"/>
      <c r="D12" s="907"/>
      <c r="E12" s="769"/>
      <c r="G12" s="769"/>
      <c r="H12" s="769"/>
      <c r="I12" s="769"/>
    </row>
    <row r="13" spans="2:11" s="172" customFormat="1" ht="40.15" customHeight="1" x14ac:dyDescent="0.3">
      <c r="B13" s="907" t="s">
        <v>485</v>
      </c>
      <c r="C13" s="1273"/>
      <c r="D13" s="1273"/>
      <c r="E13" s="769"/>
      <c r="G13" s="769"/>
      <c r="H13" s="769"/>
      <c r="I13" s="769"/>
    </row>
    <row r="14" spans="2:11" s="172" customFormat="1" ht="88.25" customHeight="1" x14ac:dyDescent="0.3">
      <c r="B14" s="907" t="s">
        <v>486</v>
      </c>
      <c r="C14" s="907"/>
      <c r="D14" s="907"/>
      <c r="E14" s="769"/>
      <c r="F14" s="769"/>
      <c r="G14" s="769"/>
      <c r="H14" s="769"/>
      <c r="I14" s="769"/>
    </row>
    <row r="15" spans="2:11" s="172" customFormat="1" ht="67.25" customHeight="1" x14ac:dyDescent="0.3">
      <c r="B15" s="907" t="s">
        <v>487</v>
      </c>
      <c r="C15" s="907"/>
      <c r="D15" s="907"/>
      <c r="E15" s="769"/>
      <c r="F15" s="769"/>
      <c r="G15" s="769"/>
      <c r="H15" s="769"/>
      <c r="I15" s="769"/>
    </row>
    <row r="16" spans="2:11" s="172" customFormat="1" ht="44.9" customHeight="1" x14ac:dyDescent="0.3">
      <c r="B16" s="907" t="s">
        <v>488</v>
      </c>
      <c r="C16" s="907"/>
      <c r="D16" s="907"/>
      <c r="E16" s="769"/>
      <c r="F16" s="769"/>
      <c r="G16" s="769"/>
      <c r="H16" s="769"/>
      <c r="I16" s="769"/>
    </row>
    <row r="17" spans="2:9" s="172" customFormat="1" ht="79.5" customHeight="1" x14ac:dyDescent="0.3">
      <c r="B17" s="907" t="s">
        <v>489</v>
      </c>
      <c r="C17" s="907"/>
      <c r="D17" s="907"/>
      <c r="E17" s="769"/>
      <c r="F17" s="769"/>
      <c r="G17" s="769"/>
      <c r="H17" s="769"/>
      <c r="I17" s="769"/>
    </row>
    <row r="18" spans="2:9" s="172" customFormat="1" ht="41.5" customHeight="1" x14ac:dyDescent="0.3">
      <c r="B18" s="907" t="s">
        <v>490</v>
      </c>
      <c r="C18" s="907"/>
      <c r="D18" s="907"/>
      <c r="E18" s="769"/>
      <c r="F18" s="769"/>
      <c r="G18" s="769"/>
      <c r="H18" s="769"/>
      <c r="I18" s="769"/>
    </row>
    <row r="19" spans="2:9" s="172" customFormat="1" ht="14.5" x14ac:dyDescent="0.3">
      <c r="B19" s="908"/>
      <c r="C19" s="908"/>
      <c r="D19" s="908"/>
      <c r="E19" s="769"/>
      <c r="F19" s="769"/>
      <c r="G19" s="769"/>
      <c r="H19" s="769"/>
      <c r="I19" s="769"/>
    </row>
    <row r="20" spans="2:9" s="172" customFormat="1" ht="13" x14ac:dyDescent="0.3">
      <c r="B20" s="906"/>
      <c r="C20" s="906"/>
      <c r="D20" s="906"/>
      <c r="E20" s="769"/>
      <c r="F20" s="769"/>
      <c r="G20" s="769"/>
      <c r="H20" s="769"/>
      <c r="I20" s="769"/>
    </row>
    <row r="21" spans="2:9" s="172" customFormat="1" ht="18" customHeight="1" x14ac:dyDescent="0.3">
      <c r="B21" s="906"/>
      <c r="C21" s="906"/>
      <c r="D21" s="906"/>
      <c r="E21" s="769"/>
      <c r="F21" s="769"/>
      <c r="G21" s="769"/>
      <c r="H21" s="769"/>
      <c r="I21" s="769"/>
    </row>
    <row r="22" spans="2:9" s="52" customFormat="1" ht="15.5" x14ac:dyDescent="0.35">
      <c r="B22" s="540"/>
      <c r="C22" s="541"/>
      <c r="D22" s="542"/>
      <c r="E22" s="51"/>
      <c r="F22" s="51"/>
      <c r="G22" s="51"/>
      <c r="H22" s="51"/>
      <c r="I22" s="51"/>
    </row>
    <row r="23" spans="2:9" ht="65.25" customHeight="1" x14ac:dyDescent="0.35">
      <c r="B23" s="50"/>
      <c r="C23" s="55"/>
      <c r="D23" s="55"/>
      <c r="E23" s="55"/>
      <c r="F23" s="55"/>
      <c r="G23" s="55"/>
      <c r="H23" s="55"/>
      <c r="I23" s="55"/>
    </row>
    <row r="24" spans="2:9" ht="65.25" customHeight="1" x14ac:dyDescent="0.35">
      <c r="B24" s="50"/>
      <c r="C24" s="54"/>
      <c r="D24" s="49"/>
      <c r="E24" s="49"/>
      <c r="F24" s="49"/>
      <c r="G24" s="49"/>
      <c r="H24" s="49"/>
      <c r="I24" s="49"/>
    </row>
    <row r="25" spans="2:9" ht="65.25" customHeight="1" x14ac:dyDescent="0.35">
      <c r="B25" s="50"/>
      <c r="C25" s="55"/>
      <c r="D25" s="55"/>
      <c r="E25" s="55"/>
      <c r="F25" s="55"/>
      <c r="G25" s="55"/>
      <c r="H25" s="55"/>
      <c r="I25" s="55"/>
    </row>
    <row r="26" spans="2:9" ht="65.25" customHeight="1" x14ac:dyDescent="0.35">
      <c r="B26" s="50"/>
      <c r="C26" s="54"/>
      <c r="D26" s="49"/>
      <c r="E26" s="49"/>
      <c r="F26" s="49"/>
      <c r="G26" s="49"/>
      <c r="H26" s="49"/>
      <c r="I26" s="49"/>
    </row>
    <row r="27" spans="2:9" ht="65.25" customHeight="1" x14ac:dyDescent="0.35">
      <c r="B27" s="50"/>
      <c r="C27" s="55"/>
      <c r="D27" s="55"/>
      <c r="E27" s="55"/>
      <c r="F27" s="55"/>
      <c r="G27" s="55"/>
      <c r="H27" s="55"/>
      <c r="I27" s="55"/>
    </row>
    <row r="28" spans="2:9" ht="65.25" customHeight="1" x14ac:dyDescent="0.35">
      <c r="B28" s="50"/>
      <c r="C28" s="54"/>
      <c r="D28" s="49"/>
      <c r="E28" s="49"/>
      <c r="F28" s="49"/>
      <c r="G28" s="49"/>
      <c r="H28" s="49"/>
      <c r="I28" s="49"/>
    </row>
    <row r="29" spans="2:9" ht="65.25" customHeight="1" x14ac:dyDescent="0.35">
      <c r="B29" s="50"/>
      <c r="C29" s="55"/>
      <c r="D29" s="55"/>
      <c r="E29" s="55"/>
      <c r="F29" s="55"/>
      <c r="G29" s="55"/>
      <c r="H29" s="55"/>
      <c r="I29" s="55"/>
    </row>
    <row r="30" spans="2:9" ht="65.25" customHeight="1" x14ac:dyDescent="0.35">
      <c r="B30" s="50"/>
      <c r="C30" s="54"/>
      <c r="D30" s="49"/>
      <c r="E30" s="49"/>
      <c r="F30" s="49"/>
      <c r="G30" s="49"/>
      <c r="H30" s="49"/>
      <c r="I30" s="49"/>
    </row>
    <row r="31" spans="2:9" ht="65.25" customHeight="1" x14ac:dyDescent="0.35">
      <c r="B31" s="56"/>
      <c r="C31" s="57"/>
      <c r="D31" s="57"/>
      <c r="E31" s="57"/>
      <c r="F31" s="57"/>
      <c r="G31" s="57"/>
      <c r="H31" s="57"/>
      <c r="I31" s="57"/>
    </row>
    <row r="32" spans="2:9" ht="65.25" customHeight="1" x14ac:dyDescent="0.25">
      <c r="B32" s="58"/>
      <c r="C32" s="59"/>
      <c r="D32" s="60"/>
      <c r="E32" s="60"/>
      <c r="F32" s="60"/>
      <c r="G32" s="60"/>
      <c r="H32" s="60"/>
      <c r="I32" s="60"/>
    </row>
    <row r="33" spans="2:11" ht="65.25" customHeight="1" x14ac:dyDescent="0.25">
      <c r="B33" s="58"/>
      <c r="C33" s="59"/>
      <c r="D33" s="60"/>
      <c r="E33" s="60"/>
      <c r="F33" s="60"/>
      <c r="G33" s="60"/>
      <c r="H33" s="60"/>
      <c r="I33" s="60"/>
    </row>
    <row r="34" spans="2:11" ht="65.25" customHeight="1" x14ac:dyDescent="0.25">
      <c r="B34" s="58"/>
      <c r="C34" s="59"/>
      <c r="D34" s="60"/>
      <c r="E34" s="60"/>
      <c r="F34" s="60"/>
      <c r="G34" s="60"/>
      <c r="H34" s="60"/>
      <c r="I34" s="60"/>
    </row>
    <row r="35" spans="2:11" ht="65.25" customHeight="1" x14ac:dyDescent="0.25">
      <c r="B35" s="58"/>
      <c r="C35" s="59"/>
      <c r="D35" s="60"/>
      <c r="E35" s="60"/>
      <c r="F35" s="60"/>
      <c r="G35" s="60"/>
      <c r="H35" s="60"/>
      <c r="I35" s="60"/>
    </row>
    <row r="36" spans="2:11" ht="65.25" customHeight="1" x14ac:dyDescent="0.25">
      <c r="B36" s="61"/>
      <c r="C36" s="62"/>
    </row>
    <row r="37" spans="2:11" ht="65.25" customHeight="1" x14ac:dyDescent="0.25">
      <c r="B37" s="61"/>
    </row>
    <row r="38" spans="2:11" ht="65.25" customHeight="1" x14ac:dyDescent="0.25">
      <c r="B38" s="61"/>
    </row>
    <row r="39" spans="2:11" ht="65.25" customHeight="1" x14ac:dyDescent="0.25">
      <c r="B39" s="61"/>
    </row>
    <row r="40" spans="2:11" ht="65.25" customHeight="1" x14ac:dyDescent="0.25">
      <c r="B40" s="61"/>
    </row>
    <row r="41" spans="2:11" ht="65.25" customHeight="1" x14ac:dyDescent="0.25">
      <c r="B41" s="61"/>
    </row>
    <row r="42" spans="2:11" ht="65.25" customHeight="1" x14ac:dyDescent="0.25">
      <c r="B42" s="61"/>
    </row>
    <row r="43" spans="2:11" ht="65.25" customHeight="1" x14ac:dyDescent="0.25">
      <c r="B43" s="61"/>
    </row>
    <row r="44" spans="2:11" s="65" customFormat="1" ht="65.25" customHeight="1" x14ac:dyDescent="0.35">
      <c r="B44" s="64"/>
      <c r="C44" s="63"/>
    </row>
    <row r="45" spans="2:11" ht="65.25" customHeight="1" x14ac:dyDescent="0.25">
      <c r="B45" s="61"/>
    </row>
    <row r="46" spans="2:11" s="63" customFormat="1" ht="65.25" customHeight="1" x14ac:dyDescent="0.25">
      <c r="B46" s="61"/>
      <c r="D46" s="45"/>
      <c r="E46" s="45"/>
      <c r="F46" s="45"/>
      <c r="G46" s="45"/>
      <c r="H46" s="45"/>
      <c r="I46" s="45"/>
      <c r="J46" s="45"/>
      <c r="K46" s="45"/>
    </row>
    <row r="47" spans="2:11" s="63" customFormat="1" ht="65.25" customHeight="1" x14ac:dyDescent="0.25">
      <c r="B47" s="66"/>
      <c r="D47" s="45"/>
      <c r="E47" s="45"/>
      <c r="F47" s="45"/>
      <c r="G47" s="45"/>
      <c r="H47" s="45"/>
      <c r="I47" s="45"/>
      <c r="J47" s="45"/>
      <c r="K47" s="45"/>
    </row>
    <row r="48" spans="2:11" s="63" customFormat="1" ht="65.25" customHeight="1" x14ac:dyDescent="0.25">
      <c r="B48" s="66"/>
      <c r="D48" s="45"/>
      <c r="E48" s="45"/>
      <c r="F48" s="45"/>
      <c r="G48" s="45"/>
      <c r="H48" s="45"/>
      <c r="I48" s="45"/>
      <c r="J48" s="45"/>
      <c r="K48" s="45"/>
    </row>
    <row r="49" spans="2:11" s="63" customFormat="1" ht="65.25" customHeight="1" x14ac:dyDescent="0.25">
      <c r="B49" s="66"/>
      <c r="D49" s="45"/>
      <c r="E49" s="45"/>
      <c r="F49" s="45"/>
      <c r="G49" s="45"/>
      <c r="H49" s="45"/>
      <c r="I49" s="45"/>
      <c r="J49" s="45"/>
      <c r="K49" s="45"/>
    </row>
    <row r="50" spans="2:11" s="63" customFormat="1" ht="65.25" customHeight="1" x14ac:dyDescent="0.25">
      <c r="B50" s="66"/>
      <c r="D50" s="45"/>
      <c r="E50" s="45"/>
      <c r="F50" s="45"/>
      <c r="G50" s="45"/>
      <c r="H50" s="45"/>
      <c r="I50" s="45"/>
      <c r="J50" s="45"/>
      <c r="K50" s="45"/>
    </row>
    <row r="51" spans="2:11" s="63" customFormat="1" ht="65.25" customHeight="1" x14ac:dyDescent="0.25">
      <c r="B51" s="66"/>
    </row>
    <row r="52" spans="2:11" s="63" customFormat="1" ht="65.25" customHeight="1" x14ac:dyDescent="0.25">
      <c r="B52" s="66"/>
    </row>
    <row r="53" spans="2:11" s="63" customFormat="1" ht="65.25" customHeight="1" x14ac:dyDescent="0.25">
      <c r="B53" s="66"/>
    </row>
    <row r="54" spans="2:11" s="63" customFormat="1" ht="65.25" customHeight="1" x14ac:dyDescent="0.25">
      <c r="B54" s="61"/>
    </row>
    <row r="55" spans="2:11" s="63" customFormat="1" ht="65.25" customHeight="1" x14ac:dyDescent="0.25">
      <c r="B55" s="61"/>
    </row>
    <row r="56" spans="2:11" s="63" customFormat="1" ht="65.25" customHeight="1" x14ac:dyDescent="0.25">
      <c r="B56" s="61"/>
    </row>
    <row r="57" spans="2:11" s="63" customFormat="1" ht="65.25" customHeight="1" x14ac:dyDescent="0.25">
      <c r="B57" s="61"/>
    </row>
    <row r="58" spans="2:11" s="63" customFormat="1" ht="65.25" customHeight="1" x14ac:dyDescent="0.25">
      <c r="B58" s="61"/>
    </row>
    <row r="59" spans="2:11" s="63" customFormat="1" ht="65.25" customHeight="1" x14ac:dyDescent="0.25">
      <c r="B59" s="66"/>
    </row>
    <row r="60" spans="2:11" s="63" customFormat="1" ht="65.25" customHeight="1" x14ac:dyDescent="0.25">
      <c r="B60" s="66"/>
    </row>
    <row r="61" spans="2:11" s="63" customFormat="1" ht="65.25" customHeight="1" x14ac:dyDescent="0.25">
      <c r="B61" s="66"/>
    </row>
    <row r="62" spans="2:11" s="63" customFormat="1" ht="65.25" customHeight="1" x14ac:dyDescent="0.25">
      <c r="B62" s="66"/>
    </row>
    <row r="63" spans="2:11" s="63" customFormat="1" ht="65.25" customHeight="1" x14ac:dyDescent="0.25">
      <c r="B63" s="61"/>
    </row>
    <row r="64" spans="2:11" s="63" customFormat="1" ht="65.25" customHeight="1" x14ac:dyDescent="0.25">
      <c r="B64" s="66"/>
    </row>
    <row r="65" spans="2:11" s="63" customFormat="1" ht="65.25" customHeight="1" x14ac:dyDescent="0.25">
      <c r="B65" s="66"/>
    </row>
    <row r="66" spans="2:11" s="63" customFormat="1" ht="65.25" customHeight="1" x14ac:dyDescent="0.25">
      <c r="B66" s="66"/>
    </row>
    <row r="67" spans="2:11" ht="65.25" customHeight="1" x14ac:dyDescent="0.25">
      <c r="B67" s="61"/>
    </row>
    <row r="68" spans="2:11" ht="65.25" customHeight="1" x14ac:dyDescent="0.25"/>
    <row r="69" spans="2:11" ht="65.25" customHeight="1" x14ac:dyDescent="0.25">
      <c r="C69" s="53"/>
    </row>
    <row r="70" spans="2:11" ht="65.25" customHeight="1" x14ac:dyDescent="0.25"/>
    <row r="71" spans="2:11" ht="65.25" customHeight="1" x14ac:dyDescent="0.25"/>
    <row r="72" spans="2:11" ht="65.25" customHeight="1" x14ac:dyDescent="0.25"/>
    <row r="73" spans="2:11" ht="65.25" customHeight="1" x14ac:dyDescent="0.25"/>
    <row r="74" spans="2:11" ht="65.25" customHeight="1" x14ac:dyDescent="0.25"/>
    <row r="75" spans="2:11" ht="65.25" customHeight="1" x14ac:dyDescent="0.25">
      <c r="B75" s="61"/>
    </row>
    <row r="76" spans="2:11" ht="65.25" customHeight="1" x14ac:dyDescent="0.25">
      <c r="B76" s="61"/>
    </row>
    <row r="77" spans="2:11" ht="65.25" customHeight="1" x14ac:dyDescent="0.25">
      <c r="B77" s="61"/>
    </row>
    <row r="78" spans="2:11" s="63" customFormat="1" ht="65.25" customHeight="1" x14ac:dyDescent="0.25">
      <c r="B78" s="61"/>
      <c r="D78" s="45"/>
      <c r="E78" s="45"/>
      <c r="F78" s="45"/>
      <c r="G78" s="45"/>
      <c r="H78" s="45"/>
      <c r="I78" s="45"/>
      <c r="J78" s="45"/>
      <c r="K78" s="45"/>
    </row>
    <row r="79" spans="2:11" s="63" customFormat="1" ht="65.25" customHeight="1" x14ac:dyDescent="0.25">
      <c r="B79" s="61"/>
      <c r="D79" s="45"/>
      <c r="E79" s="45"/>
      <c r="F79" s="45"/>
      <c r="G79" s="45"/>
      <c r="H79" s="45"/>
      <c r="I79" s="45"/>
      <c r="J79" s="45"/>
      <c r="K79" s="45"/>
    </row>
    <row r="80" spans="2:11" s="63" customFormat="1" ht="65.25" customHeight="1" x14ac:dyDescent="0.25">
      <c r="B80" s="61"/>
      <c r="D80" s="45"/>
      <c r="E80" s="45"/>
      <c r="F80" s="45"/>
      <c r="G80" s="45"/>
      <c r="H80" s="45"/>
      <c r="I80" s="45"/>
      <c r="J80" s="45"/>
      <c r="K80" s="45"/>
    </row>
    <row r="81" spans="2:11" s="63" customFormat="1" ht="65.25" customHeight="1" x14ac:dyDescent="0.25">
      <c r="B81" s="61"/>
      <c r="D81" s="45"/>
      <c r="E81" s="45"/>
      <c r="F81" s="45"/>
      <c r="G81" s="45"/>
      <c r="H81" s="45"/>
      <c r="I81" s="45"/>
      <c r="J81" s="45"/>
      <c r="K81" s="45"/>
    </row>
    <row r="82" spans="2:11" s="63" customFormat="1" ht="65.25" customHeight="1" x14ac:dyDescent="0.25">
      <c r="B82" s="61"/>
      <c r="D82" s="45"/>
      <c r="E82" s="45"/>
      <c r="F82" s="45"/>
      <c r="G82" s="45"/>
      <c r="H82" s="45"/>
      <c r="I82" s="45"/>
      <c r="J82" s="45"/>
      <c r="K82" s="45"/>
    </row>
    <row r="83" spans="2:11" s="63" customFormat="1" ht="65.25" customHeight="1" x14ac:dyDescent="0.25">
      <c r="B83" s="61"/>
    </row>
    <row r="84" spans="2:11" s="63" customFormat="1" ht="65.25" customHeight="1" x14ac:dyDescent="0.25">
      <c r="B84" s="61"/>
    </row>
    <row r="85" spans="2:11" s="63" customFormat="1" ht="65.25" customHeight="1" x14ac:dyDescent="0.25">
      <c r="B85" s="61"/>
    </row>
    <row r="86" spans="2:11" s="63" customFormat="1" ht="65.25" customHeight="1" x14ac:dyDescent="0.25">
      <c r="B86" s="61"/>
    </row>
    <row r="87" spans="2:11" s="63" customFormat="1" ht="65.25" customHeight="1" x14ac:dyDescent="0.25">
      <c r="B87" s="61"/>
    </row>
    <row r="88" spans="2:11" s="63" customFormat="1" ht="65.25" customHeight="1" x14ac:dyDescent="0.25">
      <c r="B88" s="61"/>
    </row>
    <row r="89" spans="2:11" s="63" customFormat="1" ht="65.25" customHeight="1" x14ac:dyDescent="0.25">
      <c r="B89" s="61"/>
    </row>
    <row r="90" spans="2:11" s="63" customFormat="1" ht="65.25" customHeight="1" x14ac:dyDescent="0.25">
      <c r="B90" s="61"/>
    </row>
    <row r="91" spans="2:11" s="63" customFormat="1" ht="65.25" customHeight="1" x14ac:dyDescent="0.25">
      <c r="B91" s="61"/>
    </row>
    <row r="92" spans="2:11" s="63" customFormat="1" ht="65.25" customHeight="1" x14ac:dyDescent="0.25">
      <c r="B92" s="61"/>
    </row>
    <row r="93" spans="2:11" s="63" customFormat="1" ht="65.25" customHeight="1" x14ac:dyDescent="0.25">
      <c r="B93" s="61"/>
    </row>
    <row r="94" spans="2:11" s="63" customFormat="1" ht="65.25" customHeight="1" x14ac:dyDescent="0.25">
      <c r="B94" s="61"/>
    </row>
    <row r="95" spans="2:11" s="63" customFormat="1" ht="65.25" customHeight="1" x14ac:dyDescent="0.25">
      <c r="B95" s="61"/>
    </row>
    <row r="96" spans="2:11" s="63" customFormat="1" ht="65.25" customHeight="1" x14ac:dyDescent="0.25">
      <c r="B96" s="61"/>
    </row>
    <row r="97" spans="2:2" s="63" customFormat="1" ht="65.25" customHeight="1" x14ac:dyDescent="0.25">
      <c r="B97" s="61"/>
    </row>
    <row r="98" spans="2:2" s="63" customFormat="1" ht="65.25" customHeight="1" x14ac:dyDescent="0.25">
      <c r="B98" s="61"/>
    </row>
    <row r="99" spans="2:2" s="63" customFormat="1" ht="65.25" customHeight="1" x14ac:dyDescent="0.25">
      <c r="B99" s="61"/>
    </row>
    <row r="100" spans="2:2" s="63" customFormat="1" ht="65.25" customHeight="1" x14ac:dyDescent="0.25">
      <c r="B100" s="61"/>
    </row>
    <row r="101" spans="2:2" s="63" customFormat="1" ht="65.25" customHeight="1" x14ac:dyDescent="0.25">
      <c r="B101" s="61"/>
    </row>
    <row r="102" spans="2:2" s="63" customFormat="1" ht="65.25" customHeight="1" x14ac:dyDescent="0.25">
      <c r="B102" s="61"/>
    </row>
    <row r="103" spans="2:2" s="63" customFormat="1" ht="65.25" customHeight="1" x14ac:dyDescent="0.25">
      <c r="B103" s="61"/>
    </row>
    <row r="104" spans="2:2" s="63" customFormat="1" ht="65.25" customHeight="1" x14ac:dyDescent="0.25">
      <c r="B104" s="61"/>
    </row>
    <row r="105" spans="2:2" s="63" customFormat="1" ht="65.25" customHeight="1" x14ac:dyDescent="0.25">
      <c r="B105" s="61"/>
    </row>
    <row r="106" spans="2:2" s="63" customFormat="1" ht="65.25" customHeight="1" x14ac:dyDescent="0.25">
      <c r="B106" s="61"/>
    </row>
    <row r="107" spans="2:2" s="63" customFormat="1" ht="65.25" customHeight="1" x14ac:dyDescent="0.25">
      <c r="B107" s="61"/>
    </row>
    <row r="108" spans="2:2" s="63" customFormat="1" ht="65.25" customHeight="1" x14ac:dyDescent="0.25">
      <c r="B108" s="61"/>
    </row>
    <row r="109" spans="2:2" s="63" customFormat="1" ht="65.25" customHeight="1" x14ac:dyDescent="0.25">
      <c r="B109" s="61"/>
    </row>
    <row r="110" spans="2:2" s="63" customFormat="1" ht="65.25" customHeight="1" x14ac:dyDescent="0.25">
      <c r="B110" s="61"/>
    </row>
    <row r="111" spans="2:2" s="63" customFormat="1" ht="65.25" customHeight="1" x14ac:dyDescent="0.25">
      <c r="B111" s="61"/>
    </row>
    <row r="112" spans="2:2" s="63" customFormat="1" ht="65.25" customHeight="1" x14ac:dyDescent="0.25">
      <c r="B112" s="61"/>
    </row>
    <row r="113" spans="2:2" s="63" customFormat="1" ht="65.25" customHeight="1" x14ac:dyDescent="0.25">
      <c r="B113" s="61"/>
    </row>
    <row r="114" spans="2:2" s="63" customFormat="1" ht="65.25" customHeight="1" x14ac:dyDescent="0.25">
      <c r="B114" s="61"/>
    </row>
    <row r="115" spans="2:2" s="63" customFormat="1" ht="65.25" customHeight="1" x14ac:dyDescent="0.25">
      <c r="B115" s="61"/>
    </row>
    <row r="116" spans="2:2" s="63" customFormat="1" ht="65.25" customHeight="1" x14ac:dyDescent="0.25">
      <c r="B116" s="61"/>
    </row>
    <row r="117" spans="2:2" s="63" customFormat="1" ht="65.25" customHeight="1" x14ac:dyDescent="0.25">
      <c r="B117" s="61"/>
    </row>
    <row r="118" spans="2:2" s="63" customFormat="1" ht="65.25" customHeight="1" x14ac:dyDescent="0.25">
      <c r="B118" s="61"/>
    </row>
    <row r="119" spans="2:2" s="63" customFormat="1" ht="65.25" customHeight="1" x14ac:dyDescent="0.25">
      <c r="B119" s="61"/>
    </row>
    <row r="120" spans="2:2" s="63" customFormat="1" ht="65.25" customHeight="1" x14ac:dyDescent="0.25">
      <c r="B120" s="61"/>
    </row>
    <row r="121" spans="2:2" s="63" customFormat="1" ht="65.25" customHeight="1" x14ac:dyDescent="0.25">
      <c r="B121" s="61"/>
    </row>
    <row r="122" spans="2:2" s="63" customFormat="1" ht="65.25" customHeight="1" x14ac:dyDescent="0.25">
      <c r="B122" s="61"/>
    </row>
    <row r="123" spans="2:2" s="63" customFormat="1" ht="65.25" customHeight="1" x14ac:dyDescent="0.25">
      <c r="B123" s="61"/>
    </row>
    <row r="124" spans="2:2" s="63" customFormat="1" ht="65.25" customHeight="1" x14ac:dyDescent="0.25">
      <c r="B124" s="61"/>
    </row>
    <row r="125" spans="2:2" s="63" customFormat="1" ht="65.25" customHeight="1" x14ac:dyDescent="0.25">
      <c r="B125" s="61"/>
    </row>
    <row r="126" spans="2:2" s="63" customFormat="1" ht="65.25" customHeight="1" x14ac:dyDescent="0.25">
      <c r="B126" s="61"/>
    </row>
    <row r="127" spans="2:2" s="63" customFormat="1" ht="65.25" customHeight="1" x14ac:dyDescent="0.25">
      <c r="B127" s="61"/>
    </row>
    <row r="128" spans="2:2" s="63" customFormat="1" x14ac:dyDescent="0.25">
      <c r="B128" s="61"/>
    </row>
    <row r="129" spans="2:2" s="63" customFormat="1" x14ac:dyDescent="0.25">
      <c r="B129" s="61"/>
    </row>
    <row r="130" spans="2:2" s="63" customFormat="1" x14ac:dyDescent="0.25">
      <c r="B130" s="61"/>
    </row>
    <row r="131" spans="2:2" s="63" customFormat="1" x14ac:dyDescent="0.25">
      <c r="B131" s="61"/>
    </row>
    <row r="132" spans="2:2" s="63" customFormat="1" x14ac:dyDescent="0.25">
      <c r="B132" s="61"/>
    </row>
    <row r="133" spans="2:2" s="63" customFormat="1" x14ac:dyDescent="0.25">
      <c r="B133" s="61"/>
    </row>
    <row r="134" spans="2:2" s="63" customFormat="1" x14ac:dyDescent="0.25">
      <c r="B134" s="61"/>
    </row>
    <row r="135" spans="2:2" s="63" customFormat="1" x14ac:dyDescent="0.25">
      <c r="B135" s="61"/>
    </row>
    <row r="136" spans="2:2" s="63" customFormat="1" x14ac:dyDescent="0.25">
      <c r="B136" s="61"/>
    </row>
    <row r="137" spans="2:2" s="63" customFormat="1" x14ac:dyDescent="0.25">
      <c r="B137" s="61"/>
    </row>
    <row r="138" spans="2:2" s="63" customFormat="1" x14ac:dyDescent="0.25">
      <c r="B138" s="61"/>
    </row>
    <row r="139" spans="2:2" s="63" customFormat="1" x14ac:dyDescent="0.25">
      <c r="B139" s="61"/>
    </row>
    <row r="140" spans="2:2" s="63" customFormat="1" x14ac:dyDescent="0.25">
      <c r="B140" s="61"/>
    </row>
    <row r="141" spans="2:2" s="63" customFormat="1" x14ac:dyDescent="0.25">
      <c r="B141" s="61"/>
    </row>
    <row r="142" spans="2:2" s="63" customFormat="1" x14ac:dyDescent="0.25">
      <c r="B142" s="61"/>
    </row>
    <row r="143" spans="2:2" s="63" customFormat="1" x14ac:dyDescent="0.25">
      <c r="B143" s="61"/>
    </row>
    <row r="144" spans="2:2" s="63" customFormat="1" x14ac:dyDescent="0.25">
      <c r="B144" s="61"/>
    </row>
    <row r="145" spans="2:2" s="63" customFormat="1" x14ac:dyDescent="0.25">
      <c r="B145" s="61"/>
    </row>
    <row r="146" spans="2:2" s="63" customFormat="1" x14ac:dyDescent="0.25">
      <c r="B146" s="61"/>
    </row>
    <row r="147" spans="2:2" s="63" customFormat="1" x14ac:dyDescent="0.25">
      <c r="B147" s="61"/>
    </row>
    <row r="148" spans="2:2" s="63" customFormat="1" x14ac:dyDescent="0.25">
      <c r="B148" s="61"/>
    </row>
    <row r="149" spans="2:2" s="63" customFormat="1" x14ac:dyDescent="0.25">
      <c r="B149" s="61"/>
    </row>
    <row r="150" spans="2:2" s="63" customFormat="1" x14ac:dyDescent="0.25">
      <c r="B150" s="61"/>
    </row>
    <row r="151" spans="2:2" s="63" customFormat="1" x14ac:dyDescent="0.25">
      <c r="B151" s="61"/>
    </row>
    <row r="152" spans="2:2" s="63" customFormat="1" x14ac:dyDescent="0.25">
      <c r="B152" s="61"/>
    </row>
    <row r="153" spans="2:2" s="63" customFormat="1" x14ac:dyDescent="0.25">
      <c r="B153" s="61"/>
    </row>
    <row r="154" spans="2:2" s="63" customFormat="1" x14ac:dyDescent="0.25">
      <c r="B154" s="61"/>
    </row>
    <row r="155" spans="2:2" s="63" customFormat="1" x14ac:dyDescent="0.25">
      <c r="B155" s="61"/>
    </row>
  </sheetData>
  <sheetProtection algorithmName="SHA-512" hashValue="QszKBtRwjVhqBnFJZQJoVuGrGIv4dHq/iFjkgeW4tsQVk4zF1zWzEI69U4QJX+CsUJad5+9ox8VYoU6zVgF5ww==" saltValue="qZr1Z17UIrmvPnB8xAuEBA==" spinCount="100000" sheet="1" objects="1" scenarios="1"/>
  <mergeCells count="20">
    <mergeCell ref="B11:D11"/>
    <mergeCell ref="B12:D12"/>
    <mergeCell ref="B14:D14"/>
    <mergeCell ref="B15:D15"/>
    <mergeCell ref="B1:D1"/>
    <mergeCell ref="B10:D10"/>
    <mergeCell ref="B3:D3"/>
    <mergeCell ref="C6:D6"/>
    <mergeCell ref="C7:D7"/>
    <mergeCell ref="B4:D4"/>
    <mergeCell ref="B5:D5"/>
    <mergeCell ref="B9:D9"/>
    <mergeCell ref="C8:D8"/>
    <mergeCell ref="B13:D13"/>
    <mergeCell ref="B21:D21"/>
    <mergeCell ref="B16:D16"/>
    <mergeCell ref="B18:D18"/>
    <mergeCell ref="B17:D17"/>
    <mergeCell ref="B19:D19"/>
    <mergeCell ref="B20:D20"/>
  </mergeCells>
  <printOptions horizontalCentered="1"/>
  <pageMargins left="0.25" right="0.25" top="0.75" bottom="0.75" header="0.3" footer="0.3"/>
  <pageSetup scale="91" orientation="portrait" r:id="rId1"/>
  <headerFooter>
    <oddFooter>&amp;L&amp;"-,Regular"&amp;9&amp;F
&amp;A&amp;R&amp;"Calibri,Regular"&amp;9Page &amp;P of &amp;N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AL654"/>
  <sheetViews>
    <sheetView zoomScale="120" zoomScaleNormal="120" workbookViewId="0">
      <selection activeCell="D20" sqref="D20:D21"/>
    </sheetView>
  </sheetViews>
  <sheetFormatPr defaultColWidth="8.90625" defaultRowHeight="10.5" x14ac:dyDescent="0.25"/>
  <cols>
    <col min="1" max="1" width="1.90625" style="73" customWidth="1"/>
    <col min="2" max="2" width="29.6328125" style="73" customWidth="1"/>
    <col min="3" max="3" width="13.90625" style="75" customWidth="1"/>
    <col min="4" max="4" width="21.36328125" style="75" customWidth="1"/>
    <col min="5" max="6" width="6.6328125" style="75" customWidth="1"/>
    <col min="7" max="7" width="1.08984375" style="68" customWidth="1"/>
    <col min="8" max="8" width="10" style="73" customWidth="1"/>
    <col min="9" max="10" width="8.6328125" style="74" customWidth="1"/>
    <col min="11" max="11" width="10.90625" style="74" customWidth="1"/>
    <col min="12" max="12" width="7.36328125" style="74" bestFit="1" customWidth="1"/>
    <col min="13" max="38" width="8.90625" style="74"/>
    <col min="39" max="256" width="8.90625" style="75"/>
    <col min="257" max="257" width="1.90625" style="75" customWidth="1"/>
    <col min="258" max="258" width="30.36328125" style="75" customWidth="1"/>
    <col min="259" max="259" width="15" style="75" customWidth="1"/>
    <col min="260" max="260" width="24.6328125" style="75" customWidth="1"/>
    <col min="261" max="261" width="12.6328125" style="75" customWidth="1"/>
    <col min="262" max="262" width="11.90625" style="75" customWidth="1"/>
    <col min="263" max="264" width="9.6328125" style="75" bestFit="1" customWidth="1"/>
    <col min="265" max="265" width="1.6328125" style="75" customWidth="1"/>
    <col min="266" max="266" width="7.08984375" style="75" customWidth="1"/>
    <col min="267" max="267" width="10.90625" style="75" customWidth="1"/>
    <col min="268" max="268" width="7.36328125" style="75" bestFit="1" customWidth="1"/>
    <col min="269" max="512" width="8.90625" style="75"/>
    <col min="513" max="513" width="1.90625" style="75" customWidth="1"/>
    <col min="514" max="514" width="30.36328125" style="75" customWidth="1"/>
    <col min="515" max="515" width="15" style="75" customWidth="1"/>
    <col min="516" max="516" width="24.6328125" style="75" customWidth="1"/>
    <col min="517" max="517" width="12.6328125" style="75" customWidth="1"/>
    <col min="518" max="518" width="11.90625" style="75" customWidth="1"/>
    <col min="519" max="520" width="9.6328125" style="75" bestFit="1" customWidth="1"/>
    <col min="521" max="521" width="1.6328125" style="75" customWidth="1"/>
    <col min="522" max="522" width="7.08984375" style="75" customWidth="1"/>
    <col min="523" max="523" width="10.90625" style="75" customWidth="1"/>
    <col min="524" max="524" width="7.36328125" style="75" bestFit="1" customWidth="1"/>
    <col min="525" max="768" width="8.90625" style="75"/>
    <col min="769" max="769" width="1.90625" style="75" customWidth="1"/>
    <col min="770" max="770" width="30.36328125" style="75" customWidth="1"/>
    <col min="771" max="771" width="15" style="75" customWidth="1"/>
    <col min="772" max="772" width="24.6328125" style="75" customWidth="1"/>
    <col min="773" max="773" width="12.6328125" style="75" customWidth="1"/>
    <col min="774" max="774" width="11.90625" style="75" customWidth="1"/>
    <col min="775" max="776" width="9.6328125" style="75" bestFit="1" customWidth="1"/>
    <col min="777" max="777" width="1.6328125" style="75" customWidth="1"/>
    <col min="778" max="778" width="7.08984375" style="75" customWidth="1"/>
    <col min="779" max="779" width="10.90625" style="75" customWidth="1"/>
    <col min="780" max="780" width="7.36328125" style="75" bestFit="1" customWidth="1"/>
    <col min="781" max="1024" width="8.90625" style="75"/>
    <col min="1025" max="1025" width="1.90625" style="75" customWidth="1"/>
    <col min="1026" max="1026" width="30.36328125" style="75" customWidth="1"/>
    <col min="1027" max="1027" width="15" style="75" customWidth="1"/>
    <col min="1028" max="1028" width="24.6328125" style="75" customWidth="1"/>
    <col min="1029" max="1029" width="12.6328125" style="75" customWidth="1"/>
    <col min="1030" max="1030" width="11.90625" style="75" customWidth="1"/>
    <col min="1031" max="1032" width="9.6328125" style="75" bestFit="1" customWidth="1"/>
    <col min="1033" max="1033" width="1.6328125" style="75" customWidth="1"/>
    <col min="1034" max="1034" width="7.08984375" style="75" customWidth="1"/>
    <col min="1035" max="1035" width="10.90625" style="75" customWidth="1"/>
    <col min="1036" max="1036" width="7.36328125" style="75" bestFit="1" customWidth="1"/>
    <col min="1037" max="1280" width="8.90625" style="75"/>
    <col min="1281" max="1281" width="1.90625" style="75" customWidth="1"/>
    <col min="1282" max="1282" width="30.36328125" style="75" customWidth="1"/>
    <col min="1283" max="1283" width="15" style="75" customWidth="1"/>
    <col min="1284" max="1284" width="24.6328125" style="75" customWidth="1"/>
    <col min="1285" max="1285" width="12.6328125" style="75" customWidth="1"/>
    <col min="1286" max="1286" width="11.90625" style="75" customWidth="1"/>
    <col min="1287" max="1288" width="9.6328125" style="75" bestFit="1" customWidth="1"/>
    <col min="1289" max="1289" width="1.6328125" style="75" customWidth="1"/>
    <col min="1290" max="1290" width="7.08984375" style="75" customWidth="1"/>
    <col min="1291" max="1291" width="10.90625" style="75" customWidth="1"/>
    <col min="1292" max="1292" width="7.36328125" style="75" bestFit="1" customWidth="1"/>
    <col min="1293" max="1536" width="8.90625" style="75"/>
    <col min="1537" max="1537" width="1.90625" style="75" customWidth="1"/>
    <col min="1538" max="1538" width="30.36328125" style="75" customWidth="1"/>
    <col min="1539" max="1539" width="15" style="75" customWidth="1"/>
    <col min="1540" max="1540" width="24.6328125" style="75" customWidth="1"/>
    <col min="1541" max="1541" width="12.6328125" style="75" customWidth="1"/>
    <col min="1542" max="1542" width="11.90625" style="75" customWidth="1"/>
    <col min="1543" max="1544" width="9.6328125" style="75" bestFit="1" customWidth="1"/>
    <col min="1545" max="1545" width="1.6328125" style="75" customWidth="1"/>
    <col min="1546" max="1546" width="7.08984375" style="75" customWidth="1"/>
    <col min="1547" max="1547" width="10.90625" style="75" customWidth="1"/>
    <col min="1548" max="1548" width="7.36328125" style="75" bestFit="1" customWidth="1"/>
    <col min="1549" max="1792" width="8.90625" style="75"/>
    <col min="1793" max="1793" width="1.90625" style="75" customWidth="1"/>
    <col min="1794" max="1794" width="30.36328125" style="75" customWidth="1"/>
    <col min="1795" max="1795" width="15" style="75" customWidth="1"/>
    <col min="1796" max="1796" width="24.6328125" style="75" customWidth="1"/>
    <col min="1797" max="1797" width="12.6328125" style="75" customWidth="1"/>
    <col min="1798" max="1798" width="11.90625" style="75" customWidth="1"/>
    <col min="1799" max="1800" width="9.6328125" style="75" bestFit="1" customWidth="1"/>
    <col min="1801" max="1801" width="1.6328125" style="75" customWidth="1"/>
    <col min="1802" max="1802" width="7.08984375" style="75" customWidth="1"/>
    <col min="1803" max="1803" width="10.90625" style="75" customWidth="1"/>
    <col min="1804" max="1804" width="7.36328125" style="75" bestFit="1" customWidth="1"/>
    <col min="1805" max="2048" width="8.90625" style="75"/>
    <col min="2049" max="2049" width="1.90625" style="75" customWidth="1"/>
    <col min="2050" max="2050" width="30.36328125" style="75" customWidth="1"/>
    <col min="2051" max="2051" width="15" style="75" customWidth="1"/>
    <col min="2052" max="2052" width="24.6328125" style="75" customWidth="1"/>
    <col min="2053" max="2053" width="12.6328125" style="75" customWidth="1"/>
    <col min="2054" max="2054" width="11.90625" style="75" customWidth="1"/>
    <col min="2055" max="2056" width="9.6328125" style="75" bestFit="1" customWidth="1"/>
    <col min="2057" max="2057" width="1.6328125" style="75" customWidth="1"/>
    <col min="2058" max="2058" width="7.08984375" style="75" customWidth="1"/>
    <col min="2059" max="2059" width="10.90625" style="75" customWidth="1"/>
    <col min="2060" max="2060" width="7.36328125" style="75" bestFit="1" customWidth="1"/>
    <col min="2061" max="2304" width="8.90625" style="75"/>
    <col min="2305" max="2305" width="1.90625" style="75" customWidth="1"/>
    <col min="2306" max="2306" width="30.36328125" style="75" customWidth="1"/>
    <col min="2307" max="2307" width="15" style="75" customWidth="1"/>
    <col min="2308" max="2308" width="24.6328125" style="75" customWidth="1"/>
    <col min="2309" max="2309" width="12.6328125" style="75" customWidth="1"/>
    <col min="2310" max="2310" width="11.90625" style="75" customWidth="1"/>
    <col min="2311" max="2312" width="9.6328125" style="75" bestFit="1" customWidth="1"/>
    <col min="2313" max="2313" width="1.6328125" style="75" customWidth="1"/>
    <col min="2314" max="2314" width="7.08984375" style="75" customWidth="1"/>
    <col min="2315" max="2315" width="10.90625" style="75" customWidth="1"/>
    <col min="2316" max="2316" width="7.36328125" style="75" bestFit="1" customWidth="1"/>
    <col min="2317" max="2560" width="8.90625" style="75"/>
    <col min="2561" max="2561" width="1.90625" style="75" customWidth="1"/>
    <col min="2562" max="2562" width="30.36328125" style="75" customWidth="1"/>
    <col min="2563" max="2563" width="15" style="75" customWidth="1"/>
    <col min="2564" max="2564" width="24.6328125" style="75" customWidth="1"/>
    <col min="2565" max="2565" width="12.6328125" style="75" customWidth="1"/>
    <col min="2566" max="2566" width="11.90625" style="75" customWidth="1"/>
    <col min="2567" max="2568" width="9.6328125" style="75" bestFit="1" customWidth="1"/>
    <col min="2569" max="2569" width="1.6328125" style="75" customWidth="1"/>
    <col min="2570" max="2570" width="7.08984375" style="75" customWidth="1"/>
    <col min="2571" max="2571" width="10.90625" style="75" customWidth="1"/>
    <col min="2572" max="2572" width="7.36328125" style="75" bestFit="1" customWidth="1"/>
    <col min="2573" max="2816" width="8.90625" style="75"/>
    <col min="2817" max="2817" width="1.90625" style="75" customWidth="1"/>
    <col min="2818" max="2818" width="30.36328125" style="75" customWidth="1"/>
    <col min="2819" max="2819" width="15" style="75" customWidth="1"/>
    <col min="2820" max="2820" width="24.6328125" style="75" customWidth="1"/>
    <col min="2821" max="2821" width="12.6328125" style="75" customWidth="1"/>
    <col min="2822" max="2822" width="11.90625" style="75" customWidth="1"/>
    <col min="2823" max="2824" width="9.6328125" style="75" bestFit="1" customWidth="1"/>
    <col min="2825" max="2825" width="1.6328125" style="75" customWidth="1"/>
    <col min="2826" max="2826" width="7.08984375" style="75" customWidth="1"/>
    <col min="2827" max="2827" width="10.90625" style="75" customWidth="1"/>
    <col min="2828" max="2828" width="7.36328125" style="75" bestFit="1" customWidth="1"/>
    <col min="2829" max="3072" width="8.90625" style="75"/>
    <col min="3073" max="3073" width="1.90625" style="75" customWidth="1"/>
    <col min="3074" max="3074" width="30.36328125" style="75" customWidth="1"/>
    <col min="3075" max="3075" width="15" style="75" customWidth="1"/>
    <col min="3076" max="3076" width="24.6328125" style="75" customWidth="1"/>
    <col min="3077" max="3077" width="12.6328125" style="75" customWidth="1"/>
    <col min="3078" max="3078" width="11.90625" style="75" customWidth="1"/>
    <col min="3079" max="3080" width="9.6328125" style="75" bestFit="1" customWidth="1"/>
    <col min="3081" max="3081" width="1.6328125" style="75" customWidth="1"/>
    <col min="3082" max="3082" width="7.08984375" style="75" customWidth="1"/>
    <col min="3083" max="3083" width="10.90625" style="75" customWidth="1"/>
    <col min="3084" max="3084" width="7.36328125" style="75" bestFit="1" customWidth="1"/>
    <col min="3085" max="3328" width="8.90625" style="75"/>
    <col min="3329" max="3329" width="1.90625" style="75" customWidth="1"/>
    <col min="3330" max="3330" width="30.36328125" style="75" customWidth="1"/>
    <col min="3331" max="3331" width="15" style="75" customWidth="1"/>
    <col min="3332" max="3332" width="24.6328125" style="75" customWidth="1"/>
    <col min="3333" max="3333" width="12.6328125" style="75" customWidth="1"/>
    <col min="3334" max="3334" width="11.90625" style="75" customWidth="1"/>
    <col min="3335" max="3336" width="9.6328125" style="75" bestFit="1" customWidth="1"/>
    <col min="3337" max="3337" width="1.6328125" style="75" customWidth="1"/>
    <col min="3338" max="3338" width="7.08984375" style="75" customWidth="1"/>
    <col min="3339" max="3339" width="10.90625" style="75" customWidth="1"/>
    <col min="3340" max="3340" width="7.36328125" style="75" bestFit="1" customWidth="1"/>
    <col min="3341" max="3584" width="8.90625" style="75"/>
    <col min="3585" max="3585" width="1.90625" style="75" customWidth="1"/>
    <col min="3586" max="3586" width="30.36328125" style="75" customWidth="1"/>
    <col min="3587" max="3587" width="15" style="75" customWidth="1"/>
    <col min="3588" max="3588" width="24.6328125" style="75" customWidth="1"/>
    <col min="3589" max="3589" width="12.6328125" style="75" customWidth="1"/>
    <col min="3590" max="3590" width="11.90625" style="75" customWidth="1"/>
    <col min="3591" max="3592" width="9.6328125" style="75" bestFit="1" customWidth="1"/>
    <col min="3593" max="3593" width="1.6328125" style="75" customWidth="1"/>
    <col min="3594" max="3594" width="7.08984375" style="75" customWidth="1"/>
    <col min="3595" max="3595" width="10.90625" style="75" customWidth="1"/>
    <col min="3596" max="3596" width="7.36328125" style="75" bestFit="1" customWidth="1"/>
    <col min="3597" max="3840" width="8.90625" style="75"/>
    <col min="3841" max="3841" width="1.90625" style="75" customWidth="1"/>
    <col min="3842" max="3842" width="30.36328125" style="75" customWidth="1"/>
    <col min="3843" max="3843" width="15" style="75" customWidth="1"/>
    <col min="3844" max="3844" width="24.6328125" style="75" customWidth="1"/>
    <col min="3845" max="3845" width="12.6328125" style="75" customWidth="1"/>
    <col min="3846" max="3846" width="11.90625" style="75" customWidth="1"/>
    <col min="3847" max="3848" width="9.6328125" style="75" bestFit="1" customWidth="1"/>
    <col min="3849" max="3849" width="1.6328125" style="75" customWidth="1"/>
    <col min="3850" max="3850" width="7.08984375" style="75" customWidth="1"/>
    <col min="3851" max="3851" width="10.90625" style="75" customWidth="1"/>
    <col min="3852" max="3852" width="7.36328125" style="75" bestFit="1" customWidth="1"/>
    <col min="3853" max="4096" width="8.90625" style="75"/>
    <col min="4097" max="4097" width="1.90625" style="75" customWidth="1"/>
    <col min="4098" max="4098" width="30.36328125" style="75" customWidth="1"/>
    <col min="4099" max="4099" width="15" style="75" customWidth="1"/>
    <col min="4100" max="4100" width="24.6328125" style="75" customWidth="1"/>
    <col min="4101" max="4101" width="12.6328125" style="75" customWidth="1"/>
    <col min="4102" max="4102" width="11.90625" style="75" customWidth="1"/>
    <col min="4103" max="4104" width="9.6328125" style="75" bestFit="1" customWidth="1"/>
    <col min="4105" max="4105" width="1.6328125" style="75" customWidth="1"/>
    <col min="4106" max="4106" width="7.08984375" style="75" customWidth="1"/>
    <col min="4107" max="4107" width="10.90625" style="75" customWidth="1"/>
    <col min="4108" max="4108" width="7.36328125" style="75" bestFit="1" customWidth="1"/>
    <col min="4109" max="4352" width="8.90625" style="75"/>
    <col min="4353" max="4353" width="1.90625" style="75" customWidth="1"/>
    <col min="4354" max="4354" width="30.36328125" style="75" customWidth="1"/>
    <col min="4355" max="4355" width="15" style="75" customWidth="1"/>
    <col min="4356" max="4356" width="24.6328125" style="75" customWidth="1"/>
    <col min="4357" max="4357" width="12.6328125" style="75" customWidth="1"/>
    <col min="4358" max="4358" width="11.90625" style="75" customWidth="1"/>
    <col min="4359" max="4360" width="9.6328125" style="75" bestFit="1" customWidth="1"/>
    <col min="4361" max="4361" width="1.6328125" style="75" customWidth="1"/>
    <col min="4362" max="4362" width="7.08984375" style="75" customWidth="1"/>
    <col min="4363" max="4363" width="10.90625" style="75" customWidth="1"/>
    <col min="4364" max="4364" width="7.36328125" style="75" bestFit="1" customWidth="1"/>
    <col min="4365" max="4608" width="8.90625" style="75"/>
    <col min="4609" max="4609" width="1.90625" style="75" customWidth="1"/>
    <col min="4610" max="4610" width="30.36328125" style="75" customWidth="1"/>
    <col min="4611" max="4611" width="15" style="75" customWidth="1"/>
    <col min="4612" max="4612" width="24.6328125" style="75" customWidth="1"/>
    <col min="4613" max="4613" width="12.6328125" style="75" customWidth="1"/>
    <col min="4614" max="4614" width="11.90625" style="75" customWidth="1"/>
    <col min="4615" max="4616" width="9.6328125" style="75" bestFit="1" customWidth="1"/>
    <col min="4617" max="4617" width="1.6328125" style="75" customWidth="1"/>
    <col min="4618" max="4618" width="7.08984375" style="75" customWidth="1"/>
    <col min="4619" max="4619" width="10.90625" style="75" customWidth="1"/>
    <col min="4620" max="4620" width="7.36328125" style="75" bestFit="1" customWidth="1"/>
    <col min="4621" max="4864" width="8.90625" style="75"/>
    <col min="4865" max="4865" width="1.90625" style="75" customWidth="1"/>
    <col min="4866" max="4866" width="30.36328125" style="75" customWidth="1"/>
    <col min="4867" max="4867" width="15" style="75" customWidth="1"/>
    <col min="4868" max="4868" width="24.6328125" style="75" customWidth="1"/>
    <col min="4869" max="4869" width="12.6328125" style="75" customWidth="1"/>
    <col min="4870" max="4870" width="11.90625" style="75" customWidth="1"/>
    <col min="4871" max="4872" width="9.6328125" style="75" bestFit="1" customWidth="1"/>
    <col min="4873" max="4873" width="1.6328125" style="75" customWidth="1"/>
    <col min="4874" max="4874" width="7.08984375" style="75" customWidth="1"/>
    <col min="4875" max="4875" width="10.90625" style="75" customWidth="1"/>
    <col min="4876" max="4876" width="7.36328125" style="75" bestFit="1" customWidth="1"/>
    <col min="4877" max="5120" width="8.90625" style="75"/>
    <col min="5121" max="5121" width="1.90625" style="75" customWidth="1"/>
    <col min="5122" max="5122" width="30.36328125" style="75" customWidth="1"/>
    <col min="5123" max="5123" width="15" style="75" customWidth="1"/>
    <col min="5124" max="5124" width="24.6328125" style="75" customWidth="1"/>
    <col min="5125" max="5125" width="12.6328125" style="75" customWidth="1"/>
    <col min="5126" max="5126" width="11.90625" style="75" customWidth="1"/>
    <col min="5127" max="5128" width="9.6328125" style="75" bestFit="1" customWidth="1"/>
    <col min="5129" max="5129" width="1.6328125" style="75" customWidth="1"/>
    <col min="5130" max="5130" width="7.08984375" style="75" customWidth="1"/>
    <col min="5131" max="5131" width="10.90625" style="75" customWidth="1"/>
    <col min="5132" max="5132" width="7.36328125" style="75" bestFit="1" customWidth="1"/>
    <col min="5133" max="5376" width="8.90625" style="75"/>
    <col min="5377" max="5377" width="1.90625" style="75" customWidth="1"/>
    <col min="5378" max="5378" width="30.36328125" style="75" customWidth="1"/>
    <col min="5379" max="5379" width="15" style="75" customWidth="1"/>
    <col min="5380" max="5380" width="24.6328125" style="75" customWidth="1"/>
    <col min="5381" max="5381" width="12.6328125" style="75" customWidth="1"/>
    <col min="5382" max="5382" width="11.90625" style="75" customWidth="1"/>
    <col min="5383" max="5384" width="9.6328125" style="75" bestFit="1" customWidth="1"/>
    <col min="5385" max="5385" width="1.6328125" style="75" customWidth="1"/>
    <col min="5386" max="5386" width="7.08984375" style="75" customWidth="1"/>
    <col min="5387" max="5387" width="10.90625" style="75" customWidth="1"/>
    <col min="5388" max="5388" width="7.36328125" style="75" bestFit="1" customWidth="1"/>
    <col min="5389" max="5632" width="8.90625" style="75"/>
    <col min="5633" max="5633" width="1.90625" style="75" customWidth="1"/>
    <col min="5634" max="5634" width="30.36328125" style="75" customWidth="1"/>
    <col min="5635" max="5635" width="15" style="75" customWidth="1"/>
    <col min="5636" max="5636" width="24.6328125" style="75" customWidth="1"/>
    <col min="5637" max="5637" width="12.6328125" style="75" customWidth="1"/>
    <col min="5638" max="5638" width="11.90625" style="75" customWidth="1"/>
    <col min="5639" max="5640" width="9.6328125" style="75" bestFit="1" customWidth="1"/>
    <col min="5641" max="5641" width="1.6328125" style="75" customWidth="1"/>
    <col min="5642" max="5642" width="7.08984375" style="75" customWidth="1"/>
    <col min="5643" max="5643" width="10.90625" style="75" customWidth="1"/>
    <col min="5644" max="5644" width="7.36328125" style="75" bestFit="1" customWidth="1"/>
    <col min="5645" max="5888" width="8.90625" style="75"/>
    <col min="5889" max="5889" width="1.90625" style="75" customWidth="1"/>
    <col min="5890" max="5890" width="30.36328125" style="75" customWidth="1"/>
    <col min="5891" max="5891" width="15" style="75" customWidth="1"/>
    <col min="5892" max="5892" width="24.6328125" style="75" customWidth="1"/>
    <col min="5893" max="5893" width="12.6328125" style="75" customWidth="1"/>
    <col min="5894" max="5894" width="11.90625" style="75" customWidth="1"/>
    <col min="5895" max="5896" width="9.6328125" style="75" bestFit="1" customWidth="1"/>
    <col min="5897" max="5897" width="1.6328125" style="75" customWidth="1"/>
    <col min="5898" max="5898" width="7.08984375" style="75" customWidth="1"/>
    <col min="5899" max="5899" width="10.90625" style="75" customWidth="1"/>
    <col min="5900" max="5900" width="7.36328125" style="75" bestFit="1" customWidth="1"/>
    <col min="5901" max="6144" width="8.90625" style="75"/>
    <col min="6145" max="6145" width="1.90625" style="75" customWidth="1"/>
    <col min="6146" max="6146" width="30.36328125" style="75" customWidth="1"/>
    <col min="6147" max="6147" width="15" style="75" customWidth="1"/>
    <col min="6148" max="6148" width="24.6328125" style="75" customWidth="1"/>
    <col min="6149" max="6149" width="12.6328125" style="75" customWidth="1"/>
    <col min="6150" max="6150" width="11.90625" style="75" customWidth="1"/>
    <col min="6151" max="6152" width="9.6328125" style="75" bestFit="1" customWidth="1"/>
    <col min="6153" max="6153" width="1.6328125" style="75" customWidth="1"/>
    <col min="6154" max="6154" width="7.08984375" style="75" customWidth="1"/>
    <col min="6155" max="6155" width="10.90625" style="75" customWidth="1"/>
    <col min="6156" max="6156" width="7.36328125" style="75" bestFit="1" customWidth="1"/>
    <col min="6157" max="6400" width="8.90625" style="75"/>
    <col min="6401" max="6401" width="1.90625" style="75" customWidth="1"/>
    <col min="6402" max="6402" width="30.36328125" style="75" customWidth="1"/>
    <col min="6403" max="6403" width="15" style="75" customWidth="1"/>
    <col min="6404" max="6404" width="24.6328125" style="75" customWidth="1"/>
    <col min="6405" max="6405" width="12.6328125" style="75" customWidth="1"/>
    <col min="6406" max="6406" width="11.90625" style="75" customWidth="1"/>
    <col min="6407" max="6408" width="9.6328125" style="75" bestFit="1" customWidth="1"/>
    <col min="6409" max="6409" width="1.6328125" style="75" customWidth="1"/>
    <col min="6410" max="6410" width="7.08984375" style="75" customWidth="1"/>
    <col min="6411" max="6411" width="10.90625" style="75" customWidth="1"/>
    <col min="6412" max="6412" width="7.36328125" style="75" bestFit="1" customWidth="1"/>
    <col min="6413" max="6656" width="8.90625" style="75"/>
    <col min="6657" max="6657" width="1.90625" style="75" customWidth="1"/>
    <col min="6658" max="6658" width="30.36328125" style="75" customWidth="1"/>
    <col min="6659" max="6659" width="15" style="75" customWidth="1"/>
    <col min="6660" max="6660" width="24.6328125" style="75" customWidth="1"/>
    <col min="6661" max="6661" width="12.6328125" style="75" customWidth="1"/>
    <col min="6662" max="6662" width="11.90625" style="75" customWidth="1"/>
    <col min="6663" max="6664" width="9.6328125" style="75" bestFit="1" customWidth="1"/>
    <col min="6665" max="6665" width="1.6328125" style="75" customWidth="1"/>
    <col min="6666" max="6666" width="7.08984375" style="75" customWidth="1"/>
    <col min="6667" max="6667" width="10.90625" style="75" customWidth="1"/>
    <col min="6668" max="6668" width="7.36328125" style="75" bestFit="1" customWidth="1"/>
    <col min="6669" max="6912" width="8.90625" style="75"/>
    <col min="6913" max="6913" width="1.90625" style="75" customWidth="1"/>
    <col min="6914" max="6914" width="30.36328125" style="75" customWidth="1"/>
    <col min="6915" max="6915" width="15" style="75" customWidth="1"/>
    <col min="6916" max="6916" width="24.6328125" style="75" customWidth="1"/>
    <col min="6917" max="6917" width="12.6328125" style="75" customWidth="1"/>
    <col min="6918" max="6918" width="11.90625" style="75" customWidth="1"/>
    <col min="6919" max="6920" width="9.6328125" style="75" bestFit="1" customWidth="1"/>
    <col min="6921" max="6921" width="1.6328125" style="75" customWidth="1"/>
    <col min="6922" max="6922" width="7.08984375" style="75" customWidth="1"/>
    <col min="6923" max="6923" width="10.90625" style="75" customWidth="1"/>
    <col min="6924" max="6924" width="7.36328125" style="75" bestFit="1" customWidth="1"/>
    <col min="6925" max="7168" width="8.90625" style="75"/>
    <col min="7169" max="7169" width="1.90625" style="75" customWidth="1"/>
    <col min="7170" max="7170" width="30.36328125" style="75" customWidth="1"/>
    <col min="7171" max="7171" width="15" style="75" customWidth="1"/>
    <col min="7172" max="7172" width="24.6328125" style="75" customWidth="1"/>
    <col min="7173" max="7173" width="12.6328125" style="75" customWidth="1"/>
    <col min="7174" max="7174" width="11.90625" style="75" customWidth="1"/>
    <col min="7175" max="7176" width="9.6328125" style="75" bestFit="1" customWidth="1"/>
    <col min="7177" max="7177" width="1.6328125" style="75" customWidth="1"/>
    <col min="7178" max="7178" width="7.08984375" style="75" customWidth="1"/>
    <col min="7179" max="7179" width="10.90625" style="75" customWidth="1"/>
    <col min="7180" max="7180" width="7.36328125" style="75" bestFit="1" customWidth="1"/>
    <col min="7181" max="7424" width="8.90625" style="75"/>
    <col min="7425" max="7425" width="1.90625" style="75" customWidth="1"/>
    <col min="7426" max="7426" width="30.36328125" style="75" customWidth="1"/>
    <col min="7427" max="7427" width="15" style="75" customWidth="1"/>
    <col min="7428" max="7428" width="24.6328125" style="75" customWidth="1"/>
    <col min="7429" max="7429" width="12.6328125" style="75" customWidth="1"/>
    <col min="7430" max="7430" width="11.90625" style="75" customWidth="1"/>
    <col min="7431" max="7432" width="9.6328125" style="75" bestFit="1" customWidth="1"/>
    <col min="7433" max="7433" width="1.6328125" style="75" customWidth="1"/>
    <col min="7434" max="7434" width="7.08984375" style="75" customWidth="1"/>
    <col min="7435" max="7435" width="10.90625" style="75" customWidth="1"/>
    <col min="7436" max="7436" width="7.36328125" style="75" bestFit="1" customWidth="1"/>
    <col min="7437" max="7680" width="8.90625" style="75"/>
    <col min="7681" max="7681" width="1.90625" style="75" customWidth="1"/>
    <col min="7682" max="7682" width="30.36328125" style="75" customWidth="1"/>
    <col min="7683" max="7683" width="15" style="75" customWidth="1"/>
    <col min="7684" max="7684" width="24.6328125" style="75" customWidth="1"/>
    <col min="7685" max="7685" width="12.6328125" style="75" customWidth="1"/>
    <col min="7686" max="7686" width="11.90625" style="75" customWidth="1"/>
    <col min="7687" max="7688" width="9.6328125" style="75" bestFit="1" customWidth="1"/>
    <col min="7689" max="7689" width="1.6328125" style="75" customWidth="1"/>
    <col min="7690" max="7690" width="7.08984375" style="75" customWidth="1"/>
    <col min="7691" max="7691" width="10.90625" style="75" customWidth="1"/>
    <col min="7692" max="7692" width="7.36328125" style="75" bestFit="1" customWidth="1"/>
    <col min="7693" max="7936" width="8.90625" style="75"/>
    <col min="7937" max="7937" width="1.90625" style="75" customWidth="1"/>
    <col min="7938" max="7938" width="30.36328125" style="75" customWidth="1"/>
    <col min="7939" max="7939" width="15" style="75" customWidth="1"/>
    <col min="7940" max="7940" width="24.6328125" style="75" customWidth="1"/>
    <col min="7941" max="7941" width="12.6328125" style="75" customWidth="1"/>
    <col min="7942" max="7942" width="11.90625" style="75" customWidth="1"/>
    <col min="7943" max="7944" width="9.6328125" style="75" bestFit="1" customWidth="1"/>
    <col min="7945" max="7945" width="1.6328125" style="75" customWidth="1"/>
    <col min="7946" max="7946" width="7.08984375" style="75" customWidth="1"/>
    <col min="7947" max="7947" width="10.90625" style="75" customWidth="1"/>
    <col min="7948" max="7948" width="7.36328125" style="75" bestFit="1" customWidth="1"/>
    <col min="7949" max="8192" width="8.90625" style="75"/>
    <col min="8193" max="8193" width="1.90625" style="75" customWidth="1"/>
    <col min="8194" max="8194" width="30.36328125" style="75" customWidth="1"/>
    <col min="8195" max="8195" width="15" style="75" customWidth="1"/>
    <col min="8196" max="8196" width="24.6328125" style="75" customWidth="1"/>
    <col min="8197" max="8197" width="12.6328125" style="75" customWidth="1"/>
    <col min="8198" max="8198" width="11.90625" style="75" customWidth="1"/>
    <col min="8199" max="8200" width="9.6328125" style="75" bestFit="1" customWidth="1"/>
    <col min="8201" max="8201" width="1.6328125" style="75" customWidth="1"/>
    <col min="8202" max="8202" width="7.08984375" style="75" customWidth="1"/>
    <col min="8203" max="8203" width="10.90625" style="75" customWidth="1"/>
    <col min="8204" max="8204" width="7.36328125" style="75" bestFit="1" customWidth="1"/>
    <col min="8205" max="8448" width="8.90625" style="75"/>
    <col min="8449" max="8449" width="1.90625" style="75" customWidth="1"/>
    <col min="8450" max="8450" width="30.36328125" style="75" customWidth="1"/>
    <col min="8451" max="8451" width="15" style="75" customWidth="1"/>
    <col min="8452" max="8452" width="24.6328125" style="75" customWidth="1"/>
    <col min="8453" max="8453" width="12.6328125" style="75" customWidth="1"/>
    <col min="8454" max="8454" width="11.90625" style="75" customWidth="1"/>
    <col min="8455" max="8456" width="9.6328125" style="75" bestFit="1" customWidth="1"/>
    <col min="8457" max="8457" width="1.6328125" style="75" customWidth="1"/>
    <col min="8458" max="8458" width="7.08984375" style="75" customWidth="1"/>
    <col min="8459" max="8459" width="10.90625" style="75" customWidth="1"/>
    <col min="8460" max="8460" width="7.36328125" style="75" bestFit="1" customWidth="1"/>
    <col min="8461" max="8704" width="8.90625" style="75"/>
    <col min="8705" max="8705" width="1.90625" style="75" customWidth="1"/>
    <col min="8706" max="8706" width="30.36328125" style="75" customWidth="1"/>
    <col min="8707" max="8707" width="15" style="75" customWidth="1"/>
    <col min="8708" max="8708" width="24.6328125" style="75" customWidth="1"/>
    <col min="8709" max="8709" width="12.6328125" style="75" customWidth="1"/>
    <col min="8710" max="8710" width="11.90625" style="75" customWidth="1"/>
    <col min="8711" max="8712" width="9.6328125" style="75" bestFit="1" customWidth="1"/>
    <col min="8713" max="8713" width="1.6328125" style="75" customWidth="1"/>
    <col min="8714" max="8714" width="7.08984375" style="75" customWidth="1"/>
    <col min="8715" max="8715" width="10.90625" style="75" customWidth="1"/>
    <col min="8716" max="8716" width="7.36328125" style="75" bestFit="1" customWidth="1"/>
    <col min="8717" max="8960" width="8.90625" style="75"/>
    <col min="8961" max="8961" width="1.90625" style="75" customWidth="1"/>
    <col min="8962" max="8962" width="30.36328125" style="75" customWidth="1"/>
    <col min="8963" max="8963" width="15" style="75" customWidth="1"/>
    <col min="8964" max="8964" width="24.6328125" style="75" customWidth="1"/>
    <col min="8965" max="8965" width="12.6328125" style="75" customWidth="1"/>
    <col min="8966" max="8966" width="11.90625" style="75" customWidth="1"/>
    <col min="8967" max="8968" width="9.6328125" style="75" bestFit="1" customWidth="1"/>
    <col min="8969" max="8969" width="1.6328125" style="75" customWidth="1"/>
    <col min="8970" max="8970" width="7.08984375" style="75" customWidth="1"/>
    <col min="8971" max="8971" width="10.90625" style="75" customWidth="1"/>
    <col min="8972" max="8972" width="7.36328125" style="75" bestFit="1" customWidth="1"/>
    <col min="8973" max="9216" width="8.90625" style="75"/>
    <col min="9217" max="9217" width="1.90625" style="75" customWidth="1"/>
    <col min="9218" max="9218" width="30.36328125" style="75" customWidth="1"/>
    <col min="9219" max="9219" width="15" style="75" customWidth="1"/>
    <col min="9220" max="9220" width="24.6328125" style="75" customWidth="1"/>
    <col min="9221" max="9221" width="12.6328125" style="75" customWidth="1"/>
    <col min="9222" max="9222" width="11.90625" style="75" customWidth="1"/>
    <col min="9223" max="9224" width="9.6328125" style="75" bestFit="1" customWidth="1"/>
    <col min="9225" max="9225" width="1.6328125" style="75" customWidth="1"/>
    <col min="9226" max="9226" width="7.08984375" style="75" customWidth="1"/>
    <col min="9227" max="9227" width="10.90625" style="75" customWidth="1"/>
    <col min="9228" max="9228" width="7.36328125" style="75" bestFit="1" customWidth="1"/>
    <col min="9229" max="9472" width="8.90625" style="75"/>
    <col min="9473" max="9473" width="1.90625" style="75" customWidth="1"/>
    <col min="9474" max="9474" width="30.36328125" style="75" customWidth="1"/>
    <col min="9475" max="9475" width="15" style="75" customWidth="1"/>
    <col min="9476" max="9476" width="24.6328125" style="75" customWidth="1"/>
    <col min="9477" max="9477" width="12.6328125" style="75" customWidth="1"/>
    <col min="9478" max="9478" width="11.90625" style="75" customWidth="1"/>
    <col min="9479" max="9480" width="9.6328125" style="75" bestFit="1" customWidth="1"/>
    <col min="9481" max="9481" width="1.6328125" style="75" customWidth="1"/>
    <col min="9482" max="9482" width="7.08984375" style="75" customWidth="1"/>
    <col min="9483" max="9483" width="10.90625" style="75" customWidth="1"/>
    <col min="9484" max="9484" width="7.36328125" style="75" bestFit="1" customWidth="1"/>
    <col min="9485" max="9728" width="8.90625" style="75"/>
    <col min="9729" max="9729" width="1.90625" style="75" customWidth="1"/>
    <col min="9730" max="9730" width="30.36328125" style="75" customWidth="1"/>
    <col min="9731" max="9731" width="15" style="75" customWidth="1"/>
    <col min="9732" max="9732" width="24.6328125" style="75" customWidth="1"/>
    <col min="9733" max="9733" width="12.6328125" style="75" customWidth="1"/>
    <col min="9734" max="9734" width="11.90625" style="75" customWidth="1"/>
    <col min="9735" max="9736" width="9.6328125" style="75" bestFit="1" customWidth="1"/>
    <col min="9737" max="9737" width="1.6328125" style="75" customWidth="1"/>
    <col min="9738" max="9738" width="7.08984375" style="75" customWidth="1"/>
    <col min="9739" max="9739" width="10.90625" style="75" customWidth="1"/>
    <col min="9740" max="9740" width="7.36328125" style="75" bestFit="1" customWidth="1"/>
    <col min="9741" max="9984" width="8.90625" style="75"/>
    <col min="9985" max="9985" width="1.90625" style="75" customWidth="1"/>
    <col min="9986" max="9986" width="30.36328125" style="75" customWidth="1"/>
    <col min="9987" max="9987" width="15" style="75" customWidth="1"/>
    <col min="9988" max="9988" width="24.6328125" style="75" customWidth="1"/>
    <col min="9989" max="9989" width="12.6328125" style="75" customWidth="1"/>
    <col min="9990" max="9990" width="11.90625" style="75" customWidth="1"/>
    <col min="9991" max="9992" width="9.6328125" style="75" bestFit="1" customWidth="1"/>
    <col min="9993" max="9993" width="1.6328125" style="75" customWidth="1"/>
    <col min="9994" max="9994" width="7.08984375" style="75" customWidth="1"/>
    <col min="9995" max="9995" width="10.90625" style="75" customWidth="1"/>
    <col min="9996" max="9996" width="7.36328125" style="75" bestFit="1" customWidth="1"/>
    <col min="9997" max="10240" width="8.90625" style="75"/>
    <col min="10241" max="10241" width="1.90625" style="75" customWidth="1"/>
    <col min="10242" max="10242" width="30.36328125" style="75" customWidth="1"/>
    <col min="10243" max="10243" width="15" style="75" customWidth="1"/>
    <col min="10244" max="10244" width="24.6328125" style="75" customWidth="1"/>
    <col min="10245" max="10245" width="12.6328125" style="75" customWidth="1"/>
    <col min="10246" max="10246" width="11.90625" style="75" customWidth="1"/>
    <col min="10247" max="10248" width="9.6328125" style="75" bestFit="1" customWidth="1"/>
    <col min="10249" max="10249" width="1.6328125" style="75" customWidth="1"/>
    <col min="10250" max="10250" width="7.08984375" style="75" customWidth="1"/>
    <col min="10251" max="10251" width="10.90625" style="75" customWidth="1"/>
    <col min="10252" max="10252" width="7.36328125" style="75" bestFit="1" customWidth="1"/>
    <col min="10253" max="10496" width="8.90625" style="75"/>
    <col min="10497" max="10497" width="1.90625" style="75" customWidth="1"/>
    <col min="10498" max="10498" width="30.36328125" style="75" customWidth="1"/>
    <col min="10499" max="10499" width="15" style="75" customWidth="1"/>
    <col min="10500" max="10500" width="24.6328125" style="75" customWidth="1"/>
    <col min="10501" max="10501" width="12.6328125" style="75" customWidth="1"/>
    <col min="10502" max="10502" width="11.90625" style="75" customWidth="1"/>
    <col min="10503" max="10504" width="9.6328125" style="75" bestFit="1" customWidth="1"/>
    <col min="10505" max="10505" width="1.6328125" style="75" customWidth="1"/>
    <col min="10506" max="10506" width="7.08984375" style="75" customWidth="1"/>
    <col min="10507" max="10507" width="10.90625" style="75" customWidth="1"/>
    <col min="10508" max="10508" width="7.36328125" style="75" bestFit="1" customWidth="1"/>
    <col min="10509" max="10752" width="8.90625" style="75"/>
    <col min="10753" max="10753" width="1.90625" style="75" customWidth="1"/>
    <col min="10754" max="10754" width="30.36328125" style="75" customWidth="1"/>
    <col min="10755" max="10755" width="15" style="75" customWidth="1"/>
    <col min="10756" max="10756" width="24.6328125" style="75" customWidth="1"/>
    <col min="10757" max="10757" width="12.6328125" style="75" customWidth="1"/>
    <col min="10758" max="10758" width="11.90625" style="75" customWidth="1"/>
    <col min="10759" max="10760" width="9.6328125" style="75" bestFit="1" customWidth="1"/>
    <col min="10761" max="10761" width="1.6328125" style="75" customWidth="1"/>
    <col min="10762" max="10762" width="7.08984375" style="75" customWidth="1"/>
    <col min="10763" max="10763" width="10.90625" style="75" customWidth="1"/>
    <col min="10764" max="10764" width="7.36328125" style="75" bestFit="1" customWidth="1"/>
    <col min="10765" max="11008" width="8.90625" style="75"/>
    <col min="11009" max="11009" width="1.90625" style="75" customWidth="1"/>
    <col min="11010" max="11010" width="30.36328125" style="75" customWidth="1"/>
    <col min="11011" max="11011" width="15" style="75" customWidth="1"/>
    <col min="11012" max="11012" width="24.6328125" style="75" customWidth="1"/>
    <col min="11013" max="11013" width="12.6328125" style="75" customWidth="1"/>
    <col min="11014" max="11014" width="11.90625" style="75" customWidth="1"/>
    <col min="11015" max="11016" width="9.6328125" style="75" bestFit="1" customWidth="1"/>
    <col min="11017" max="11017" width="1.6328125" style="75" customWidth="1"/>
    <col min="11018" max="11018" width="7.08984375" style="75" customWidth="1"/>
    <col min="11019" max="11019" width="10.90625" style="75" customWidth="1"/>
    <col min="11020" max="11020" width="7.36328125" style="75" bestFit="1" customWidth="1"/>
    <col min="11021" max="11264" width="8.90625" style="75"/>
    <col min="11265" max="11265" width="1.90625" style="75" customWidth="1"/>
    <col min="11266" max="11266" width="30.36328125" style="75" customWidth="1"/>
    <col min="11267" max="11267" width="15" style="75" customWidth="1"/>
    <col min="11268" max="11268" width="24.6328125" style="75" customWidth="1"/>
    <col min="11269" max="11269" width="12.6328125" style="75" customWidth="1"/>
    <col min="11270" max="11270" width="11.90625" style="75" customWidth="1"/>
    <col min="11271" max="11272" width="9.6328125" style="75" bestFit="1" customWidth="1"/>
    <col min="11273" max="11273" width="1.6328125" style="75" customWidth="1"/>
    <col min="11274" max="11274" width="7.08984375" style="75" customWidth="1"/>
    <col min="11275" max="11275" width="10.90625" style="75" customWidth="1"/>
    <col min="11276" max="11276" width="7.36328125" style="75" bestFit="1" customWidth="1"/>
    <col min="11277" max="11520" width="8.90625" style="75"/>
    <col min="11521" max="11521" width="1.90625" style="75" customWidth="1"/>
    <col min="11522" max="11522" width="30.36328125" style="75" customWidth="1"/>
    <col min="11523" max="11523" width="15" style="75" customWidth="1"/>
    <col min="11524" max="11524" width="24.6328125" style="75" customWidth="1"/>
    <col min="11525" max="11525" width="12.6328125" style="75" customWidth="1"/>
    <col min="11526" max="11526" width="11.90625" style="75" customWidth="1"/>
    <col min="11527" max="11528" width="9.6328125" style="75" bestFit="1" customWidth="1"/>
    <col min="11529" max="11529" width="1.6328125" style="75" customWidth="1"/>
    <col min="11530" max="11530" width="7.08984375" style="75" customWidth="1"/>
    <col min="11531" max="11531" width="10.90625" style="75" customWidth="1"/>
    <col min="11532" max="11532" width="7.36328125" style="75" bestFit="1" customWidth="1"/>
    <col min="11533" max="11776" width="8.90625" style="75"/>
    <col min="11777" max="11777" width="1.90625" style="75" customWidth="1"/>
    <col min="11778" max="11778" width="30.36328125" style="75" customWidth="1"/>
    <col min="11779" max="11779" width="15" style="75" customWidth="1"/>
    <col min="11780" max="11780" width="24.6328125" style="75" customWidth="1"/>
    <col min="11781" max="11781" width="12.6328125" style="75" customWidth="1"/>
    <col min="11782" max="11782" width="11.90625" style="75" customWidth="1"/>
    <col min="11783" max="11784" width="9.6328125" style="75" bestFit="1" customWidth="1"/>
    <col min="11785" max="11785" width="1.6328125" style="75" customWidth="1"/>
    <col min="11786" max="11786" width="7.08984375" style="75" customWidth="1"/>
    <col min="11787" max="11787" width="10.90625" style="75" customWidth="1"/>
    <col min="11788" max="11788" width="7.36328125" style="75" bestFit="1" customWidth="1"/>
    <col min="11789" max="12032" width="8.90625" style="75"/>
    <col min="12033" max="12033" width="1.90625" style="75" customWidth="1"/>
    <col min="12034" max="12034" width="30.36328125" style="75" customWidth="1"/>
    <col min="12035" max="12035" width="15" style="75" customWidth="1"/>
    <col min="12036" max="12036" width="24.6328125" style="75" customWidth="1"/>
    <col min="12037" max="12037" width="12.6328125" style="75" customWidth="1"/>
    <col min="12038" max="12038" width="11.90625" style="75" customWidth="1"/>
    <col min="12039" max="12040" width="9.6328125" style="75" bestFit="1" customWidth="1"/>
    <col min="12041" max="12041" width="1.6328125" style="75" customWidth="1"/>
    <col min="12042" max="12042" width="7.08984375" style="75" customWidth="1"/>
    <col min="12043" max="12043" width="10.90625" style="75" customWidth="1"/>
    <col min="12044" max="12044" width="7.36328125" style="75" bestFit="1" customWidth="1"/>
    <col min="12045" max="12288" width="8.90625" style="75"/>
    <col min="12289" max="12289" width="1.90625" style="75" customWidth="1"/>
    <col min="12290" max="12290" width="30.36328125" style="75" customWidth="1"/>
    <col min="12291" max="12291" width="15" style="75" customWidth="1"/>
    <col min="12292" max="12292" width="24.6328125" style="75" customWidth="1"/>
    <col min="12293" max="12293" width="12.6328125" style="75" customWidth="1"/>
    <col min="12294" max="12294" width="11.90625" style="75" customWidth="1"/>
    <col min="12295" max="12296" width="9.6328125" style="75" bestFit="1" customWidth="1"/>
    <col min="12297" max="12297" width="1.6328125" style="75" customWidth="1"/>
    <col min="12298" max="12298" width="7.08984375" style="75" customWidth="1"/>
    <col min="12299" max="12299" width="10.90625" style="75" customWidth="1"/>
    <col min="12300" max="12300" width="7.36328125" style="75" bestFit="1" customWidth="1"/>
    <col min="12301" max="12544" width="8.90625" style="75"/>
    <col min="12545" max="12545" width="1.90625" style="75" customWidth="1"/>
    <col min="12546" max="12546" width="30.36328125" style="75" customWidth="1"/>
    <col min="12547" max="12547" width="15" style="75" customWidth="1"/>
    <col min="12548" max="12548" width="24.6328125" style="75" customWidth="1"/>
    <col min="12549" max="12549" width="12.6328125" style="75" customWidth="1"/>
    <col min="12550" max="12550" width="11.90625" style="75" customWidth="1"/>
    <col min="12551" max="12552" width="9.6328125" style="75" bestFit="1" customWidth="1"/>
    <col min="12553" max="12553" width="1.6328125" style="75" customWidth="1"/>
    <col min="12554" max="12554" width="7.08984375" style="75" customWidth="1"/>
    <col min="12555" max="12555" width="10.90625" style="75" customWidth="1"/>
    <col min="12556" max="12556" width="7.36328125" style="75" bestFit="1" customWidth="1"/>
    <col min="12557" max="12800" width="8.90625" style="75"/>
    <col min="12801" max="12801" width="1.90625" style="75" customWidth="1"/>
    <col min="12802" max="12802" width="30.36328125" style="75" customWidth="1"/>
    <col min="12803" max="12803" width="15" style="75" customWidth="1"/>
    <col min="12804" max="12804" width="24.6328125" style="75" customWidth="1"/>
    <col min="12805" max="12805" width="12.6328125" style="75" customWidth="1"/>
    <col min="12806" max="12806" width="11.90625" style="75" customWidth="1"/>
    <col min="12807" max="12808" width="9.6328125" style="75" bestFit="1" customWidth="1"/>
    <col min="12809" max="12809" width="1.6328125" style="75" customWidth="1"/>
    <col min="12810" max="12810" width="7.08984375" style="75" customWidth="1"/>
    <col min="12811" max="12811" width="10.90625" style="75" customWidth="1"/>
    <col min="12812" max="12812" width="7.36328125" style="75" bestFit="1" customWidth="1"/>
    <col min="12813" max="13056" width="8.90625" style="75"/>
    <col min="13057" max="13057" width="1.90625" style="75" customWidth="1"/>
    <col min="13058" max="13058" width="30.36328125" style="75" customWidth="1"/>
    <col min="13059" max="13059" width="15" style="75" customWidth="1"/>
    <col min="13060" max="13060" width="24.6328125" style="75" customWidth="1"/>
    <col min="13061" max="13061" width="12.6328125" style="75" customWidth="1"/>
    <col min="13062" max="13062" width="11.90625" style="75" customWidth="1"/>
    <col min="13063" max="13064" width="9.6328125" style="75" bestFit="1" customWidth="1"/>
    <col min="13065" max="13065" width="1.6328125" style="75" customWidth="1"/>
    <col min="13066" max="13066" width="7.08984375" style="75" customWidth="1"/>
    <col min="13067" max="13067" width="10.90625" style="75" customWidth="1"/>
    <col min="13068" max="13068" width="7.36328125" style="75" bestFit="1" customWidth="1"/>
    <col min="13069" max="13312" width="8.90625" style="75"/>
    <col min="13313" max="13313" width="1.90625" style="75" customWidth="1"/>
    <col min="13314" max="13314" width="30.36328125" style="75" customWidth="1"/>
    <col min="13315" max="13315" width="15" style="75" customWidth="1"/>
    <col min="13316" max="13316" width="24.6328125" style="75" customWidth="1"/>
    <col min="13317" max="13317" width="12.6328125" style="75" customWidth="1"/>
    <col min="13318" max="13318" width="11.90625" style="75" customWidth="1"/>
    <col min="13319" max="13320" width="9.6328125" style="75" bestFit="1" customWidth="1"/>
    <col min="13321" max="13321" width="1.6328125" style="75" customWidth="1"/>
    <col min="13322" max="13322" width="7.08984375" style="75" customWidth="1"/>
    <col min="13323" max="13323" width="10.90625" style="75" customWidth="1"/>
    <col min="13324" max="13324" width="7.36328125" style="75" bestFit="1" customWidth="1"/>
    <col min="13325" max="13568" width="8.90625" style="75"/>
    <col min="13569" max="13569" width="1.90625" style="75" customWidth="1"/>
    <col min="13570" max="13570" width="30.36328125" style="75" customWidth="1"/>
    <col min="13571" max="13571" width="15" style="75" customWidth="1"/>
    <col min="13572" max="13572" width="24.6328125" style="75" customWidth="1"/>
    <col min="13573" max="13573" width="12.6328125" style="75" customWidth="1"/>
    <col min="13574" max="13574" width="11.90625" style="75" customWidth="1"/>
    <col min="13575" max="13576" width="9.6328125" style="75" bestFit="1" customWidth="1"/>
    <col min="13577" max="13577" width="1.6328125" style="75" customWidth="1"/>
    <col min="13578" max="13578" width="7.08984375" style="75" customWidth="1"/>
    <col min="13579" max="13579" width="10.90625" style="75" customWidth="1"/>
    <col min="13580" max="13580" width="7.36328125" style="75" bestFit="1" customWidth="1"/>
    <col min="13581" max="13824" width="8.90625" style="75"/>
    <col min="13825" max="13825" width="1.90625" style="75" customWidth="1"/>
    <col min="13826" max="13826" width="30.36328125" style="75" customWidth="1"/>
    <col min="13827" max="13827" width="15" style="75" customWidth="1"/>
    <col min="13828" max="13828" width="24.6328125" style="75" customWidth="1"/>
    <col min="13829" max="13829" width="12.6328125" style="75" customWidth="1"/>
    <col min="13830" max="13830" width="11.90625" style="75" customWidth="1"/>
    <col min="13831" max="13832" width="9.6328125" style="75" bestFit="1" customWidth="1"/>
    <col min="13833" max="13833" width="1.6328125" style="75" customWidth="1"/>
    <col min="13834" max="13834" width="7.08984375" style="75" customWidth="1"/>
    <col min="13835" max="13835" width="10.90625" style="75" customWidth="1"/>
    <col min="13836" max="13836" width="7.36328125" style="75" bestFit="1" customWidth="1"/>
    <col min="13837" max="14080" width="8.90625" style="75"/>
    <col min="14081" max="14081" width="1.90625" style="75" customWidth="1"/>
    <col min="14082" max="14082" width="30.36328125" style="75" customWidth="1"/>
    <col min="14083" max="14083" width="15" style="75" customWidth="1"/>
    <col min="14084" max="14084" width="24.6328125" style="75" customWidth="1"/>
    <col min="14085" max="14085" width="12.6328125" style="75" customWidth="1"/>
    <col min="14086" max="14086" width="11.90625" style="75" customWidth="1"/>
    <col min="14087" max="14088" width="9.6328125" style="75" bestFit="1" customWidth="1"/>
    <col min="14089" max="14089" width="1.6328125" style="75" customWidth="1"/>
    <col min="14090" max="14090" width="7.08984375" style="75" customWidth="1"/>
    <col min="14091" max="14091" width="10.90625" style="75" customWidth="1"/>
    <col min="14092" max="14092" width="7.36328125" style="75" bestFit="1" customWidth="1"/>
    <col min="14093" max="14336" width="8.90625" style="75"/>
    <col min="14337" max="14337" width="1.90625" style="75" customWidth="1"/>
    <col min="14338" max="14338" width="30.36328125" style="75" customWidth="1"/>
    <col min="14339" max="14339" width="15" style="75" customWidth="1"/>
    <col min="14340" max="14340" width="24.6328125" style="75" customWidth="1"/>
    <col min="14341" max="14341" width="12.6328125" style="75" customWidth="1"/>
    <col min="14342" max="14342" width="11.90625" style="75" customWidth="1"/>
    <col min="14343" max="14344" width="9.6328125" style="75" bestFit="1" customWidth="1"/>
    <col min="14345" max="14345" width="1.6328125" style="75" customWidth="1"/>
    <col min="14346" max="14346" width="7.08984375" style="75" customWidth="1"/>
    <col min="14347" max="14347" width="10.90625" style="75" customWidth="1"/>
    <col min="14348" max="14348" width="7.36328125" style="75" bestFit="1" customWidth="1"/>
    <col min="14349" max="14592" width="8.90625" style="75"/>
    <col min="14593" max="14593" width="1.90625" style="75" customWidth="1"/>
    <col min="14594" max="14594" width="30.36328125" style="75" customWidth="1"/>
    <col min="14595" max="14595" width="15" style="75" customWidth="1"/>
    <col min="14596" max="14596" width="24.6328125" style="75" customWidth="1"/>
    <col min="14597" max="14597" width="12.6328125" style="75" customWidth="1"/>
    <col min="14598" max="14598" width="11.90625" style="75" customWidth="1"/>
    <col min="14599" max="14600" width="9.6328125" style="75" bestFit="1" customWidth="1"/>
    <col min="14601" max="14601" width="1.6328125" style="75" customWidth="1"/>
    <col min="14602" max="14602" width="7.08984375" style="75" customWidth="1"/>
    <col min="14603" max="14603" width="10.90625" style="75" customWidth="1"/>
    <col min="14604" max="14604" width="7.36328125" style="75" bestFit="1" customWidth="1"/>
    <col min="14605" max="14848" width="8.90625" style="75"/>
    <col min="14849" max="14849" width="1.90625" style="75" customWidth="1"/>
    <col min="14850" max="14850" width="30.36328125" style="75" customWidth="1"/>
    <col min="14851" max="14851" width="15" style="75" customWidth="1"/>
    <col min="14852" max="14852" width="24.6328125" style="75" customWidth="1"/>
    <col min="14853" max="14853" width="12.6328125" style="75" customWidth="1"/>
    <col min="14854" max="14854" width="11.90625" style="75" customWidth="1"/>
    <col min="14855" max="14856" width="9.6328125" style="75" bestFit="1" customWidth="1"/>
    <col min="14857" max="14857" width="1.6328125" style="75" customWidth="1"/>
    <col min="14858" max="14858" width="7.08984375" style="75" customWidth="1"/>
    <col min="14859" max="14859" width="10.90625" style="75" customWidth="1"/>
    <col min="14860" max="14860" width="7.36328125" style="75" bestFit="1" customWidth="1"/>
    <col min="14861" max="15104" width="8.90625" style="75"/>
    <col min="15105" max="15105" width="1.90625" style="75" customWidth="1"/>
    <col min="15106" max="15106" width="30.36328125" style="75" customWidth="1"/>
    <col min="15107" max="15107" width="15" style="75" customWidth="1"/>
    <col min="15108" max="15108" width="24.6328125" style="75" customWidth="1"/>
    <col min="15109" max="15109" width="12.6328125" style="75" customWidth="1"/>
    <col min="15110" max="15110" width="11.90625" style="75" customWidth="1"/>
    <col min="15111" max="15112" width="9.6328125" style="75" bestFit="1" customWidth="1"/>
    <col min="15113" max="15113" width="1.6328125" style="75" customWidth="1"/>
    <col min="15114" max="15114" width="7.08984375" style="75" customWidth="1"/>
    <col min="15115" max="15115" width="10.90625" style="75" customWidth="1"/>
    <col min="15116" max="15116" width="7.36328125" style="75" bestFit="1" customWidth="1"/>
    <col min="15117" max="15360" width="8.90625" style="75"/>
    <col min="15361" max="15361" width="1.90625" style="75" customWidth="1"/>
    <col min="15362" max="15362" width="30.36328125" style="75" customWidth="1"/>
    <col min="15363" max="15363" width="15" style="75" customWidth="1"/>
    <col min="15364" max="15364" width="24.6328125" style="75" customWidth="1"/>
    <col min="15365" max="15365" width="12.6328125" style="75" customWidth="1"/>
    <col min="15366" max="15366" width="11.90625" style="75" customWidth="1"/>
    <col min="15367" max="15368" width="9.6328125" style="75" bestFit="1" customWidth="1"/>
    <col min="15369" max="15369" width="1.6328125" style="75" customWidth="1"/>
    <col min="15370" max="15370" width="7.08984375" style="75" customWidth="1"/>
    <col min="15371" max="15371" width="10.90625" style="75" customWidth="1"/>
    <col min="15372" max="15372" width="7.36328125" style="75" bestFit="1" customWidth="1"/>
    <col min="15373" max="15616" width="8.90625" style="75"/>
    <col min="15617" max="15617" width="1.90625" style="75" customWidth="1"/>
    <col min="15618" max="15618" width="30.36328125" style="75" customWidth="1"/>
    <col min="15619" max="15619" width="15" style="75" customWidth="1"/>
    <col min="15620" max="15620" width="24.6328125" style="75" customWidth="1"/>
    <col min="15621" max="15621" width="12.6328125" style="75" customWidth="1"/>
    <col min="15622" max="15622" width="11.90625" style="75" customWidth="1"/>
    <col min="15623" max="15624" width="9.6328125" style="75" bestFit="1" customWidth="1"/>
    <col min="15625" max="15625" width="1.6328125" style="75" customWidth="1"/>
    <col min="15626" max="15626" width="7.08984375" style="75" customWidth="1"/>
    <col min="15627" max="15627" width="10.90625" style="75" customWidth="1"/>
    <col min="15628" max="15628" width="7.36328125" style="75" bestFit="1" customWidth="1"/>
    <col min="15629" max="15872" width="8.90625" style="75"/>
    <col min="15873" max="15873" width="1.90625" style="75" customWidth="1"/>
    <col min="15874" max="15874" width="30.36328125" style="75" customWidth="1"/>
    <col min="15875" max="15875" width="15" style="75" customWidth="1"/>
    <col min="15876" max="15876" width="24.6328125" style="75" customWidth="1"/>
    <col min="15877" max="15877" width="12.6328125" style="75" customWidth="1"/>
    <col min="15878" max="15878" width="11.90625" style="75" customWidth="1"/>
    <col min="15879" max="15880" width="9.6328125" style="75" bestFit="1" customWidth="1"/>
    <col min="15881" max="15881" width="1.6328125" style="75" customWidth="1"/>
    <col min="15882" max="15882" width="7.08984375" style="75" customWidth="1"/>
    <col min="15883" max="15883" width="10.90625" style="75" customWidth="1"/>
    <col min="15884" max="15884" width="7.36328125" style="75" bestFit="1" customWidth="1"/>
    <col min="15885" max="16128" width="8.90625" style="75"/>
    <col min="16129" max="16129" width="1.90625" style="75" customWidth="1"/>
    <col min="16130" max="16130" width="30.36328125" style="75" customWidth="1"/>
    <col min="16131" max="16131" width="15" style="75" customWidth="1"/>
    <col min="16132" max="16132" width="24.6328125" style="75" customWidth="1"/>
    <col min="16133" max="16133" width="12.6328125" style="75" customWidth="1"/>
    <col min="16134" max="16134" width="11.90625" style="75" customWidth="1"/>
    <col min="16135" max="16136" width="9.6328125" style="75" bestFit="1" customWidth="1"/>
    <col min="16137" max="16137" width="1.6328125" style="75" customWidth="1"/>
    <col min="16138" max="16138" width="7.08984375" style="75" customWidth="1"/>
    <col min="16139" max="16139" width="10.90625" style="75" customWidth="1"/>
    <col min="16140" max="16140" width="7.36328125" style="75" bestFit="1" customWidth="1"/>
    <col min="16141" max="16384" width="8.90625" style="75"/>
  </cols>
  <sheetData>
    <row r="1" spans="1:38" s="71" customFormat="1" ht="28.5" customHeight="1" x14ac:dyDescent="0.35">
      <c r="A1" s="67"/>
      <c r="B1" s="924" t="s">
        <v>155</v>
      </c>
      <c r="C1" s="924"/>
      <c r="D1" s="924"/>
      <c r="E1" s="924"/>
      <c r="F1" s="924"/>
      <c r="G1" s="924"/>
      <c r="H1" s="924"/>
      <c r="I1" s="68"/>
      <c r="J1" s="69"/>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38" s="67" customFormat="1" ht="18.5" x14ac:dyDescent="0.45">
      <c r="B2" s="925" t="s">
        <v>290</v>
      </c>
      <c r="C2" s="925"/>
      <c r="D2" s="925"/>
      <c r="E2" s="925"/>
      <c r="F2" s="925"/>
      <c r="G2" s="925"/>
      <c r="H2" s="925"/>
      <c r="I2" s="68"/>
      <c r="J2" s="72"/>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38" s="67" customFormat="1" ht="18.5" x14ac:dyDescent="0.45">
      <c r="B3" s="751" t="s">
        <v>301</v>
      </c>
      <c r="C3" s="745"/>
      <c r="D3" s="745"/>
      <c r="E3" s="745"/>
      <c r="F3" s="745"/>
      <c r="G3" s="745"/>
      <c r="H3" s="745"/>
      <c r="I3" s="68"/>
      <c r="J3" s="72"/>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s="77" customFormat="1" ht="41.5" customHeight="1" x14ac:dyDescent="0.35">
      <c r="A4" s="68"/>
      <c r="B4" s="368"/>
      <c r="C4" s="369" t="s">
        <v>21</v>
      </c>
      <c r="D4" s="76" t="s">
        <v>192</v>
      </c>
      <c r="E4" s="917" t="s">
        <v>190</v>
      </c>
      <c r="F4" s="917"/>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8" s="77" customFormat="1" ht="14.5" customHeight="1" x14ac:dyDescent="0.35">
      <c r="A5" s="68"/>
      <c r="B5" s="738" t="s">
        <v>193</v>
      </c>
      <c r="C5" s="926">
        <f>'1)Project Summary '!V10</f>
        <v>0</v>
      </c>
      <c r="D5" s="928"/>
      <c r="E5" s="922">
        <f>'4)Owner Income'!J36</f>
        <v>0</v>
      </c>
      <c r="F5" s="922"/>
      <c r="G5" s="373"/>
      <c r="H5" s="915" t="str">
        <f>IF(E5&gt;D5,"ABOVE Limit!","Within Limit")</f>
        <v>Within Limit</v>
      </c>
      <c r="I5" s="68"/>
      <c r="J5" s="68"/>
      <c r="K5" s="68"/>
      <c r="L5" s="68"/>
      <c r="M5" s="68"/>
      <c r="N5" s="68"/>
      <c r="O5" s="68"/>
      <c r="P5" s="68"/>
      <c r="Q5" s="68"/>
      <c r="R5" s="68"/>
      <c r="S5" s="68"/>
      <c r="T5" s="68"/>
      <c r="U5" s="68"/>
      <c r="V5" s="68"/>
      <c r="W5" s="68"/>
      <c r="X5" s="68"/>
      <c r="Y5" s="68"/>
      <c r="Z5" s="68"/>
    </row>
    <row r="6" spans="1:38" s="77" customFormat="1" ht="12.15" customHeight="1" x14ac:dyDescent="0.3">
      <c r="A6" s="68"/>
      <c r="B6" s="370">
        <f>county</f>
        <v>0</v>
      </c>
      <c r="C6" s="927"/>
      <c r="D6" s="929"/>
      <c r="E6" s="923"/>
      <c r="F6" s="923"/>
      <c r="G6" s="373"/>
      <c r="H6" s="916"/>
      <c r="I6" s="68"/>
      <c r="J6" s="68"/>
      <c r="K6" s="68"/>
      <c r="L6" s="68"/>
      <c r="M6" s="68"/>
      <c r="N6" s="68"/>
      <c r="O6" s="68"/>
      <c r="P6" s="68"/>
      <c r="Q6" s="68"/>
      <c r="R6" s="68"/>
      <c r="S6" s="68"/>
      <c r="T6" s="68"/>
      <c r="U6" s="68"/>
      <c r="V6" s="68"/>
      <c r="W6" s="68"/>
      <c r="X6" s="68"/>
      <c r="Y6" s="68"/>
      <c r="Z6" s="68"/>
      <c r="AA6" s="68"/>
      <c r="AB6" s="68"/>
      <c r="AC6" s="68"/>
      <c r="AD6" s="68"/>
      <c r="AE6" s="68"/>
      <c r="AF6" s="68"/>
      <c r="AG6" s="68"/>
    </row>
    <row r="7" spans="1:38" s="79" customFormat="1" ht="13.5" customHeight="1" x14ac:dyDescent="0.3">
      <c r="A7" s="78"/>
      <c r="B7" s="930" t="s">
        <v>194</v>
      </c>
      <c r="C7" s="930"/>
      <c r="D7" s="930"/>
      <c r="E7" s="930"/>
      <c r="F7" s="930"/>
      <c r="G7" s="930"/>
      <c r="H7" s="930"/>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row>
    <row r="8" spans="1:38" s="92" customFormat="1" ht="37.5" customHeight="1" x14ac:dyDescent="0.3">
      <c r="B8" s="371"/>
      <c r="C8" s="364" t="s">
        <v>210</v>
      </c>
      <c r="D8" s="364" t="s">
        <v>181</v>
      </c>
      <c r="E8" s="917" t="s">
        <v>187</v>
      </c>
      <c r="F8" s="917"/>
      <c r="G8" s="362"/>
      <c r="H8" s="363"/>
    </row>
    <row r="9" spans="1:38" s="92" customFormat="1" ht="12.15" customHeight="1" x14ac:dyDescent="0.25">
      <c r="B9" s="939" t="s">
        <v>191</v>
      </c>
      <c r="C9" s="918">
        <v>50000</v>
      </c>
      <c r="D9" s="920" t="s">
        <v>188</v>
      </c>
      <c r="E9" s="922">
        <f>'4)Owner Income'!H20</f>
        <v>0</v>
      </c>
      <c r="F9" s="922"/>
      <c r="G9" s="362"/>
      <c r="H9" s="915" t="str">
        <f>IF(E9&lt;=C9,"Within Limit","ABOVE Limit")</f>
        <v>Within Limit</v>
      </c>
    </row>
    <row r="10" spans="1:38" s="92" customFormat="1" ht="12.15" customHeight="1" x14ac:dyDescent="0.25">
      <c r="B10" s="940"/>
      <c r="C10" s="919"/>
      <c r="D10" s="921"/>
      <c r="E10" s="923"/>
      <c r="F10" s="923"/>
      <c r="G10" s="362"/>
      <c r="H10" s="916"/>
    </row>
    <row r="11" spans="1:38" s="92" customFormat="1" ht="11" customHeight="1" x14ac:dyDescent="0.3">
      <c r="B11" s="371"/>
      <c r="C11" s="74"/>
      <c r="D11" s="74"/>
      <c r="G11" s="362"/>
      <c r="H11" s="363"/>
    </row>
    <row r="12" spans="1:38" s="92" customFormat="1" ht="21.15" customHeight="1" x14ac:dyDescent="0.3">
      <c r="B12" s="371"/>
      <c r="C12" s="372" t="s">
        <v>263</v>
      </c>
      <c r="D12" s="372" t="s">
        <v>181</v>
      </c>
      <c r="E12" s="943" t="s">
        <v>182</v>
      </c>
      <c r="F12" s="943"/>
      <c r="G12" s="365"/>
      <c r="H12" s="363"/>
    </row>
    <row r="13" spans="1:38" s="92" customFormat="1" ht="14.5" customHeight="1" x14ac:dyDescent="0.25">
      <c r="B13" s="936" t="s">
        <v>349</v>
      </c>
      <c r="C13" s="918">
        <v>29999</v>
      </c>
      <c r="D13" s="920" t="s">
        <v>179</v>
      </c>
      <c r="E13" s="922">
        <f>'3)Sources &amp; Uses'!F23</f>
        <v>0</v>
      </c>
      <c r="F13" s="922"/>
      <c r="G13" s="362"/>
      <c r="H13" s="915" t="str">
        <f>IF(E13&lt;=C13,"Within Limit","ABOVE Limit")</f>
        <v>Within Limit</v>
      </c>
    </row>
    <row r="14" spans="1:38" s="92" customFormat="1" ht="16.25" customHeight="1" x14ac:dyDescent="0.25">
      <c r="B14" s="937"/>
      <c r="C14" s="919"/>
      <c r="D14" s="921"/>
      <c r="E14" s="923"/>
      <c r="F14" s="923"/>
      <c r="G14" s="362"/>
      <c r="H14" s="916"/>
    </row>
    <row r="15" spans="1:38" s="92" customFormat="1" ht="10.5" customHeight="1" x14ac:dyDescent="0.25">
      <c r="B15" s="941" t="s">
        <v>180</v>
      </c>
      <c r="C15" s="918">
        <f>0.075*C13</f>
        <v>2249.9249999999997</v>
      </c>
      <c r="D15" s="920" t="s">
        <v>186</v>
      </c>
      <c r="E15" s="922">
        <f>'3)Sources &amp; Uses'!F24</f>
        <v>0</v>
      </c>
      <c r="F15" s="922"/>
      <c r="G15" s="362"/>
      <c r="H15" s="915" t="str">
        <f>IF(E15&lt;=C15,"Within Limit","ABOVE Limit")</f>
        <v>Within Limit</v>
      </c>
    </row>
    <row r="16" spans="1:38" s="92" customFormat="1" ht="10.5" customHeight="1" x14ac:dyDescent="0.25">
      <c r="B16" s="942"/>
      <c r="C16" s="919"/>
      <c r="D16" s="921"/>
      <c r="E16" s="923"/>
      <c r="F16" s="923"/>
      <c r="G16" s="362"/>
      <c r="H16" s="916"/>
    </row>
    <row r="17" spans="2:8" s="92" customFormat="1" ht="10.5" customHeight="1" x14ac:dyDescent="0.25">
      <c r="B17" s="931" t="s">
        <v>347</v>
      </c>
      <c r="C17" s="933">
        <f>SUM(C13:C16)</f>
        <v>32248.924999999999</v>
      </c>
      <c r="D17" s="931" t="s">
        <v>189</v>
      </c>
      <c r="E17" s="922">
        <f>E13+E15</f>
        <v>0</v>
      </c>
      <c r="F17" s="922"/>
      <c r="G17" s="362"/>
      <c r="H17" s="915" t="str">
        <f>IF(E17&lt;=C17,"Within Limit","ABOVE Limit")</f>
        <v>Within Limit</v>
      </c>
    </row>
    <row r="18" spans="2:8" s="92" customFormat="1" ht="10.5" customHeight="1" x14ac:dyDescent="0.25">
      <c r="B18" s="932"/>
      <c r="C18" s="934"/>
      <c r="D18" s="932"/>
      <c r="E18" s="938"/>
      <c r="F18" s="938"/>
      <c r="G18" s="362"/>
      <c r="H18" s="935"/>
    </row>
    <row r="19" spans="2:8" s="92" customFormat="1" ht="10.5" customHeight="1" x14ac:dyDescent="0.25">
      <c r="C19" s="362"/>
      <c r="D19" s="362"/>
      <c r="E19" s="362"/>
      <c r="F19" s="362"/>
      <c r="G19" s="362"/>
      <c r="H19" s="362"/>
    </row>
    <row r="20" spans="2:8" s="92" customFormat="1" ht="10.5" customHeight="1" x14ac:dyDescent="0.25">
      <c r="B20" s="941" t="s">
        <v>211</v>
      </c>
      <c r="C20" s="944">
        <v>0.15</v>
      </c>
      <c r="D20" s="920" t="s">
        <v>212</v>
      </c>
      <c r="E20" s="946" t="e">
        <f>'2)Repair Scope'!F19/SUM('2)Repair Scope'!F10:F18)</f>
        <v>#DIV/0!</v>
      </c>
      <c r="F20" s="946"/>
      <c r="G20" s="362"/>
      <c r="H20" s="915" t="e">
        <f>IF(E20&lt;=C20,"Within Limit","ABOVE Limit")</f>
        <v>#DIV/0!</v>
      </c>
    </row>
    <row r="21" spans="2:8" s="92" customFormat="1" ht="10.5" customHeight="1" x14ac:dyDescent="0.25">
      <c r="B21" s="942"/>
      <c r="C21" s="945"/>
      <c r="D21" s="921"/>
      <c r="E21" s="947"/>
      <c r="F21" s="947"/>
      <c r="G21" s="362"/>
      <c r="H21" s="916"/>
    </row>
    <row r="22" spans="2:8" s="92" customFormat="1" ht="14.15" customHeight="1" x14ac:dyDescent="0.25">
      <c r="C22" s="420"/>
      <c r="G22" s="362"/>
    </row>
    <row r="23" spans="2:8" s="92" customFormat="1" x14ac:dyDescent="0.25">
      <c r="G23" s="362"/>
    </row>
    <row r="24" spans="2:8" s="92" customFormat="1" x14ac:dyDescent="0.25">
      <c r="G24" s="362"/>
    </row>
    <row r="25" spans="2:8" s="92" customFormat="1" x14ac:dyDescent="0.25">
      <c r="G25" s="362"/>
    </row>
    <row r="26" spans="2:8" s="92" customFormat="1" x14ac:dyDescent="0.25">
      <c r="G26" s="362"/>
    </row>
    <row r="27" spans="2:8" s="92" customFormat="1" x14ac:dyDescent="0.25">
      <c r="G27" s="362"/>
    </row>
    <row r="28" spans="2:8" s="92" customFormat="1" x14ac:dyDescent="0.25">
      <c r="G28" s="362"/>
    </row>
    <row r="29" spans="2:8" s="92" customFormat="1" x14ac:dyDescent="0.25">
      <c r="G29" s="362"/>
    </row>
    <row r="30" spans="2:8" s="92" customFormat="1" x14ac:dyDescent="0.25">
      <c r="G30" s="362"/>
    </row>
    <row r="31" spans="2:8" s="92" customFormat="1" x14ac:dyDescent="0.25">
      <c r="G31" s="362"/>
    </row>
    <row r="32" spans="2:8" s="92" customFormat="1" x14ac:dyDescent="0.25">
      <c r="G32" s="362"/>
    </row>
    <row r="33" spans="7:7" s="92" customFormat="1" x14ac:dyDescent="0.25">
      <c r="G33" s="362"/>
    </row>
    <row r="34" spans="7:7" s="92" customFormat="1" x14ac:dyDescent="0.25">
      <c r="G34" s="362"/>
    </row>
    <row r="35" spans="7:7" s="92" customFormat="1" x14ac:dyDescent="0.25">
      <c r="G35" s="362"/>
    </row>
    <row r="36" spans="7:7" s="92" customFormat="1" x14ac:dyDescent="0.25">
      <c r="G36" s="362"/>
    </row>
    <row r="37" spans="7:7" s="92" customFormat="1" x14ac:dyDescent="0.25">
      <c r="G37" s="362"/>
    </row>
    <row r="38" spans="7:7" s="92" customFormat="1" x14ac:dyDescent="0.25">
      <c r="G38" s="362"/>
    </row>
    <row r="39" spans="7:7" s="92" customFormat="1" x14ac:dyDescent="0.25">
      <c r="G39" s="362"/>
    </row>
    <row r="40" spans="7:7" s="92" customFormat="1" x14ac:dyDescent="0.25">
      <c r="G40" s="362"/>
    </row>
    <row r="41" spans="7:7" s="92" customFormat="1" x14ac:dyDescent="0.25">
      <c r="G41" s="362"/>
    </row>
    <row r="42" spans="7:7" s="92" customFormat="1" x14ac:dyDescent="0.25">
      <c r="G42" s="362"/>
    </row>
    <row r="43" spans="7:7" s="92" customFormat="1" x14ac:dyDescent="0.25">
      <c r="G43" s="362"/>
    </row>
    <row r="44" spans="7:7" s="92" customFormat="1" x14ac:dyDescent="0.25">
      <c r="G44" s="362"/>
    </row>
    <row r="45" spans="7:7" s="92" customFormat="1" x14ac:dyDescent="0.25">
      <c r="G45" s="362"/>
    </row>
    <row r="46" spans="7:7" s="92" customFormat="1" x14ac:dyDescent="0.25">
      <c r="G46" s="362"/>
    </row>
    <row r="47" spans="7:7" s="92" customFormat="1" x14ac:dyDescent="0.25">
      <c r="G47" s="362"/>
    </row>
    <row r="48" spans="7:7" s="92" customFormat="1" x14ac:dyDescent="0.25">
      <c r="G48" s="362"/>
    </row>
    <row r="49" spans="7:7" s="92" customFormat="1" x14ac:dyDescent="0.25">
      <c r="G49" s="362"/>
    </row>
    <row r="50" spans="7:7" s="92" customFormat="1" x14ac:dyDescent="0.25">
      <c r="G50" s="362"/>
    </row>
    <row r="51" spans="7:7" s="92" customFormat="1" x14ac:dyDescent="0.25">
      <c r="G51" s="362"/>
    </row>
    <row r="52" spans="7:7" s="92" customFormat="1" x14ac:dyDescent="0.25">
      <c r="G52" s="362"/>
    </row>
    <row r="53" spans="7:7" s="92" customFormat="1" x14ac:dyDescent="0.25">
      <c r="G53" s="362"/>
    </row>
    <row r="54" spans="7:7" s="92" customFormat="1" x14ac:dyDescent="0.25">
      <c r="G54" s="362"/>
    </row>
    <row r="55" spans="7:7" s="92" customFormat="1" x14ac:dyDescent="0.25">
      <c r="G55" s="362"/>
    </row>
    <row r="56" spans="7:7" s="92" customFormat="1" x14ac:dyDescent="0.25">
      <c r="G56" s="362"/>
    </row>
    <row r="57" spans="7:7" s="92" customFormat="1" x14ac:dyDescent="0.25">
      <c r="G57" s="362"/>
    </row>
    <row r="58" spans="7:7" s="92" customFormat="1" x14ac:dyDescent="0.25">
      <c r="G58" s="362"/>
    </row>
    <row r="59" spans="7:7" s="92" customFormat="1" x14ac:dyDescent="0.25">
      <c r="G59" s="362"/>
    </row>
    <row r="60" spans="7:7" s="92" customFormat="1" x14ac:dyDescent="0.25">
      <c r="G60" s="362"/>
    </row>
    <row r="61" spans="7:7" s="92" customFormat="1" x14ac:dyDescent="0.25">
      <c r="G61" s="362"/>
    </row>
    <row r="62" spans="7:7" s="92" customFormat="1" x14ac:dyDescent="0.25">
      <c r="G62" s="362"/>
    </row>
    <row r="63" spans="7:7" s="92" customFormat="1" x14ac:dyDescent="0.25">
      <c r="G63" s="362"/>
    </row>
    <row r="64" spans="7:7" s="92" customFormat="1" x14ac:dyDescent="0.25">
      <c r="G64" s="362"/>
    </row>
    <row r="65" spans="7:7" s="92" customFormat="1" x14ac:dyDescent="0.25">
      <c r="G65" s="362"/>
    </row>
    <row r="66" spans="7:7" s="92" customFormat="1" x14ac:dyDescent="0.25">
      <c r="G66" s="362"/>
    </row>
    <row r="67" spans="7:7" s="92" customFormat="1" x14ac:dyDescent="0.25">
      <c r="G67" s="362"/>
    </row>
    <row r="68" spans="7:7" s="92" customFormat="1" x14ac:dyDescent="0.25">
      <c r="G68" s="362"/>
    </row>
    <row r="69" spans="7:7" s="92" customFormat="1" x14ac:dyDescent="0.25">
      <c r="G69" s="362"/>
    </row>
    <row r="70" spans="7:7" s="92" customFormat="1" x14ac:dyDescent="0.25">
      <c r="G70" s="362"/>
    </row>
    <row r="71" spans="7:7" s="92" customFormat="1" x14ac:dyDescent="0.25">
      <c r="G71" s="362"/>
    </row>
    <row r="72" spans="7:7" s="92" customFormat="1" x14ac:dyDescent="0.25">
      <c r="G72" s="362"/>
    </row>
    <row r="73" spans="7:7" s="92" customFormat="1" x14ac:dyDescent="0.25">
      <c r="G73" s="362"/>
    </row>
    <row r="74" spans="7:7" s="92" customFormat="1" x14ac:dyDescent="0.25">
      <c r="G74" s="362"/>
    </row>
    <row r="75" spans="7:7" s="92" customFormat="1" x14ac:dyDescent="0.25">
      <c r="G75" s="362"/>
    </row>
    <row r="76" spans="7:7" s="92" customFormat="1" x14ac:dyDescent="0.25">
      <c r="G76" s="362"/>
    </row>
    <row r="77" spans="7:7" s="92" customFormat="1" x14ac:dyDescent="0.25">
      <c r="G77" s="362"/>
    </row>
    <row r="78" spans="7:7" s="92" customFormat="1" x14ac:dyDescent="0.25">
      <c r="G78" s="362"/>
    </row>
    <row r="79" spans="7:7" s="92" customFormat="1" x14ac:dyDescent="0.25">
      <c r="G79" s="362"/>
    </row>
    <row r="80" spans="7:7" s="92" customFormat="1" x14ac:dyDescent="0.25">
      <c r="G80" s="362"/>
    </row>
    <row r="81" spans="7:7" s="92" customFormat="1" x14ac:dyDescent="0.25">
      <c r="G81" s="362"/>
    </row>
    <row r="82" spans="7:7" s="92" customFormat="1" x14ac:dyDescent="0.25">
      <c r="G82" s="362"/>
    </row>
    <row r="83" spans="7:7" s="92" customFormat="1" x14ac:dyDescent="0.25">
      <c r="G83" s="362"/>
    </row>
    <row r="84" spans="7:7" s="92" customFormat="1" x14ac:dyDescent="0.25">
      <c r="G84" s="362"/>
    </row>
    <row r="85" spans="7:7" s="92" customFormat="1" x14ac:dyDescent="0.25">
      <c r="G85" s="362"/>
    </row>
    <row r="86" spans="7:7" s="92" customFormat="1" x14ac:dyDescent="0.25">
      <c r="G86" s="362"/>
    </row>
    <row r="87" spans="7:7" s="92" customFormat="1" x14ac:dyDescent="0.25">
      <c r="G87" s="362"/>
    </row>
    <row r="88" spans="7:7" s="92" customFormat="1" x14ac:dyDescent="0.25">
      <c r="G88" s="362"/>
    </row>
    <row r="89" spans="7:7" s="92" customFormat="1" x14ac:dyDescent="0.25">
      <c r="G89" s="362"/>
    </row>
    <row r="90" spans="7:7" s="92" customFormat="1" x14ac:dyDescent="0.25">
      <c r="G90" s="362"/>
    </row>
    <row r="91" spans="7:7" s="92" customFormat="1" x14ac:dyDescent="0.25">
      <c r="G91" s="362"/>
    </row>
    <row r="92" spans="7:7" s="92" customFormat="1" x14ac:dyDescent="0.25">
      <c r="G92" s="362"/>
    </row>
    <row r="93" spans="7:7" s="92" customFormat="1" x14ac:dyDescent="0.25">
      <c r="G93" s="362"/>
    </row>
    <row r="94" spans="7:7" s="92" customFormat="1" x14ac:dyDescent="0.25">
      <c r="G94" s="362"/>
    </row>
    <row r="95" spans="7:7" s="92" customFormat="1" x14ac:dyDescent="0.25">
      <c r="G95" s="362"/>
    </row>
    <row r="96" spans="7:7" s="92" customFormat="1" x14ac:dyDescent="0.25">
      <c r="G96" s="362"/>
    </row>
    <row r="97" spans="7:7" s="92" customFormat="1" x14ac:dyDescent="0.25">
      <c r="G97" s="362"/>
    </row>
    <row r="98" spans="7:7" s="92" customFormat="1" x14ac:dyDescent="0.25">
      <c r="G98" s="362"/>
    </row>
    <row r="99" spans="7:7" s="92" customFormat="1" x14ac:dyDescent="0.25">
      <c r="G99" s="362"/>
    </row>
    <row r="100" spans="7:7" s="92" customFormat="1" x14ac:dyDescent="0.25">
      <c r="G100" s="362"/>
    </row>
    <row r="101" spans="7:7" s="92" customFormat="1" x14ac:dyDescent="0.25">
      <c r="G101" s="362"/>
    </row>
    <row r="102" spans="7:7" s="92" customFormat="1" x14ac:dyDescent="0.25">
      <c r="G102" s="362"/>
    </row>
    <row r="103" spans="7:7" s="92" customFormat="1" x14ac:dyDescent="0.25">
      <c r="G103" s="362"/>
    </row>
    <row r="104" spans="7:7" s="92" customFormat="1" x14ac:dyDescent="0.25">
      <c r="G104" s="362"/>
    </row>
    <row r="105" spans="7:7" s="92" customFormat="1" x14ac:dyDescent="0.25">
      <c r="G105" s="362"/>
    </row>
    <row r="106" spans="7:7" s="92" customFormat="1" x14ac:dyDescent="0.25">
      <c r="G106" s="362"/>
    </row>
    <row r="107" spans="7:7" s="92" customFormat="1" x14ac:dyDescent="0.25">
      <c r="G107" s="362"/>
    </row>
    <row r="108" spans="7:7" s="92" customFormat="1" x14ac:dyDescent="0.25">
      <c r="G108" s="362"/>
    </row>
    <row r="109" spans="7:7" s="92" customFormat="1" x14ac:dyDescent="0.25">
      <c r="G109" s="362"/>
    </row>
    <row r="110" spans="7:7" s="92" customFormat="1" x14ac:dyDescent="0.25">
      <c r="G110" s="362"/>
    </row>
    <row r="111" spans="7:7" s="92" customFormat="1" x14ac:dyDescent="0.25">
      <c r="G111" s="362"/>
    </row>
    <row r="112" spans="7:7" s="92" customFormat="1" x14ac:dyDescent="0.25">
      <c r="G112" s="362"/>
    </row>
    <row r="113" spans="7:7" s="92" customFormat="1" x14ac:dyDescent="0.25">
      <c r="G113" s="362"/>
    </row>
    <row r="114" spans="7:7" s="92" customFormat="1" x14ac:dyDescent="0.25">
      <c r="G114" s="362"/>
    </row>
    <row r="115" spans="7:7" s="92" customFormat="1" x14ac:dyDescent="0.25">
      <c r="G115" s="362"/>
    </row>
    <row r="116" spans="7:7" s="92" customFormat="1" x14ac:dyDescent="0.25">
      <c r="G116" s="362"/>
    </row>
    <row r="117" spans="7:7" s="92" customFormat="1" x14ac:dyDescent="0.25">
      <c r="G117" s="362"/>
    </row>
    <row r="118" spans="7:7" s="92" customFormat="1" x14ac:dyDescent="0.25">
      <c r="G118" s="362"/>
    </row>
    <row r="119" spans="7:7" s="92" customFormat="1" x14ac:dyDescent="0.25">
      <c r="G119" s="362"/>
    </row>
    <row r="120" spans="7:7" s="92" customFormat="1" x14ac:dyDescent="0.25">
      <c r="G120" s="362"/>
    </row>
    <row r="121" spans="7:7" s="92" customFormat="1" x14ac:dyDescent="0.25">
      <c r="G121" s="362"/>
    </row>
    <row r="122" spans="7:7" s="92" customFormat="1" x14ac:dyDescent="0.25">
      <c r="G122" s="362"/>
    </row>
    <row r="123" spans="7:7" s="92" customFormat="1" x14ac:dyDescent="0.25">
      <c r="G123" s="362"/>
    </row>
    <row r="124" spans="7:7" s="92" customFormat="1" x14ac:dyDescent="0.25">
      <c r="G124" s="362"/>
    </row>
    <row r="125" spans="7:7" s="92" customFormat="1" x14ac:dyDescent="0.25">
      <c r="G125" s="362"/>
    </row>
    <row r="126" spans="7:7" s="92" customFormat="1" x14ac:dyDescent="0.25">
      <c r="G126" s="362"/>
    </row>
    <row r="127" spans="7:7" s="92" customFormat="1" x14ac:dyDescent="0.25">
      <c r="G127" s="362"/>
    </row>
    <row r="128" spans="7:7" s="92" customFormat="1" x14ac:dyDescent="0.25">
      <c r="G128" s="362"/>
    </row>
    <row r="129" spans="7:7" s="92" customFormat="1" x14ac:dyDescent="0.25">
      <c r="G129" s="362"/>
    </row>
    <row r="130" spans="7:7" s="92" customFormat="1" x14ac:dyDescent="0.25">
      <c r="G130" s="362"/>
    </row>
    <row r="131" spans="7:7" s="92" customFormat="1" x14ac:dyDescent="0.25">
      <c r="G131" s="362"/>
    </row>
    <row r="132" spans="7:7" s="92" customFormat="1" x14ac:dyDescent="0.25">
      <c r="G132" s="362"/>
    </row>
    <row r="133" spans="7:7" s="92" customFormat="1" x14ac:dyDescent="0.25">
      <c r="G133" s="362"/>
    </row>
    <row r="134" spans="7:7" s="92" customFormat="1" x14ac:dyDescent="0.25">
      <c r="G134" s="362"/>
    </row>
    <row r="135" spans="7:7" s="92" customFormat="1" x14ac:dyDescent="0.25">
      <c r="G135" s="362"/>
    </row>
    <row r="136" spans="7:7" s="92" customFormat="1" x14ac:dyDescent="0.25">
      <c r="G136" s="362"/>
    </row>
    <row r="137" spans="7:7" s="92" customFormat="1" x14ac:dyDescent="0.25">
      <c r="G137" s="362"/>
    </row>
    <row r="138" spans="7:7" s="92" customFormat="1" x14ac:dyDescent="0.25">
      <c r="G138" s="362"/>
    </row>
    <row r="139" spans="7:7" s="92" customFormat="1" x14ac:dyDescent="0.25">
      <c r="G139" s="362"/>
    </row>
    <row r="140" spans="7:7" s="92" customFormat="1" x14ac:dyDescent="0.25">
      <c r="G140" s="362"/>
    </row>
    <row r="141" spans="7:7" s="92" customFormat="1" x14ac:dyDescent="0.25">
      <c r="G141" s="362"/>
    </row>
    <row r="142" spans="7:7" s="92" customFormat="1" x14ac:dyDescent="0.25">
      <c r="G142" s="362"/>
    </row>
    <row r="143" spans="7:7" s="92" customFormat="1" x14ac:dyDescent="0.25">
      <c r="G143" s="362"/>
    </row>
    <row r="144" spans="7:7" s="92" customFormat="1" x14ac:dyDescent="0.25">
      <c r="G144" s="362"/>
    </row>
    <row r="145" spans="7:7" s="92" customFormat="1" x14ac:dyDescent="0.25">
      <c r="G145" s="362"/>
    </row>
    <row r="146" spans="7:7" s="92" customFormat="1" x14ac:dyDescent="0.25">
      <c r="G146" s="362"/>
    </row>
    <row r="147" spans="7:7" s="92" customFormat="1" x14ac:dyDescent="0.25">
      <c r="G147" s="362"/>
    </row>
    <row r="148" spans="7:7" s="92" customFormat="1" x14ac:dyDescent="0.25">
      <c r="G148" s="362"/>
    </row>
    <row r="149" spans="7:7" s="92" customFormat="1" x14ac:dyDescent="0.25">
      <c r="G149" s="362"/>
    </row>
    <row r="150" spans="7:7" s="92" customFormat="1" x14ac:dyDescent="0.25">
      <c r="G150" s="362"/>
    </row>
    <row r="151" spans="7:7" s="92" customFormat="1" x14ac:dyDescent="0.25">
      <c r="G151" s="362"/>
    </row>
    <row r="152" spans="7:7" s="92" customFormat="1" x14ac:dyDescent="0.25">
      <c r="G152" s="362"/>
    </row>
    <row r="153" spans="7:7" s="92" customFormat="1" x14ac:dyDescent="0.25">
      <c r="G153" s="362"/>
    </row>
    <row r="154" spans="7:7" s="92" customFormat="1" x14ac:dyDescent="0.25">
      <c r="G154" s="362"/>
    </row>
    <row r="155" spans="7:7" s="92" customFormat="1" x14ac:dyDescent="0.25">
      <c r="G155" s="362"/>
    </row>
    <row r="156" spans="7:7" s="92" customFormat="1" x14ac:dyDescent="0.25">
      <c r="G156" s="362"/>
    </row>
    <row r="157" spans="7:7" s="92" customFormat="1" x14ac:dyDescent="0.25">
      <c r="G157" s="362"/>
    </row>
    <row r="158" spans="7:7" s="92" customFormat="1" x14ac:dyDescent="0.25">
      <c r="G158" s="362"/>
    </row>
    <row r="159" spans="7:7" s="92" customFormat="1" x14ac:dyDescent="0.25">
      <c r="G159" s="362"/>
    </row>
    <row r="160" spans="7:7" s="92" customFormat="1" x14ac:dyDescent="0.25">
      <c r="G160" s="362"/>
    </row>
    <row r="161" spans="7:7" s="92" customFormat="1" x14ac:dyDescent="0.25">
      <c r="G161" s="362"/>
    </row>
    <row r="162" spans="7:7" s="92" customFormat="1" x14ac:dyDescent="0.25">
      <c r="G162" s="362"/>
    </row>
    <row r="163" spans="7:7" s="92" customFormat="1" x14ac:dyDescent="0.25">
      <c r="G163" s="362"/>
    </row>
    <row r="164" spans="7:7" s="92" customFormat="1" x14ac:dyDescent="0.25">
      <c r="G164" s="362"/>
    </row>
    <row r="165" spans="7:7" s="92" customFormat="1" x14ac:dyDescent="0.25">
      <c r="G165" s="362"/>
    </row>
    <row r="166" spans="7:7" s="92" customFormat="1" x14ac:dyDescent="0.25">
      <c r="G166" s="362"/>
    </row>
    <row r="167" spans="7:7" s="92" customFormat="1" x14ac:dyDescent="0.25">
      <c r="G167" s="362"/>
    </row>
    <row r="168" spans="7:7" s="92" customFormat="1" x14ac:dyDescent="0.25">
      <c r="G168" s="362"/>
    </row>
    <row r="169" spans="7:7" s="92" customFormat="1" x14ac:dyDescent="0.25">
      <c r="G169" s="362"/>
    </row>
    <row r="170" spans="7:7" s="92" customFormat="1" x14ac:dyDescent="0.25">
      <c r="G170" s="362"/>
    </row>
    <row r="171" spans="7:7" s="92" customFormat="1" x14ac:dyDescent="0.25">
      <c r="G171" s="362"/>
    </row>
    <row r="172" spans="7:7" s="92" customFormat="1" x14ac:dyDescent="0.25">
      <c r="G172" s="362"/>
    </row>
    <row r="173" spans="7:7" s="92" customFormat="1" x14ac:dyDescent="0.25">
      <c r="G173" s="362"/>
    </row>
    <row r="174" spans="7:7" s="92" customFormat="1" x14ac:dyDescent="0.25">
      <c r="G174" s="362"/>
    </row>
    <row r="175" spans="7:7" s="92" customFormat="1" x14ac:dyDescent="0.25">
      <c r="G175" s="362"/>
    </row>
    <row r="176" spans="7:7" s="92" customFormat="1" x14ac:dyDescent="0.25">
      <c r="G176" s="362"/>
    </row>
    <row r="177" spans="7:7" s="92" customFormat="1" x14ac:dyDescent="0.25">
      <c r="G177" s="362"/>
    </row>
    <row r="178" spans="7:7" s="92" customFormat="1" x14ac:dyDescent="0.25">
      <c r="G178" s="362"/>
    </row>
    <row r="179" spans="7:7" s="92" customFormat="1" x14ac:dyDescent="0.25">
      <c r="G179" s="362"/>
    </row>
    <row r="180" spans="7:7" s="92" customFormat="1" x14ac:dyDescent="0.25">
      <c r="G180" s="362"/>
    </row>
    <row r="181" spans="7:7" s="92" customFormat="1" x14ac:dyDescent="0.25">
      <c r="G181" s="362"/>
    </row>
    <row r="182" spans="7:7" s="92" customFormat="1" x14ac:dyDescent="0.25">
      <c r="G182" s="362"/>
    </row>
    <row r="183" spans="7:7" s="92" customFormat="1" x14ac:dyDescent="0.25">
      <c r="G183" s="362"/>
    </row>
    <row r="184" spans="7:7" s="92" customFormat="1" x14ac:dyDescent="0.25">
      <c r="G184" s="362"/>
    </row>
    <row r="185" spans="7:7" s="92" customFormat="1" x14ac:dyDescent="0.25">
      <c r="G185" s="362"/>
    </row>
    <row r="186" spans="7:7" s="92" customFormat="1" x14ac:dyDescent="0.25">
      <c r="G186" s="362"/>
    </row>
    <row r="187" spans="7:7" s="92" customFormat="1" x14ac:dyDescent="0.25">
      <c r="G187" s="362"/>
    </row>
    <row r="188" spans="7:7" s="92" customFormat="1" x14ac:dyDescent="0.25">
      <c r="G188" s="362"/>
    </row>
    <row r="189" spans="7:7" s="92" customFormat="1" x14ac:dyDescent="0.25">
      <c r="G189" s="362"/>
    </row>
    <row r="190" spans="7:7" s="92" customFormat="1" x14ac:dyDescent="0.25">
      <c r="G190" s="362"/>
    </row>
    <row r="191" spans="7:7" s="92" customFormat="1" x14ac:dyDescent="0.25">
      <c r="G191" s="362"/>
    </row>
    <row r="192" spans="7:7" s="92" customFormat="1" x14ac:dyDescent="0.25">
      <c r="G192" s="362"/>
    </row>
    <row r="193" spans="7:7" s="92" customFormat="1" x14ac:dyDescent="0.25">
      <c r="G193" s="362"/>
    </row>
    <row r="194" spans="7:7" s="92" customFormat="1" x14ac:dyDescent="0.25">
      <c r="G194" s="362"/>
    </row>
    <row r="195" spans="7:7" s="92" customFormat="1" x14ac:dyDescent="0.25">
      <c r="G195" s="362"/>
    </row>
    <row r="196" spans="7:7" s="92" customFormat="1" x14ac:dyDescent="0.25">
      <c r="G196" s="362"/>
    </row>
    <row r="197" spans="7:7" s="92" customFormat="1" x14ac:dyDescent="0.25">
      <c r="G197" s="362"/>
    </row>
    <row r="198" spans="7:7" s="92" customFormat="1" x14ac:dyDescent="0.25">
      <c r="G198" s="362"/>
    </row>
    <row r="199" spans="7:7" s="92" customFormat="1" x14ac:dyDescent="0.25">
      <c r="G199" s="362"/>
    </row>
    <row r="200" spans="7:7" s="92" customFormat="1" x14ac:dyDescent="0.25">
      <c r="G200" s="362"/>
    </row>
    <row r="201" spans="7:7" s="92" customFormat="1" x14ac:dyDescent="0.25">
      <c r="G201" s="362"/>
    </row>
    <row r="202" spans="7:7" s="92" customFormat="1" x14ac:dyDescent="0.25">
      <c r="G202" s="362"/>
    </row>
    <row r="203" spans="7:7" s="92" customFormat="1" x14ac:dyDescent="0.25">
      <c r="G203" s="362"/>
    </row>
    <row r="204" spans="7:7" s="92" customFormat="1" x14ac:dyDescent="0.25">
      <c r="G204" s="362"/>
    </row>
    <row r="205" spans="7:7" s="92" customFormat="1" x14ac:dyDescent="0.25">
      <c r="G205" s="362"/>
    </row>
    <row r="206" spans="7:7" s="92" customFormat="1" x14ac:dyDescent="0.25">
      <c r="G206" s="362"/>
    </row>
    <row r="207" spans="7:7" s="92" customFormat="1" x14ac:dyDescent="0.25">
      <c r="G207" s="362"/>
    </row>
    <row r="208" spans="7:7" s="92" customFormat="1" x14ac:dyDescent="0.25">
      <c r="G208" s="362"/>
    </row>
    <row r="209" spans="7:7" s="92" customFormat="1" x14ac:dyDescent="0.25">
      <c r="G209" s="362"/>
    </row>
    <row r="210" spans="7:7" s="92" customFormat="1" x14ac:dyDescent="0.25">
      <c r="G210" s="362"/>
    </row>
    <row r="211" spans="7:7" s="92" customFormat="1" x14ac:dyDescent="0.25">
      <c r="G211" s="362"/>
    </row>
    <row r="212" spans="7:7" s="92" customFormat="1" x14ac:dyDescent="0.25">
      <c r="G212" s="362"/>
    </row>
    <row r="213" spans="7:7" s="92" customFormat="1" x14ac:dyDescent="0.25">
      <c r="G213" s="362"/>
    </row>
    <row r="214" spans="7:7" s="92" customFormat="1" x14ac:dyDescent="0.25">
      <c r="G214" s="362"/>
    </row>
    <row r="215" spans="7:7" s="92" customFormat="1" x14ac:dyDescent="0.25">
      <c r="G215" s="362"/>
    </row>
    <row r="216" spans="7:7" s="92" customFormat="1" x14ac:dyDescent="0.25">
      <c r="G216" s="362"/>
    </row>
    <row r="217" spans="7:7" s="92" customFormat="1" x14ac:dyDescent="0.25">
      <c r="G217" s="362"/>
    </row>
    <row r="218" spans="7:7" s="92" customFormat="1" x14ac:dyDescent="0.25">
      <c r="G218" s="362"/>
    </row>
    <row r="219" spans="7:7" s="92" customFormat="1" x14ac:dyDescent="0.25">
      <c r="G219" s="362"/>
    </row>
    <row r="220" spans="7:7" s="92" customFormat="1" x14ac:dyDescent="0.25">
      <c r="G220" s="362"/>
    </row>
    <row r="221" spans="7:7" s="92" customFormat="1" x14ac:dyDescent="0.25">
      <c r="G221" s="362"/>
    </row>
    <row r="222" spans="7:7" s="92" customFormat="1" x14ac:dyDescent="0.25">
      <c r="G222" s="362"/>
    </row>
    <row r="223" spans="7:7" s="92" customFormat="1" x14ac:dyDescent="0.25">
      <c r="G223" s="362"/>
    </row>
    <row r="224" spans="7:7" s="92" customFormat="1" x14ac:dyDescent="0.25">
      <c r="G224" s="362"/>
    </row>
    <row r="225" spans="7:7" s="92" customFormat="1" x14ac:dyDescent="0.25">
      <c r="G225" s="362"/>
    </row>
    <row r="226" spans="7:7" s="92" customFormat="1" x14ac:dyDescent="0.25">
      <c r="G226" s="362"/>
    </row>
    <row r="227" spans="7:7" s="92" customFormat="1" x14ac:dyDescent="0.25">
      <c r="G227" s="362"/>
    </row>
    <row r="228" spans="7:7" s="92" customFormat="1" x14ac:dyDescent="0.25">
      <c r="G228" s="362"/>
    </row>
    <row r="229" spans="7:7" s="92" customFormat="1" x14ac:dyDescent="0.25">
      <c r="G229" s="362"/>
    </row>
    <row r="230" spans="7:7" s="92" customFormat="1" x14ac:dyDescent="0.25">
      <c r="G230" s="362"/>
    </row>
    <row r="231" spans="7:7" s="92" customFormat="1" x14ac:dyDescent="0.25">
      <c r="G231" s="362"/>
    </row>
    <row r="232" spans="7:7" s="92" customFormat="1" x14ac:dyDescent="0.25">
      <c r="G232" s="362"/>
    </row>
    <row r="233" spans="7:7" s="92" customFormat="1" x14ac:dyDescent="0.25">
      <c r="G233" s="362"/>
    </row>
    <row r="234" spans="7:7" s="92" customFormat="1" x14ac:dyDescent="0.25">
      <c r="G234" s="362"/>
    </row>
    <row r="235" spans="7:7" s="74" customFormat="1" x14ac:dyDescent="0.25">
      <c r="G235" s="68"/>
    </row>
    <row r="236" spans="7:7" s="74" customFormat="1" x14ac:dyDescent="0.25">
      <c r="G236" s="68"/>
    </row>
    <row r="237" spans="7:7" s="74" customFormat="1" x14ac:dyDescent="0.25">
      <c r="G237" s="68"/>
    </row>
    <row r="238" spans="7:7" s="74" customFormat="1" x14ac:dyDescent="0.25">
      <c r="G238" s="68"/>
    </row>
    <row r="239" spans="7:7" s="74" customFormat="1" x14ac:dyDescent="0.25">
      <c r="G239" s="68"/>
    </row>
    <row r="240" spans="7:7" s="74" customFormat="1" x14ac:dyDescent="0.25">
      <c r="G240" s="68"/>
    </row>
    <row r="241" spans="7:7" s="74" customFormat="1" x14ac:dyDescent="0.25">
      <c r="G241" s="68"/>
    </row>
    <row r="242" spans="7:7" s="74" customFormat="1" x14ac:dyDescent="0.25">
      <c r="G242" s="68"/>
    </row>
    <row r="243" spans="7:7" s="74" customFormat="1" x14ac:dyDescent="0.25">
      <c r="G243" s="68"/>
    </row>
    <row r="244" spans="7:7" s="74" customFormat="1" x14ac:dyDescent="0.25">
      <c r="G244" s="68"/>
    </row>
    <row r="245" spans="7:7" s="74" customFormat="1" x14ac:dyDescent="0.25">
      <c r="G245" s="68"/>
    </row>
    <row r="246" spans="7:7" s="74" customFormat="1" x14ac:dyDescent="0.25">
      <c r="G246" s="68"/>
    </row>
    <row r="247" spans="7:7" s="74" customFormat="1" x14ac:dyDescent="0.25">
      <c r="G247" s="68"/>
    </row>
    <row r="248" spans="7:7" s="74" customFormat="1" x14ac:dyDescent="0.25">
      <c r="G248" s="68"/>
    </row>
    <row r="249" spans="7:7" s="74" customFormat="1" x14ac:dyDescent="0.25">
      <c r="G249" s="68"/>
    </row>
    <row r="250" spans="7:7" s="74" customFormat="1" x14ac:dyDescent="0.25">
      <c r="G250" s="68"/>
    </row>
    <row r="251" spans="7:7" s="74" customFormat="1" x14ac:dyDescent="0.25">
      <c r="G251" s="68"/>
    </row>
    <row r="252" spans="7:7" s="74" customFormat="1" x14ac:dyDescent="0.25">
      <c r="G252" s="68"/>
    </row>
    <row r="253" spans="7:7" s="74" customFormat="1" x14ac:dyDescent="0.25">
      <c r="G253" s="68"/>
    </row>
    <row r="254" spans="7:7" s="74" customFormat="1" x14ac:dyDescent="0.25">
      <c r="G254" s="68"/>
    </row>
    <row r="255" spans="7:7" s="74" customFormat="1" x14ac:dyDescent="0.25">
      <c r="G255" s="68"/>
    </row>
    <row r="256" spans="7:7" s="74" customFormat="1" x14ac:dyDescent="0.25">
      <c r="G256" s="68"/>
    </row>
    <row r="257" spans="7:7" s="74" customFormat="1" x14ac:dyDescent="0.25">
      <c r="G257" s="68"/>
    </row>
    <row r="258" spans="7:7" s="74" customFormat="1" x14ac:dyDescent="0.25">
      <c r="G258" s="68"/>
    </row>
    <row r="259" spans="7:7" s="74" customFormat="1" x14ac:dyDescent="0.25">
      <c r="G259" s="68"/>
    </row>
    <row r="260" spans="7:7" s="74" customFormat="1" x14ac:dyDescent="0.25">
      <c r="G260" s="68"/>
    </row>
    <row r="261" spans="7:7" s="74" customFormat="1" x14ac:dyDescent="0.25">
      <c r="G261" s="68"/>
    </row>
    <row r="262" spans="7:7" s="74" customFormat="1" x14ac:dyDescent="0.25">
      <c r="G262" s="68"/>
    </row>
    <row r="263" spans="7:7" s="74" customFormat="1" x14ac:dyDescent="0.25">
      <c r="G263" s="68"/>
    </row>
    <row r="264" spans="7:7" s="74" customFormat="1" x14ac:dyDescent="0.25">
      <c r="G264" s="68"/>
    </row>
    <row r="265" spans="7:7" s="74" customFormat="1" x14ac:dyDescent="0.25">
      <c r="G265" s="68"/>
    </row>
    <row r="266" spans="7:7" s="74" customFormat="1" x14ac:dyDescent="0.25">
      <c r="G266" s="68"/>
    </row>
    <row r="267" spans="7:7" s="74" customFormat="1" x14ac:dyDescent="0.25">
      <c r="G267" s="68"/>
    </row>
    <row r="268" spans="7:7" s="74" customFormat="1" x14ac:dyDescent="0.25">
      <c r="G268" s="68"/>
    </row>
    <row r="269" spans="7:7" s="74" customFormat="1" x14ac:dyDescent="0.25">
      <c r="G269" s="68"/>
    </row>
    <row r="270" spans="7:7" s="74" customFormat="1" x14ac:dyDescent="0.25">
      <c r="G270" s="68"/>
    </row>
    <row r="271" spans="7:7" s="74" customFormat="1" x14ac:dyDescent="0.25">
      <c r="G271" s="68"/>
    </row>
    <row r="272" spans="7:7" s="74" customFormat="1" x14ac:dyDescent="0.25">
      <c r="G272" s="68"/>
    </row>
    <row r="273" spans="7:7" s="74" customFormat="1" x14ac:dyDescent="0.25">
      <c r="G273" s="68"/>
    </row>
    <row r="274" spans="7:7" s="74" customFormat="1" x14ac:dyDescent="0.25">
      <c r="G274" s="68"/>
    </row>
    <row r="275" spans="7:7" s="74" customFormat="1" x14ac:dyDescent="0.25">
      <c r="G275" s="68"/>
    </row>
    <row r="276" spans="7:7" s="74" customFormat="1" x14ac:dyDescent="0.25">
      <c r="G276" s="68"/>
    </row>
    <row r="277" spans="7:7" s="74" customFormat="1" x14ac:dyDescent="0.25">
      <c r="G277" s="68"/>
    </row>
    <row r="278" spans="7:7" s="74" customFormat="1" x14ac:dyDescent="0.25">
      <c r="G278" s="68"/>
    </row>
    <row r="279" spans="7:7" s="74" customFormat="1" x14ac:dyDescent="0.25">
      <c r="G279" s="68"/>
    </row>
    <row r="280" spans="7:7" s="74" customFormat="1" x14ac:dyDescent="0.25">
      <c r="G280" s="68"/>
    </row>
    <row r="281" spans="7:7" s="74" customFormat="1" x14ac:dyDescent="0.25">
      <c r="G281" s="68"/>
    </row>
    <row r="282" spans="7:7" s="74" customFormat="1" x14ac:dyDescent="0.25">
      <c r="G282" s="68"/>
    </row>
    <row r="283" spans="7:7" s="74" customFormat="1" x14ac:dyDescent="0.25">
      <c r="G283" s="68"/>
    </row>
    <row r="284" spans="7:7" s="74" customFormat="1" x14ac:dyDescent="0.25">
      <c r="G284" s="68"/>
    </row>
    <row r="285" spans="7:7" s="74" customFormat="1" x14ac:dyDescent="0.25">
      <c r="G285" s="68"/>
    </row>
    <row r="286" spans="7:7" s="74" customFormat="1" x14ac:dyDescent="0.25">
      <c r="G286" s="68"/>
    </row>
    <row r="287" spans="7:7" s="74" customFormat="1" x14ac:dyDescent="0.25">
      <c r="G287" s="68"/>
    </row>
    <row r="288" spans="7:7" s="74" customFormat="1" x14ac:dyDescent="0.25">
      <c r="G288" s="68"/>
    </row>
    <row r="289" spans="7:7" s="74" customFormat="1" x14ac:dyDescent="0.25">
      <c r="G289" s="68"/>
    </row>
    <row r="290" spans="7:7" s="74" customFormat="1" x14ac:dyDescent="0.25">
      <c r="G290" s="68"/>
    </row>
    <row r="291" spans="7:7" s="74" customFormat="1" x14ac:dyDescent="0.25">
      <c r="G291" s="68"/>
    </row>
    <row r="292" spans="7:7" s="74" customFormat="1" x14ac:dyDescent="0.25">
      <c r="G292" s="68"/>
    </row>
    <row r="293" spans="7:7" s="74" customFormat="1" x14ac:dyDescent="0.25">
      <c r="G293" s="68"/>
    </row>
    <row r="294" spans="7:7" s="74" customFormat="1" x14ac:dyDescent="0.25">
      <c r="G294" s="68"/>
    </row>
    <row r="295" spans="7:7" s="74" customFormat="1" x14ac:dyDescent="0.25">
      <c r="G295" s="68"/>
    </row>
    <row r="296" spans="7:7" s="74" customFormat="1" x14ac:dyDescent="0.25">
      <c r="G296" s="68"/>
    </row>
    <row r="297" spans="7:7" s="74" customFormat="1" x14ac:dyDescent="0.25">
      <c r="G297" s="68"/>
    </row>
    <row r="298" spans="7:7" s="74" customFormat="1" x14ac:dyDescent="0.25">
      <c r="G298" s="68"/>
    </row>
    <row r="299" spans="7:7" s="74" customFormat="1" x14ac:dyDescent="0.25">
      <c r="G299" s="68"/>
    </row>
    <row r="300" spans="7:7" s="74" customFormat="1" x14ac:dyDescent="0.25">
      <c r="G300" s="68"/>
    </row>
    <row r="301" spans="7:7" s="74" customFormat="1" x14ac:dyDescent="0.25">
      <c r="G301" s="68"/>
    </row>
    <row r="302" spans="7:7" s="74" customFormat="1" x14ac:dyDescent="0.25">
      <c r="G302" s="68"/>
    </row>
    <row r="303" spans="7:7" s="74" customFormat="1" x14ac:dyDescent="0.25">
      <c r="G303" s="68"/>
    </row>
    <row r="304" spans="7:7" s="74" customFormat="1" x14ac:dyDescent="0.25">
      <c r="G304" s="68"/>
    </row>
    <row r="305" spans="7:7" s="74" customFormat="1" x14ac:dyDescent="0.25">
      <c r="G305" s="68"/>
    </row>
    <row r="306" spans="7:7" s="74" customFormat="1" x14ac:dyDescent="0.25">
      <c r="G306" s="68"/>
    </row>
    <row r="307" spans="7:7" s="74" customFormat="1" x14ac:dyDescent="0.25">
      <c r="G307" s="68"/>
    </row>
    <row r="308" spans="7:7" s="74" customFormat="1" x14ac:dyDescent="0.25">
      <c r="G308" s="68"/>
    </row>
    <row r="309" spans="7:7" s="74" customFormat="1" x14ac:dyDescent="0.25">
      <c r="G309" s="68"/>
    </row>
    <row r="310" spans="7:7" s="74" customFormat="1" x14ac:dyDescent="0.25">
      <c r="G310" s="68"/>
    </row>
    <row r="311" spans="7:7" s="74" customFormat="1" x14ac:dyDescent="0.25">
      <c r="G311" s="68"/>
    </row>
    <row r="312" spans="7:7" s="74" customFormat="1" x14ac:dyDescent="0.25">
      <c r="G312" s="68"/>
    </row>
    <row r="313" spans="7:7" s="74" customFormat="1" x14ac:dyDescent="0.25">
      <c r="G313" s="68"/>
    </row>
    <row r="314" spans="7:7" s="74" customFormat="1" x14ac:dyDescent="0.25">
      <c r="G314" s="68"/>
    </row>
    <row r="315" spans="7:7" s="74" customFormat="1" x14ac:dyDescent="0.25">
      <c r="G315" s="68"/>
    </row>
    <row r="316" spans="7:7" s="74" customFormat="1" x14ac:dyDescent="0.25">
      <c r="G316" s="68"/>
    </row>
    <row r="317" spans="7:7" s="74" customFormat="1" x14ac:dyDescent="0.25">
      <c r="G317" s="68"/>
    </row>
    <row r="318" spans="7:7" s="74" customFormat="1" x14ac:dyDescent="0.25">
      <c r="G318" s="68"/>
    </row>
    <row r="319" spans="7:7" s="74" customFormat="1" x14ac:dyDescent="0.25">
      <c r="G319" s="68"/>
    </row>
    <row r="320" spans="7:7" s="74" customFormat="1" x14ac:dyDescent="0.25">
      <c r="G320" s="68"/>
    </row>
    <row r="321" spans="7:7" s="74" customFormat="1" x14ac:dyDescent="0.25">
      <c r="G321" s="68"/>
    </row>
    <row r="322" spans="7:7" s="74" customFormat="1" x14ac:dyDescent="0.25">
      <c r="G322" s="68"/>
    </row>
    <row r="323" spans="7:7" s="74" customFormat="1" x14ac:dyDescent="0.25">
      <c r="G323" s="68"/>
    </row>
    <row r="324" spans="7:7" s="74" customFormat="1" x14ac:dyDescent="0.25">
      <c r="G324" s="68"/>
    </row>
    <row r="325" spans="7:7" s="74" customFormat="1" x14ac:dyDescent="0.25">
      <c r="G325" s="68"/>
    </row>
    <row r="326" spans="7:7" s="74" customFormat="1" x14ac:dyDescent="0.25">
      <c r="G326" s="68"/>
    </row>
    <row r="327" spans="7:7" s="74" customFormat="1" x14ac:dyDescent="0.25">
      <c r="G327" s="68"/>
    </row>
    <row r="328" spans="7:7" s="74" customFormat="1" x14ac:dyDescent="0.25">
      <c r="G328" s="68"/>
    </row>
    <row r="329" spans="7:7" s="74" customFormat="1" x14ac:dyDescent="0.25">
      <c r="G329" s="68"/>
    </row>
    <row r="330" spans="7:7" s="74" customFormat="1" x14ac:dyDescent="0.25">
      <c r="G330" s="68"/>
    </row>
    <row r="331" spans="7:7" s="74" customFormat="1" x14ac:dyDescent="0.25">
      <c r="G331" s="68"/>
    </row>
    <row r="332" spans="7:7" s="74" customFormat="1" x14ac:dyDescent="0.25">
      <c r="G332" s="68"/>
    </row>
    <row r="333" spans="7:7" s="74" customFormat="1" x14ac:dyDescent="0.25">
      <c r="G333" s="68"/>
    </row>
    <row r="334" spans="7:7" s="74" customFormat="1" x14ac:dyDescent="0.25">
      <c r="G334" s="68"/>
    </row>
    <row r="335" spans="7:7" s="74" customFormat="1" x14ac:dyDescent="0.25">
      <c r="G335" s="68"/>
    </row>
    <row r="336" spans="7:7" s="74" customFormat="1" x14ac:dyDescent="0.25">
      <c r="G336" s="68"/>
    </row>
    <row r="337" spans="7:7" s="74" customFormat="1" x14ac:dyDescent="0.25">
      <c r="G337" s="68"/>
    </row>
    <row r="338" spans="7:7" s="74" customFormat="1" x14ac:dyDescent="0.25">
      <c r="G338" s="68"/>
    </row>
    <row r="339" spans="7:7" s="74" customFormat="1" x14ac:dyDescent="0.25">
      <c r="G339" s="68"/>
    </row>
    <row r="340" spans="7:7" s="74" customFormat="1" x14ac:dyDescent="0.25">
      <c r="G340" s="68"/>
    </row>
    <row r="341" spans="7:7" s="74" customFormat="1" x14ac:dyDescent="0.25">
      <c r="G341" s="68"/>
    </row>
    <row r="342" spans="7:7" s="74" customFormat="1" x14ac:dyDescent="0.25">
      <c r="G342" s="68"/>
    </row>
    <row r="343" spans="7:7" s="74" customFormat="1" x14ac:dyDescent="0.25">
      <c r="G343" s="68"/>
    </row>
    <row r="344" spans="7:7" s="74" customFormat="1" x14ac:dyDescent="0.25">
      <c r="G344" s="68"/>
    </row>
    <row r="345" spans="7:7" s="74" customFormat="1" x14ac:dyDescent="0.25">
      <c r="G345" s="68"/>
    </row>
    <row r="346" spans="7:7" s="74" customFormat="1" x14ac:dyDescent="0.25">
      <c r="G346" s="68"/>
    </row>
    <row r="347" spans="7:7" s="74" customFormat="1" x14ac:dyDescent="0.25">
      <c r="G347" s="68"/>
    </row>
    <row r="348" spans="7:7" s="74" customFormat="1" x14ac:dyDescent="0.25">
      <c r="G348" s="68"/>
    </row>
    <row r="349" spans="7:7" s="74" customFormat="1" x14ac:dyDescent="0.25">
      <c r="G349" s="68"/>
    </row>
    <row r="350" spans="7:7" s="74" customFormat="1" x14ac:dyDescent="0.25">
      <c r="G350" s="68"/>
    </row>
    <row r="351" spans="7:7" s="74" customFormat="1" x14ac:dyDescent="0.25">
      <c r="G351" s="68"/>
    </row>
    <row r="352" spans="7:7" s="74" customFormat="1" x14ac:dyDescent="0.25">
      <c r="G352" s="68"/>
    </row>
    <row r="353" spans="7:7" s="74" customFormat="1" x14ac:dyDescent="0.25">
      <c r="G353" s="68"/>
    </row>
    <row r="354" spans="7:7" s="74" customFormat="1" x14ac:dyDescent="0.25">
      <c r="G354" s="68"/>
    </row>
    <row r="355" spans="7:7" s="74" customFormat="1" x14ac:dyDescent="0.25">
      <c r="G355" s="68"/>
    </row>
    <row r="356" spans="7:7" s="74" customFormat="1" x14ac:dyDescent="0.25">
      <c r="G356" s="68"/>
    </row>
    <row r="357" spans="7:7" s="74" customFormat="1" x14ac:dyDescent="0.25">
      <c r="G357" s="68"/>
    </row>
    <row r="358" spans="7:7" s="74" customFormat="1" x14ac:dyDescent="0.25">
      <c r="G358" s="68"/>
    </row>
    <row r="359" spans="7:7" s="74" customFormat="1" x14ac:dyDescent="0.25">
      <c r="G359" s="68"/>
    </row>
    <row r="360" spans="7:7" s="74" customFormat="1" x14ac:dyDescent="0.25">
      <c r="G360" s="68"/>
    </row>
    <row r="361" spans="7:7" s="74" customFormat="1" x14ac:dyDescent="0.25">
      <c r="G361" s="68"/>
    </row>
    <row r="362" spans="7:7" s="74" customFormat="1" x14ac:dyDescent="0.25">
      <c r="G362" s="68"/>
    </row>
    <row r="363" spans="7:7" s="74" customFormat="1" x14ac:dyDescent="0.25">
      <c r="G363" s="68"/>
    </row>
    <row r="364" spans="7:7" s="74" customFormat="1" x14ac:dyDescent="0.25">
      <c r="G364" s="68"/>
    </row>
    <row r="365" spans="7:7" s="74" customFormat="1" x14ac:dyDescent="0.25">
      <c r="G365" s="68"/>
    </row>
    <row r="366" spans="7:7" s="74" customFormat="1" x14ac:dyDescent="0.25">
      <c r="G366" s="68"/>
    </row>
    <row r="367" spans="7:7" s="74" customFormat="1" x14ac:dyDescent="0.25">
      <c r="G367" s="68"/>
    </row>
    <row r="368" spans="7:7" s="74" customFormat="1" x14ac:dyDescent="0.25">
      <c r="G368" s="68"/>
    </row>
    <row r="369" spans="7:7" s="74" customFormat="1" x14ac:dyDescent="0.25">
      <c r="G369" s="68"/>
    </row>
    <row r="370" spans="7:7" s="74" customFormat="1" x14ac:dyDescent="0.25">
      <c r="G370" s="68"/>
    </row>
    <row r="371" spans="7:7" s="74" customFormat="1" x14ac:dyDescent="0.25">
      <c r="G371" s="68"/>
    </row>
    <row r="372" spans="7:7" s="74" customFormat="1" x14ac:dyDescent="0.25">
      <c r="G372" s="68"/>
    </row>
    <row r="373" spans="7:7" s="74" customFormat="1" x14ac:dyDescent="0.25">
      <c r="G373" s="68"/>
    </row>
    <row r="374" spans="7:7" s="74" customFormat="1" x14ac:dyDescent="0.25">
      <c r="G374" s="68"/>
    </row>
    <row r="375" spans="7:7" s="74" customFormat="1" x14ac:dyDescent="0.25">
      <c r="G375" s="68"/>
    </row>
    <row r="376" spans="7:7" s="74" customFormat="1" x14ac:dyDescent="0.25">
      <c r="G376" s="68"/>
    </row>
    <row r="377" spans="7:7" s="74" customFormat="1" x14ac:dyDescent="0.25">
      <c r="G377" s="68"/>
    </row>
    <row r="378" spans="7:7" s="74" customFormat="1" x14ac:dyDescent="0.25">
      <c r="G378" s="68"/>
    </row>
    <row r="379" spans="7:7" s="74" customFormat="1" x14ac:dyDescent="0.25">
      <c r="G379" s="68"/>
    </row>
    <row r="380" spans="7:7" s="74" customFormat="1" x14ac:dyDescent="0.25">
      <c r="G380" s="68"/>
    </row>
    <row r="381" spans="7:7" s="74" customFormat="1" x14ac:dyDescent="0.25">
      <c r="G381" s="68"/>
    </row>
    <row r="382" spans="7:7" s="74" customFormat="1" x14ac:dyDescent="0.25">
      <c r="G382" s="68"/>
    </row>
    <row r="383" spans="7:7" s="74" customFormat="1" x14ac:dyDescent="0.25">
      <c r="G383" s="68"/>
    </row>
    <row r="384" spans="7:7" s="74" customFormat="1" x14ac:dyDescent="0.25">
      <c r="G384" s="68"/>
    </row>
    <row r="385" spans="7:7" s="74" customFormat="1" x14ac:dyDescent="0.25">
      <c r="G385" s="68"/>
    </row>
    <row r="386" spans="7:7" s="74" customFormat="1" x14ac:dyDescent="0.25">
      <c r="G386" s="68"/>
    </row>
    <row r="387" spans="7:7" s="74" customFormat="1" x14ac:dyDescent="0.25">
      <c r="G387" s="68"/>
    </row>
    <row r="388" spans="7:7" s="74" customFormat="1" x14ac:dyDescent="0.25">
      <c r="G388" s="68"/>
    </row>
    <row r="389" spans="7:7" s="74" customFormat="1" x14ac:dyDescent="0.25">
      <c r="G389" s="68"/>
    </row>
    <row r="390" spans="7:7" s="74" customFormat="1" x14ac:dyDescent="0.25">
      <c r="G390" s="68"/>
    </row>
    <row r="391" spans="7:7" s="74" customFormat="1" x14ac:dyDescent="0.25">
      <c r="G391" s="68"/>
    </row>
    <row r="392" spans="7:7" s="74" customFormat="1" x14ac:dyDescent="0.25">
      <c r="G392" s="68"/>
    </row>
    <row r="393" spans="7:7" s="74" customFormat="1" x14ac:dyDescent="0.25">
      <c r="G393" s="68"/>
    </row>
    <row r="394" spans="7:7" s="74" customFormat="1" x14ac:dyDescent="0.25">
      <c r="G394" s="68"/>
    </row>
    <row r="395" spans="7:7" s="74" customFormat="1" x14ac:dyDescent="0.25">
      <c r="G395" s="68"/>
    </row>
    <row r="396" spans="7:7" s="74" customFormat="1" x14ac:dyDescent="0.25">
      <c r="G396" s="68"/>
    </row>
    <row r="397" spans="7:7" s="74" customFormat="1" x14ac:dyDescent="0.25">
      <c r="G397" s="68"/>
    </row>
    <row r="398" spans="7:7" s="74" customFormat="1" x14ac:dyDescent="0.25">
      <c r="G398" s="68"/>
    </row>
    <row r="399" spans="7:7" s="74" customFormat="1" x14ac:dyDescent="0.25">
      <c r="G399" s="68"/>
    </row>
    <row r="400" spans="7:7" s="74" customFormat="1" x14ac:dyDescent="0.25">
      <c r="G400" s="68"/>
    </row>
    <row r="401" spans="7:7" s="74" customFormat="1" x14ac:dyDescent="0.25">
      <c r="G401" s="68"/>
    </row>
    <row r="402" spans="7:7" s="74" customFormat="1" x14ac:dyDescent="0.25">
      <c r="G402" s="68"/>
    </row>
    <row r="403" spans="7:7" s="74" customFormat="1" x14ac:dyDescent="0.25">
      <c r="G403" s="68"/>
    </row>
    <row r="404" spans="7:7" s="74" customFormat="1" x14ac:dyDescent="0.25">
      <c r="G404" s="68"/>
    </row>
    <row r="405" spans="7:7" s="74" customFormat="1" x14ac:dyDescent="0.25">
      <c r="G405" s="68"/>
    </row>
    <row r="406" spans="7:7" s="74" customFormat="1" x14ac:dyDescent="0.25">
      <c r="G406" s="68"/>
    </row>
    <row r="407" spans="7:7" s="74" customFormat="1" x14ac:dyDescent="0.25">
      <c r="G407" s="68"/>
    </row>
    <row r="408" spans="7:7" s="74" customFormat="1" x14ac:dyDescent="0.25">
      <c r="G408" s="68"/>
    </row>
    <row r="409" spans="7:7" s="74" customFormat="1" x14ac:dyDescent="0.25">
      <c r="G409" s="68"/>
    </row>
    <row r="410" spans="7:7" s="74" customFormat="1" x14ac:dyDescent="0.25">
      <c r="G410" s="68"/>
    </row>
    <row r="411" spans="7:7" s="74" customFormat="1" x14ac:dyDescent="0.25">
      <c r="G411" s="68"/>
    </row>
    <row r="412" spans="7:7" s="74" customFormat="1" x14ac:dyDescent="0.25">
      <c r="G412" s="68"/>
    </row>
    <row r="413" spans="7:7" s="74" customFormat="1" x14ac:dyDescent="0.25">
      <c r="G413" s="68"/>
    </row>
    <row r="414" spans="7:7" s="74" customFormat="1" x14ac:dyDescent="0.25">
      <c r="G414" s="68"/>
    </row>
    <row r="415" spans="7:7" s="74" customFormat="1" x14ac:dyDescent="0.25">
      <c r="G415" s="68"/>
    </row>
    <row r="416" spans="7:7" s="74" customFormat="1" x14ac:dyDescent="0.25">
      <c r="G416" s="68"/>
    </row>
    <row r="417" spans="7:7" s="74" customFormat="1" x14ac:dyDescent="0.25">
      <c r="G417" s="68"/>
    </row>
    <row r="418" spans="7:7" s="74" customFormat="1" x14ac:dyDescent="0.25">
      <c r="G418" s="68"/>
    </row>
    <row r="419" spans="7:7" s="74" customFormat="1" x14ac:dyDescent="0.25">
      <c r="G419" s="68"/>
    </row>
    <row r="420" spans="7:7" s="74" customFormat="1" x14ac:dyDescent="0.25">
      <c r="G420" s="68"/>
    </row>
    <row r="421" spans="7:7" s="74" customFormat="1" x14ac:dyDescent="0.25">
      <c r="G421" s="68"/>
    </row>
    <row r="422" spans="7:7" s="74" customFormat="1" x14ac:dyDescent="0.25">
      <c r="G422" s="68"/>
    </row>
    <row r="423" spans="7:7" s="74" customFormat="1" x14ac:dyDescent="0.25">
      <c r="G423" s="68"/>
    </row>
    <row r="424" spans="7:7" s="74" customFormat="1" x14ac:dyDescent="0.25">
      <c r="G424" s="68"/>
    </row>
    <row r="425" spans="7:7" s="74" customFormat="1" x14ac:dyDescent="0.25">
      <c r="G425" s="68"/>
    </row>
    <row r="426" spans="7:7" s="74" customFormat="1" x14ac:dyDescent="0.25">
      <c r="G426" s="68"/>
    </row>
    <row r="427" spans="7:7" s="74" customFormat="1" x14ac:dyDescent="0.25">
      <c r="G427" s="68"/>
    </row>
    <row r="428" spans="7:7" s="74" customFormat="1" x14ac:dyDescent="0.25">
      <c r="G428" s="68"/>
    </row>
    <row r="429" spans="7:7" s="74" customFormat="1" x14ac:dyDescent="0.25">
      <c r="G429" s="68"/>
    </row>
    <row r="430" spans="7:7" s="74" customFormat="1" x14ac:dyDescent="0.25">
      <c r="G430" s="68"/>
    </row>
    <row r="431" spans="7:7" s="74" customFormat="1" x14ac:dyDescent="0.25">
      <c r="G431" s="68"/>
    </row>
    <row r="432" spans="7:7" s="74" customFormat="1" x14ac:dyDescent="0.25">
      <c r="G432" s="68"/>
    </row>
    <row r="433" spans="7:7" s="74" customFormat="1" x14ac:dyDescent="0.25">
      <c r="G433" s="68"/>
    </row>
    <row r="434" spans="7:7" s="74" customFormat="1" x14ac:dyDescent="0.25">
      <c r="G434" s="68"/>
    </row>
    <row r="435" spans="7:7" s="74" customFormat="1" x14ac:dyDescent="0.25">
      <c r="G435" s="68"/>
    </row>
    <row r="436" spans="7:7" s="74" customFormat="1" x14ac:dyDescent="0.25">
      <c r="G436" s="68"/>
    </row>
    <row r="437" spans="7:7" s="74" customFormat="1" x14ac:dyDescent="0.25">
      <c r="G437" s="68"/>
    </row>
    <row r="438" spans="7:7" s="74" customFormat="1" x14ac:dyDescent="0.25">
      <c r="G438" s="68"/>
    </row>
    <row r="439" spans="7:7" s="74" customFormat="1" x14ac:dyDescent="0.25">
      <c r="G439" s="68"/>
    </row>
    <row r="440" spans="7:7" s="74" customFormat="1" x14ac:dyDescent="0.25">
      <c r="G440" s="68"/>
    </row>
    <row r="441" spans="7:7" s="74" customFormat="1" x14ac:dyDescent="0.25">
      <c r="G441" s="68"/>
    </row>
    <row r="442" spans="7:7" s="74" customFormat="1" x14ac:dyDescent="0.25">
      <c r="G442" s="68"/>
    </row>
    <row r="443" spans="7:7" s="74" customFormat="1" x14ac:dyDescent="0.25">
      <c r="G443" s="68"/>
    </row>
    <row r="444" spans="7:7" s="74" customFormat="1" x14ac:dyDescent="0.25">
      <c r="G444" s="68"/>
    </row>
    <row r="445" spans="7:7" s="74" customFormat="1" x14ac:dyDescent="0.25">
      <c r="G445" s="68"/>
    </row>
    <row r="446" spans="7:7" s="74" customFormat="1" x14ac:dyDescent="0.25">
      <c r="G446" s="68"/>
    </row>
    <row r="447" spans="7:7" s="74" customFormat="1" x14ac:dyDescent="0.25">
      <c r="G447" s="68"/>
    </row>
    <row r="448" spans="7:7" s="74" customFormat="1" x14ac:dyDescent="0.25">
      <c r="G448" s="68"/>
    </row>
    <row r="449" spans="7:7" s="74" customFormat="1" x14ac:dyDescent="0.25">
      <c r="G449" s="68"/>
    </row>
    <row r="450" spans="7:7" s="74" customFormat="1" x14ac:dyDescent="0.25">
      <c r="G450" s="68"/>
    </row>
    <row r="451" spans="7:7" s="74" customFormat="1" x14ac:dyDescent="0.25">
      <c r="G451" s="68"/>
    </row>
    <row r="452" spans="7:7" s="74" customFormat="1" x14ac:dyDescent="0.25">
      <c r="G452" s="68"/>
    </row>
    <row r="453" spans="7:7" s="74" customFormat="1" x14ac:dyDescent="0.25">
      <c r="G453" s="68"/>
    </row>
    <row r="454" spans="7:7" s="74" customFormat="1" x14ac:dyDescent="0.25">
      <c r="G454" s="68"/>
    </row>
    <row r="455" spans="7:7" s="74" customFormat="1" x14ac:dyDescent="0.25">
      <c r="G455" s="68"/>
    </row>
    <row r="456" spans="7:7" s="74" customFormat="1" x14ac:dyDescent="0.25">
      <c r="G456" s="68"/>
    </row>
    <row r="457" spans="7:7" s="74" customFormat="1" x14ac:dyDescent="0.25">
      <c r="G457" s="68"/>
    </row>
    <row r="458" spans="7:7" s="74" customFormat="1" x14ac:dyDescent="0.25">
      <c r="G458" s="68"/>
    </row>
    <row r="459" spans="7:7" s="74" customFormat="1" x14ac:dyDescent="0.25">
      <c r="G459" s="68"/>
    </row>
    <row r="460" spans="7:7" s="74" customFormat="1" x14ac:dyDescent="0.25">
      <c r="G460" s="68"/>
    </row>
    <row r="461" spans="7:7" s="74" customFormat="1" x14ac:dyDescent="0.25">
      <c r="G461" s="68"/>
    </row>
    <row r="462" spans="7:7" s="74" customFormat="1" x14ac:dyDescent="0.25">
      <c r="G462" s="68"/>
    </row>
    <row r="463" spans="7:7" s="74" customFormat="1" x14ac:dyDescent="0.25">
      <c r="G463" s="68"/>
    </row>
    <row r="464" spans="7:7" s="74" customFormat="1" x14ac:dyDescent="0.25">
      <c r="G464" s="68"/>
    </row>
    <row r="465" spans="7:7" s="74" customFormat="1" x14ac:dyDescent="0.25">
      <c r="G465" s="68"/>
    </row>
    <row r="466" spans="7:7" s="74" customFormat="1" x14ac:dyDescent="0.25">
      <c r="G466" s="68"/>
    </row>
    <row r="467" spans="7:7" s="74" customFormat="1" x14ac:dyDescent="0.25">
      <c r="G467" s="68"/>
    </row>
    <row r="468" spans="7:7" s="74" customFormat="1" x14ac:dyDescent="0.25">
      <c r="G468" s="68"/>
    </row>
    <row r="469" spans="7:7" s="74" customFormat="1" x14ac:dyDescent="0.25">
      <c r="G469" s="68"/>
    </row>
    <row r="470" spans="7:7" s="74" customFormat="1" x14ac:dyDescent="0.25">
      <c r="G470" s="68"/>
    </row>
    <row r="471" spans="7:7" s="74" customFormat="1" x14ac:dyDescent="0.25">
      <c r="G471" s="68"/>
    </row>
    <row r="472" spans="7:7" s="74" customFormat="1" x14ac:dyDescent="0.25">
      <c r="G472" s="68"/>
    </row>
    <row r="473" spans="7:7" s="74" customFormat="1" x14ac:dyDescent="0.25">
      <c r="G473" s="68"/>
    </row>
    <row r="474" spans="7:7" s="74" customFormat="1" x14ac:dyDescent="0.25">
      <c r="G474" s="68"/>
    </row>
    <row r="475" spans="7:7" s="74" customFormat="1" x14ac:dyDescent="0.25">
      <c r="G475" s="68"/>
    </row>
    <row r="476" spans="7:7" s="74" customFormat="1" x14ac:dyDescent="0.25">
      <c r="G476" s="68"/>
    </row>
    <row r="477" spans="7:7" s="74" customFormat="1" x14ac:dyDescent="0.25">
      <c r="G477" s="68"/>
    </row>
    <row r="478" spans="7:7" s="74" customFormat="1" x14ac:dyDescent="0.25">
      <c r="G478" s="68"/>
    </row>
    <row r="479" spans="7:7" s="74" customFormat="1" x14ac:dyDescent="0.25">
      <c r="G479" s="68"/>
    </row>
    <row r="480" spans="7:7" s="74" customFormat="1" x14ac:dyDescent="0.25">
      <c r="G480" s="68"/>
    </row>
    <row r="481" spans="7:7" s="74" customFormat="1" x14ac:dyDescent="0.25">
      <c r="G481" s="68"/>
    </row>
    <row r="482" spans="7:7" s="74" customFormat="1" x14ac:dyDescent="0.25">
      <c r="G482" s="68"/>
    </row>
    <row r="483" spans="7:7" s="74" customFormat="1" x14ac:dyDescent="0.25">
      <c r="G483" s="68"/>
    </row>
    <row r="484" spans="7:7" s="74" customFormat="1" x14ac:dyDescent="0.25">
      <c r="G484" s="68"/>
    </row>
    <row r="485" spans="7:7" s="74" customFormat="1" x14ac:dyDescent="0.25">
      <c r="G485" s="68"/>
    </row>
    <row r="486" spans="7:7" s="74" customFormat="1" x14ac:dyDescent="0.25">
      <c r="G486" s="68"/>
    </row>
    <row r="487" spans="7:7" s="74" customFormat="1" x14ac:dyDescent="0.25">
      <c r="G487" s="68"/>
    </row>
    <row r="488" spans="7:7" s="74" customFormat="1" x14ac:dyDescent="0.25">
      <c r="G488" s="68"/>
    </row>
    <row r="489" spans="7:7" s="74" customFormat="1" x14ac:dyDescent="0.25">
      <c r="G489" s="68"/>
    </row>
    <row r="490" spans="7:7" s="74" customFormat="1" x14ac:dyDescent="0.25">
      <c r="G490" s="68"/>
    </row>
    <row r="491" spans="7:7" s="74" customFormat="1" x14ac:dyDescent="0.25">
      <c r="G491" s="68"/>
    </row>
    <row r="492" spans="7:7" s="74" customFormat="1" x14ac:dyDescent="0.25">
      <c r="G492" s="68"/>
    </row>
    <row r="493" spans="7:7" s="74" customFormat="1" x14ac:dyDescent="0.25">
      <c r="G493" s="68"/>
    </row>
    <row r="494" spans="7:7" s="74" customFormat="1" x14ac:dyDescent="0.25">
      <c r="G494" s="68"/>
    </row>
    <row r="495" spans="7:7" s="74" customFormat="1" x14ac:dyDescent="0.25">
      <c r="G495" s="68"/>
    </row>
    <row r="496" spans="7:7" s="74" customFormat="1" x14ac:dyDescent="0.25">
      <c r="G496" s="68"/>
    </row>
    <row r="497" spans="7:7" s="74" customFormat="1" x14ac:dyDescent="0.25">
      <c r="G497" s="68"/>
    </row>
    <row r="498" spans="7:7" s="74" customFormat="1" x14ac:dyDescent="0.25">
      <c r="G498" s="68"/>
    </row>
    <row r="499" spans="7:7" s="74" customFormat="1" x14ac:dyDescent="0.25">
      <c r="G499" s="68"/>
    </row>
    <row r="500" spans="7:7" s="74" customFormat="1" x14ac:dyDescent="0.25">
      <c r="G500" s="68"/>
    </row>
    <row r="501" spans="7:7" s="74" customFormat="1" x14ac:dyDescent="0.25">
      <c r="G501" s="68"/>
    </row>
    <row r="502" spans="7:7" s="74" customFormat="1" x14ac:dyDescent="0.25">
      <c r="G502" s="68"/>
    </row>
    <row r="503" spans="7:7" s="74" customFormat="1" x14ac:dyDescent="0.25">
      <c r="G503" s="68"/>
    </row>
    <row r="504" spans="7:7" s="74" customFormat="1" x14ac:dyDescent="0.25">
      <c r="G504" s="68"/>
    </row>
    <row r="505" spans="7:7" s="74" customFormat="1" x14ac:dyDescent="0.25">
      <c r="G505" s="68"/>
    </row>
    <row r="506" spans="7:7" s="74" customFormat="1" x14ac:dyDescent="0.25">
      <c r="G506" s="68"/>
    </row>
    <row r="507" spans="7:7" s="74" customFormat="1" x14ac:dyDescent="0.25">
      <c r="G507" s="68"/>
    </row>
    <row r="508" spans="7:7" s="74" customFormat="1" x14ac:dyDescent="0.25">
      <c r="G508" s="68"/>
    </row>
    <row r="509" spans="7:7" s="74" customFormat="1" x14ac:dyDescent="0.25">
      <c r="G509" s="68"/>
    </row>
    <row r="510" spans="7:7" s="74" customFormat="1" x14ac:dyDescent="0.25">
      <c r="G510" s="68"/>
    </row>
    <row r="511" spans="7:7" s="74" customFormat="1" x14ac:dyDescent="0.25">
      <c r="G511" s="68"/>
    </row>
    <row r="512" spans="7:7" s="74" customFormat="1" x14ac:dyDescent="0.25">
      <c r="G512" s="68"/>
    </row>
    <row r="513" spans="7:7" s="74" customFormat="1" x14ac:dyDescent="0.25">
      <c r="G513" s="68"/>
    </row>
    <row r="514" spans="7:7" s="74" customFormat="1" x14ac:dyDescent="0.25">
      <c r="G514" s="68"/>
    </row>
    <row r="515" spans="7:7" s="74" customFormat="1" x14ac:dyDescent="0.25">
      <c r="G515" s="68"/>
    </row>
    <row r="516" spans="7:7" s="74" customFormat="1" x14ac:dyDescent="0.25">
      <c r="G516" s="68"/>
    </row>
    <row r="517" spans="7:7" s="74" customFormat="1" x14ac:dyDescent="0.25">
      <c r="G517" s="68"/>
    </row>
    <row r="518" spans="7:7" s="74" customFormat="1" x14ac:dyDescent="0.25">
      <c r="G518" s="68"/>
    </row>
    <row r="519" spans="7:7" s="74" customFormat="1" x14ac:dyDescent="0.25">
      <c r="G519" s="68"/>
    </row>
    <row r="520" spans="7:7" s="74" customFormat="1" x14ac:dyDescent="0.25">
      <c r="G520" s="68"/>
    </row>
    <row r="521" spans="7:7" s="74" customFormat="1" x14ac:dyDescent="0.25">
      <c r="G521" s="68"/>
    </row>
    <row r="522" spans="7:7" s="74" customFormat="1" x14ac:dyDescent="0.25">
      <c r="G522" s="68"/>
    </row>
    <row r="523" spans="7:7" s="74" customFormat="1" x14ac:dyDescent="0.25">
      <c r="G523" s="68"/>
    </row>
    <row r="524" spans="7:7" s="74" customFormat="1" x14ac:dyDescent="0.25">
      <c r="G524" s="68"/>
    </row>
    <row r="525" spans="7:7" s="74" customFormat="1" x14ac:dyDescent="0.25">
      <c r="G525" s="68"/>
    </row>
    <row r="526" spans="7:7" s="74" customFormat="1" x14ac:dyDescent="0.25">
      <c r="G526" s="68"/>
    </row>
    <row r="527" spans="7:7" s="74" customFormat="1" x14ac:dyDescent="0.25">
      <c r="G527" s="68"/>
    </row>
    <row r="528" spans="7:7" s="74" customFormat="1" x14ac:dyDescent="0.25">
      <c r="G528" s="68"/>
    </row>
    <row r="529" spans="7:7" s="74" customFormat="1" x14ac:dyDescent="0.25">
      <c r="G529" s="68"/>
    </row>
    <row r="530" spans="7:7" s="74" customFormat="1" x14ac:dyDescent="0.25">
      <c r="G530" s="68"/>
    </row>
    <row r="531" spans="7:7" s="74" customFormat="1" x14ac:dyDescent="0.25">
      <c r="G531" s="68"/>
    </row>
    <row r="532" spans="7:7" s="74" customFormat="1" x14ac:dyDescent="0.25">
      <c r="G532" s="68"/>
    </row>
    <row r="533" spans="7:7" s="74" customFormat="1" x14ac:dyDescent="0.25">
      <c r="G533" s="68"/>
    </row>
    <row r="534" spans="7:7" s="74" customFormat="1" x14ac:dyDescent="0.25">
      <c r="G534" s="68"/>
    </row>
    <row r="535" spans="7:7" s="74" customFormat="1" x14ac:dyDescent="0.25">
      <c r="G535" s="68"/>
    </row>
    <row r="536" spans="7:7" s="74" customFormat="1" x14ac:dyDescent="0.25">
      <c r="G536" s="68"/>
    </row>
    <row r="537" spans="7:7" s="74" customFormat="1" x14ac:dyDescent="0.25">
      <c r="G537" s="68"/>
    </row>
    <row r="538" spans="7:7" s="74" customFormat="1" x14ac:dyDescent="0.25">
      <c r="G538" s="68"/>
    </row>
    <row r="539" spans="7:7" s="74" customFormat="1" x14ac:dyDescent="0.25">
      <c r="G539" s="68"/>
    </row>
    <row r="540" spans="7:7" s="74" customFormat="1" x14ac:dyDescent="0.25">
      <c r="G540" s="68"/>
    </row>
    <row r="541" spans="7:7" s="74" customFormat="1" x14ac:dyDescent="0.25">
      <c r="G541" s="68"/>
    </row>
    <row r="542" spans="7:7" s="74" customFormat="1" x14ac:dyDescent="0.25">
      <c r="G542" s="68"/>
    </row>
    <row r="543" spans="7:7" s="74" customFormat="1" x14ac:dyDescent="0.25">
      <c r="G543" s="68"/>
    </row>
    <row r="544" spans="7:7" s="74" customFormat="1" x14ac:dyDescent="0.25">
      <c r="G544" s="68"/>
    </row>
    <row r="545" spans="7:7" s="74" customFormat="1" x14ac:dyDescent="0.25">
      <c r="G545" s="68"/>
    </row>
    <row r="546" spans="7:7" s="74" customFormat="1" x14ac:dyDescent="0.25">
      <c r="G546" s="68"/>
    </row>
    <row r="547" spans="7:7" s="74" customFormat="1" x14ac:dyDescent="0.25">
      <c r="G547" s="68"/>
    </row>
    <row r="548" spans="7:7" s="74" customFormat="1" x14ac:dyDescent="0.25">
      <c r="G548" s="68"/>
    </row>
    <row r="549" spans="7:7" s="74" customFormat="1" x14ac:dyDescent="0.25">
      <c r="G549" s="68"/>
    </row>
    <row r="550" spans="7:7" s="74" customFormat="1" x14ac:dyDescent="0.25">
      <c r="G550" s="68"/>
    </row>
    <row r="551" spans="7:7" s="74" customFormat="1" x14ac:dyDescent="0.25">
      <c r="G551" s="68"/>
    </row>
    <row r="552" spans="7:7" s="74" customFormat="1" x14ac:dyDescent="0.25">
      <c r="G552" s="68"/>
    </row>
    <row r="553" spans="7:7" s="74" customFormat="1" x14ac:dyDescent="0.25">
      <c r="G553" s="68"/>
    </row>
    <row r="554" spans="7:7" s="74" customFormat="1" x14ac:dyDescent="0.25">
      <c r="G554" s="68"/>
    </row>
    <row r="555" spans="7:7" s="74" customFormat="1" x14ac:dyDescent="0.25">
      <c r="G555" s="68"/>
    </row>
    <row r="556" spans="7:7" s="74" customFormat="1" x14ac:dyDescent="0.25">
      <c r="G556" s="68"/>
    </row>
    <row r="557" spans="7:7" s="74" customFormat="1" x14ac:dyDescent="0.25">
      <c r="G557" s="68"/>
    </row>
    <row r="558" spans="7:7" s="74" customFormat="1" x14ac:dyDescent="0.25">
      <c r="G558" s="68"/>
    </row>
    <row r="559" spans="7:7" s="74" customFormat="1" x14ac:dyDescent="0.25">
      <c r="G559" s="68"/>
    </row>
    <row r="560" spans="7:7" s="74" customFormat="1" x14ac:dyDescent="0.25">
      <c r="G560" s="68"/>
    </row>
    <row r="561" spans="7:7" s="74" customFormat="1" x14ac:dyDescent="0.25">
      <c r="G561" s="68"/>
    </row>
    <row r="562" spans="7:7" s="74" customFormat="1" x14ac:dyDescent="0.25">
      <c r="G562" s="68"/>
    </row>
    <row r="563" spans="7:7" s="74" customFormat="1" x14ac:dyDescent="0.25">
      <c r="G563" s="68"/>
    </row>
    <row r="564" spans="7:7" s="74" customFormat="1" x14ac:dyDescent="0.25">
      <c r="G564" s="68"/>
    </row>
    <row r="565" spans="7:7" s="74" customFormat="1" x14ac:dyDescent="0.25">
      <c r="G565" s="68"/>
    </row>
    <row r="566" spans="7:7" s="74" customFormat="1" x14ac:dyDescent="0.25">
      <c r="G566" s="68"/>
    </row>
    <row r="567" spans="7:7" s="74" customFormat="1" x14ac:dyDescent="0.25">
      <c r="G567" s="68"/>
    </row>
    <row r="568" spans="7:7" s="74" customFormat="1" x14ac:dyDescent="0.25">
      <c r="G568" s="68"/>
    </row>
    <row r="569" spans="7:7" s="74" customFormat="1" x14ac:dyDescent="0.25">
      <c r="G569" s="68"/>
    </row>
    <row r="570" spans="7:7" s="74" customFormat="1" x14ac:dyDescent="0.25">
      <c r="G570" s="68"/>
    </row>
    <row r="571" spans="7:7" s="74" customFormat="1" x14ac:dyDescent="0.25">
      <c r="G571" s="68"/>
    </row>
    <row r="572" spans="7:7" s="74" customFormat="1" x14ac:dyDescent="0.25">
      <c r="G572" s="68"/>
    </row>
    <row r="573" spans="7:7" s="74" customFormat="1" x14ac:dyDescent="0.25">
      <c r="G573" s="68"/>
    </row>
    <row r="574" spans="7:7" s="74" customFormat="1" x14ac:dyDescent="0.25">
      <c r="G574" s="68"/>
    </row>
    <row r="575" spans="7:7" s="74" customFormat="1" x14ac:dyDescent="0.25">
      <c r="G575" s="68"/>
    </row>
    <row r="576" spans="7:7" s="74" customFormat="1" x14ac:dyDescent="0.25">
      <c r="G576" s="68"/>
    </row>
    <row r="577" spans="7:7" s="74" customFormat="1" x14ac:dyDescent="0.25">
      <c r="G577" s="68"/>
    </row>
    <row r="578" spans="7:7" s="74" customFormat="1" x14ac:dyDescent="0.25">
      <c r="G578" s="68"/>
    </row>
    <row r="579" spans="7:7" s="74" customFormat="1" x14ac:dyDescent="0.25">
      <c r="G579" s="68"/>
    </row>
    <row r="580" spans="7:7" s="74" customFormat="1" x14ac:dyDescent="0.25">
      <c r="G580" s="68"/>
    </row>
    <row r="581" spans="7:7" s="74" customFormat="1" x14ac:dyDescent="0.25">
      <c r="G581" s="68"/>
    </row>
    <row r="582" spans="7:7" s="74" customFormat="1" x14ac:dyDescent="0.25">
      <c r="G582" s="68"/>
    </row>
    <row r="583" spans="7:7" s="74" customFormat="1" x14ac:dyDescent="0.25">
      <c r="G583" s="68"/>
    </row>
    <row r="584" spans="7:7" s="74" customFormat="1" x14ac:dyDescent="0.25">
      <c r="G584" s="68"/>
    </row>
    <row r="585" spans="7:7" s="74" customFormat="1" x14ac:dyDescent="0.25">
      <c r="G585" s="68"/>
    </row>
    <row r="586" spans="7:7" s="74" customFormat="1" x14ac:dyDescent="0.25">
      <c r="G586" s="68"/>
    </row>
    <row r="587" spans="7:7" s="74" customFormat="1" x14ac:dyDescent="0.25">
      <c r="G587" s="68"/>
    </row>
    <row r="588" spans="7:7" s="74" customFormat="1" x14ac:dyDescent="0.25">
      <c r="G588" s="68"/>
    </row>
    <row r="589" spans="7:7" s="74" customFormat="1" x14ac:dyDescent="0.25">
      <c r="G589" s="68"/>
    </row>
    <row r="590" spans="7:7" s="74" customFormat="1" x14ac:dyDescent="0.25">
      <c r="G590" s="68"/>
    </row>
    <row r="591" spans="7:7" s="74" customFormat="1" x14ac:dyDescent="0.25">
      <c r="G591" s="68"/>
    </row>
    <row r="592" spans="7:7" s="74" customFormat="1" x14ac:dyDescent="0.25">
      <c r="G592" s="68"/>
    </row>
    <row r="593" spans="7:7" s="74" customFormat="1" x14ac:dyDescent="0.25">
      <c r="G593" s="68"/>
    </row>
    <row r="594" spans="7:7" s="74" customFormat="1" x14ac:dyDescent="0.25">
      <c r="G594" s="68"/>
    </row>
    <row r="595" spans="7:7" s="74" customFormat="1" x14ac:dyDescent="0.25">
      <c r="G595" s="68"/>
    </row>
    <row r="596" spans="7:7" s="74" customFormat="1" x14ac:dyDescent="0.25">
      <c r="G596" s="68"/>
    </row>
    <row r="597" spans="7:7" s="74" customFormat="1" x14ac:dyDescent="0.25">
      <c r="G597" s="68"/>
    </row>
    <row r="598" spans="7:7" s="74" customFormat="1" x14ac:dyDescent="0.25">
      <c r="G598" s="68"/>
    </row>
    <row r="599" spans="7:7" s="74" customFormat="1" x14ac:dyDescent="0.25">
      <c r="G599" s="68"/>
    </row>
    <row r="600" spans="7:7" s="74" customFormat="1" x14ac:dyDescent="0.25">
      <c r="G600" s="68"/>
    </row>
    <row r="601" spans="7:7" s="74" customFormat="1" x14ac:dyDescent="0.25">
      <c r="G601" s="68"/>
    </row>
    <row r="602" spans="7:7" s="74" customFormat="1" x14ac:dyDescent="0.25">
      <c r="G602" s="68"/>
    </row>
    <row r="603" spans="7:7" s="74" customFormat="1" x14ac:dyDescent="0.25">
      <c r="G603" s="68"/>
    </row>
    <row r="604" spans="7:7" s="74" customFormat="1" x14ac:dyDescent="0.25">
      <c r="G604" s="68"/>
    </row>
    <row r="605" spans="7:7" s="74" customFormat="1" x14ac:dyDescent="0.25">
      <c r="G605" s="68"/>
    </row>
    <row r="606" spans="7:7" s="74" customFormat="1" x14ac:dyDescent="0.25">
      <c r="G606" s="68"/>
    </row>
    <row r="607" spans="7:7" s="74" customFormat="1" x14ac:dyDescent="0.25">
      <c r="G607" s="68"/>
    </row>
    <row r="608" spans="7:7" s="74" customFormat="1" x14ac:dyDescent="0.25">
      <c r="G608" s="68"/>
    </row>
    <row r="609" spans="7:7" s="74" customFormat="1" x14ac:dyDescent="0.25">
      <c r="G609" s="68"/>
    </row>
    <row r="610" spans="7:7" s="74" customFormat="1" x14ac:dyDescent="0.25">
      <c r="G610" s="68"/>
    </row>
    <row r="611" spans="7:7" s="74" customFormat="1" x14ac:dyDescent="0.25">
      <c r="G611" s="68"/>
    </row>
    <row r="612" spans="7:7" s="74" customFormat="1" x14ac:dyDescent="0.25">
      <c r="G612" s="68"/>
    </row>
    <row r="613" spans="7:7" s="74" customFormat="1" x14ac:dyDescent="0.25">
      <c r="G613" s="68"/>
    </row>
    <row r="614" spans="7:7" s="74" customFormat="1" x14ac:dyDescent="0.25">
      <c r="G614" s="68"/>
    </row>
    <row r="615" spans="7:7" s="74" customFormat="1" x14ac:dyDescent="0.25">
      <c r="G615" s="68"/>
    </row>
    <row r="616" spans="7:7" s="74" customFormat="1" x14ac:dyDescent="0.25">
      <c r="G616" s="68"/>
    </row>
    <row r="617" spans="7:7" s="74" customFormat="1" x14ac:dyDescent="0.25">
      <c r="G617" s="68"/>
    </row>
    <row r="618" spans="7:7" s="74" customFormat="1" x14ac:dyDescent="0.25">
      <c r="G618" s="68"/>
    </row>
    <row r="619" spans="7:7" s="74" customFormat="1" x14ac:dyDescent="0.25">
      <c r="G619" s="68"/>
    </row>
    <row r="620" spans="7:7" s="74" customFormat="1" x14ac:dyDescent="0.25">
      <c r="G620" s="68"/>
    </row>
    <row r="621" spans="7:7" s="74" customFormat="1" x14ac:dyDescent="0.25">
      <c r="G621" s="68"/>
    </row>
    <row r="622" spans="7:7" s="74" customFormat="1" x14ac:dyDescent="0.25">
      <c r="G622" s="68"/>
    </row>
    <row r="623" spans="7:7" s="74" customFormat="1" x14ac:dyDescent="0.25">
      <c r="G623" s="68"/>
    </row>
    <row r="624" spans="7:7" s="74" customFormat="1" x14ac:dyDescent="0.25">
      <c r="G624" s="68"/>
    </row>
    <row r="625" spans="7:7" s="74" customFormat="1" x14ac:dyDescent="0.25">
      <c r="G625" s="68"/>
    </row>
    <row r="626" spans="7:7" s="74" customFormat="1" x14ac:dyDescent="0.25">
      <c r="G626" s="68"/>
    </row>
    <row r="627" spans="7:7" s="74" customFormat="1" x14ac:dyDescent="0.25">
      <c r="G627" s="68"/>
    </row>
    <row r="628" spans="7:7" s="74" customFormat="1" x14ac:dyDescent="0.25">
      <c r="G628" s="68"/>
    </row>
    <row r="629" spans="7:7" s="74" customFormat="1" x14ac:dyDescent="0.25">
      <c r="G629" s="68"/>
    </row>
    <row r="630" spans="7:7" s="74" customFormat="1" x14ac:dyDescent="0.25">
      <c r="G630" s="68"/>
    </row>
    <row r="631" spans="7:7" s="74" customFormat="1" x14ac:dyDescent="0.25">
      <c r="G631" s="68"/>
    </row>
    <row r="632" spans="7:7" s="74" customFormat="1" x14ac:dyDescent="0.25">
      <c r="G632" s="68"/>
    </row>
    <row r="633" spans="7:7" s="74" customFormat="1" x14ac:dyDescent="0.25">
      <c r="G633" s="68"/>
    </row>
    <row r="634" spans="7:7" s="74" customFormat="1" x14ac:dyDescent="0.25">
      <c r="G634" s="68"/>
    </row>
    <row r="635" spans="7:7" s="74" customFormat="1" x14ac:dyDescent="0.25">
      <c r="G635" s="68"/>
    </row>
    <row r="636" spans="7:7" s="74" customFormat="1" x14ac:dyDescent="0.25">
      <c r="G636" s="68"/>
    </row>
    <row r="637" spans="7:7" s="74" customFormat="1" x14ac:dyDescent="0.25">
      <c r="G637" s="68"/>
    </row>
    <row r="638" spans="7:7" s="74" customFormat="1" x14ac:dyDescent="0.25">
      <c r="G638" s="68"/>
    </row>
    <row r="639" spans="7:7" s="74" customFormat="1" x14ac:dyDescent="0.25">
      <c r="G639" s="68"/>
    </row>
    <row r="640" spans="7:7" s="74" customFormat="1" x14ac:dyDescent="0.25">
      <c r="G640" s="68"/>
    </row>
    <row r="641" spans="7:7" s="74" customFormat="1" x14ac:dyDescent="0.25">
      <c r="G641" s="68"/>
    </row>
    <row r="642" spans="7:7" s="74" customFormat="1" x14ac:dyDescent="0.25">
      <c r="G642" s="68"/>
    </row>
    <row r="643" spans="7:7" s="74" customFormat="1" x14ac:dyDescent="0.25">
      <c r="G643" s="68"/>
    </row>
    <row r="644" spans="7:7" s="74" customFormat="1" x14ac:dyDescent="0.25">
      <c r="G644" s="68"/>
    </row>
    <row r="645" spans="7:7" s="74" customFormat="1" x14ac:dyDescent="0.25">
      <c r="G645" s="68"/>
    </row>
    <row r="646" spans="7:7" s="74" customFormat="1" x14ac:dyDescent="0.25">
      <c r="G646" s="68"/>
    </row>
    <row r="647" spans="7:7" s="74" customFormat="1" x14ac:dyDescent="0.25">
      <c r="G647" s="68"/>
    </row>
    <row r="648" spans="7:7" s="74" customFormat="1" x14ac:dyDescent="0.25">
      <c r="G648" s="68"/>
    </row>
    <row r="649" spans="7:7" s="74" customFormat="1" x14ac:dyDescent="0.25">
      <c r="G649" s="68"/>
    </row>
    <row r="650" spans="7:7" s="74" customFormat="1" x14ac:dyDescent="0.25">
      <c r="G650" s="68"/>
    </row>
    <row r="651" spans="7:7" s="74" customFormat="1" x14ac:dyDescent="0.25">
      <c r="G651" s="68"/>
    </row>
    <row r="652" spans="7:7" s="74" customFormat="1" x14ac:dyDescent="0.25">
      <c r="G652" s="68"/>
    </row>
    <row r="653" spans="7:7" s="74" customFormat="1" x14ac:dyDescent="0.25">
      <c r="G653" s="68"/>
    </row>
    <row r="654" spans="7:7" s="74" customFormat="1" x14ac:dyDescent="0.25">
      <c r="G654" s="68"/>
    </row>
  </sheetData>
  <sheetProtection algorithmName="SHA-512" hashValue="3J67YntVAfMGbZ/4pw/xJNk9TkTvnWu7oXRz+U9T2i7VPXk1f8hlFIIGBsaoFVQzQuEcudQXIoW2ukBIo9PDkw==" saltValue="oK5vvlyA4IAlvcRYVG0UmA==" spinCount="100000" sheet="1" objects="1" scenarios="1"/>
  <mergeCells count="35">
    <mergeCell ref="B20:B21"/>
    <mergeCell ref="C20:C21"/>
    <mergeCell ref="D20:D21"/>
    <mergeCell ref="E20:F21"/>
    <mergeCell ref="H20:H21"/>
    <mergeCell ref="B7:H7"/>
    <mergeCell ref="D17:D18"/>
    <mergeCell ref="C17:C18"/>
    <mergeCell ref="B17:B18"/>
    <mergeCell ref="H17:H18"/>
    <mergeCell ref="E13:F14"/>
    <mergeCell ref="C13:C14"/>
    <mergeCell ref="B13:B14"/>
    <mergeCell ref="D13:D14"/>
    <mergeCell ref="E17:F18"/>
    <mergeCell ref="B9:B10"/>
    <mergeCell ref="B15:B16"/>
    <mergeCell ref="E12:F12"/>
    <mergeCell ref="C15:C16"/>
    <mergeCell ref="D15:D16"/>
    <mergeCell ref="E15:F16"/>
    <mergeCell ref="B1:H1"/>
    <mergeCell ref="B2:H2"/>
    <mergeCell ref="E4:F4"/>
    <mergeCell ref="C5:C6"/>
    <mergeCell ref="D5:D6"/>
    <mergeCell ref="E5:F6"/>
    <mergeCell ref="H5:H6"/>
    <mergeCell ref="H9:H10"/>
    <mergeCell ref="H13:H14"/>
    <mergeCell ref="H15:H16"/>
    <mergeCell ref="E8:F8"/>
    <mergeCell ref="C9:C10"/>
    <mergeCell ref="D9:D10"/>
    <mergeCell ref="E9:F10"/>
  </mergeCells>
  <dataValidations disablePrompts="1" count="1">
    <dataValidation allowBlank="1" showInputMessage="1" showErrorMessage="1" prompt="See table below delineating max subsidy per HERS rating." sqref="E65482:H65482 JA65482:JD65482 SW65482:SZ65482 ACS65482:ACV65482 AMO65482:AMR65482 AWK65482:AWN65482 BGG65482:BGJ65482 BQC65482:BQF65482 BZY65482:CAB65482 CJU65482:CJX65482 CTQ65482:CTT65482 DDM65482:DDP65482 DNI65482:DNL65482 DXE65482:DXH65482 EHA65482:EHD65482 EQW65482:EQZ65482 FAS65482:FAV65482 FKO65482:FKR65482 FUK65482:FUN65482 GEG65482:GEJ65482 GOC65482:GOF65482 GXY65482:GYB65482 HHU65482:HHX65482 HRQ65482:HRT65482 IBM65482:IBP65482 ILI65482:ILL65482 IVE65482:IVH65482 JFA65482:JFD65482 JOW65482:JOZ65482 JYS65482:JYV65482 KIO65482:KIR65482 KSK65482:KSN65482 LCG65482:LCJ65482 LMC65482:LMF65482 LVY65482:LWB65482 MFU65482:MFX65482 MPQ65482:MPT65482 MZM65482:MZP65482 NJI65482:NJL65482 NTE65482:NTH65482 ODA65482:ODD65482 OMW65482:OMZ65482 OWS65482:OWV65482 PGO65482:PGR65482 PQK65482:PQN65482 QAG65482:QAJ65482 QKC65482:QKF65482 QTY65482:QUB65482 RDU65482:RDX65482 RNQ65482:RNT65482 RXM65482:RXP65482 SHI65482:SHL65482 SRE65482:SRH65482 TBA65482:TBD65482 TKW65482:TKZ65482 TUS65482:TUV65482 UEO65482:UER65482 UOK65482:UON65482 UYG65482:UYJ65482 VIC65482:VIF65482 VRY65482:VSB65482 WBU65482:WBX65482 WLQ65482:WLT65482 WVM65482:WVP65482 E131018:H131018 JA131018:JD131018 SW131018:SZ131018 ACS131018:ACV131018 AMO131018:AMR131018 AWK131018:AWN131018 BGG131018:BGJ131018 BQC131018:BQF131018 BZY131018:CAB131018 CJU131018:CJX131018 CTQ131018:CTT131018 DDM131018:DDP131018 DNI131018:DNL131018 DXE131018:DXH131018 EHA131018:EHD131018 EQW131018:EQZ131018 FAS131018:FAV131018 FKO131018:FKR131018 FUK131018:FUN131018 GEG131018:GEJ131018 GOC131018:GOF131018 GXY131018:GYB131018 HHU131018:HHX131018 HRQ131018:HRT131018 IBM131018:IBP131018 ILI131018:ILL131018 IVE131018:IVH131018 JFA131018:JFD131018 JOW131018:JOZ131018 JYS131018:JYV131018 KIO131018:KIR131018 KSK131018:KSN131018 LCG131018:LCJ131018 LMC131018:LMF131018 LVY131018:LWB131018 MFU131018:MFX131018 MPQ131018:MPT131018 MZM131018:MZP131018 NJI131018:NJL131018 NTE131018:NTH131018 ODA131018:ODD131018 OMW131018:OMZ131018 OWS131018:OWV131018 PGO131018:PGR131018 PQK131018:PQN131018 QAG131018:QAJ131018 QKC131018:QKF131018 QTY131018:QUB131018 RDU131018:RDX131018 RNQ131018:RNT131018 RXM131018:RXP131018 SHI131018:SHL131018 SRE131018:SRH131018 TBA131018:TBD131018 TKW131018:TKZ131018 TUS131018:TUV131018 UEO131018:UER131018 UOK131018:UON131018 UYG131018:UYJ131018 VIC131018:VIF131018 VRY131018:VSB131018 WBU131018:WBX131018 WLQ131018:WLT131018 WVM131018:WVP131018 E196554:H196554 JA196554:JD196554 SW196554:SZ196554 ACS196554:ACV196554 AMO196554:AMR196554 AWK196554:AWN196554 BGG196554:BGJ196554 BQC196554:BQF196554 BZY196554:CAB196554 CJU196554:CJX196554 CTQ196554:CTT196554 DDM196554:DDP196554 DNI196554:DNL196554 DXE196554:DXH196554 EHA196554:EHD196554 EQW196554:EQZ196554 FAS196554:FAV196554 FKO196554:FKR196554 FUK196554:FUN196554 GEG196554:GEJ196554 GOC196554:GOF196554 GXY196554:GYB196554 HHU196554:HHX196554 HRQ196554:HRT196554 IBM196554:IBP196554 ILI196554:ILL196554 IVE196554:IVH196554 JFA196554:JFD196554 JOW196554:JOZ196554 JYS196554:JYV196554 KIO196554:KIR196554 KSK196554:KSN196554 LCG196554:LCJ196554 LMC196554:LMF196554 LVY196554:LWB196554 MFU196554:MFX196554 MPQ196554:MPT196554 MZM196554:MZP196554 NJI196554:NJL196554 NTE196554:NTH196554 ODA196554:ODD196554 OMW196554:OMZ196554 OWS196554:OWV196554 PGO196554:PGR196554 PQK196554:PQN196554 QAG196554:QAJ196554 QKC196554:QKF196554 QTY196554:QUB196554 RDU196554:RDX196554 RNQ196554:RNT196554 RXM196554:RXP196554 SHI196554:SHL196554 SRE196554:SRH196554 TBA196554:TBD196554 TKW196554:TKZ196554 TUS196554:TUV196554 UEO196554:UER196554 UOK196554:UON196554 UYG196554:UYJ196554 VIC196554:VIF196554 VRY196554:VSB196554 WBU196554:WBX196554 WLQ196554:WLT196554 WVM196554:WVP196554 E262090:H262090 JA262090:JD262090 SW262090:SZ262090 ACS262090:ACV262090 AMO262090:AMR262090 AWK262090:AWN262090 BGG262090:BGJ262090 BQC262090:BQF262090 BZY262090:CAB262090 CJU262090:CJX262090 CTQ262090:CTT262090 DDM262090:DDP262090 DNI262090:DNL262090 DXE262090:DXH262090 EHA262090:EHD262090 EQW262090:EQZ262090 FAS262090:FAV262090 FKO262090:FKR262090 FUK262090:FUN262090 GEG262090:GEJ262090 GOC262090:GOF262090 GXY262090:GYB262090 HHU262090:HHX262090 HRQ262090:HRT262090 IBM262090:IBP262090 ILI262090:ILL262090 IVE262090:IVH262090 JFA262090:JFD262090 JOW262090:JOZ262090 JYS262090:JYV262090 KIO262090:KIR262090 KSK262090:KSN262090 LCG262090:LCJ262090 LMC262090:LMF262090 LVY262090:LWB262090 MFU262090:MFX262090 MPQ262090:MPT262090 MZM262090:MZP262090 NJI262090:NJL262090 NTE262090:NTH262090 ODA262090:ODD262090 OMW262090:OMZ262090 OWS262090:OWV262090 PGO262090:PGR262090 PQK262090:PQN262090 QAG262090:QAJ262090 QKC262090:QKF262090 QTY262090:QUB262090 RDU262090:RDX262090 RNQ262090:RNT262090 RXM262090:RXP262090 SHI262090:SHL262090 SRE262090:SRH262090 TBA262090:TBD262090 TKW262090:TKZ262090 TUS262090:TUV262090 UEO262090:UER262090 UOK262090:UON262090 UYG262090:UYJ262090 VIC262090:VIF262090 VRY262090:VSB262090 WBU262090:WBX262090 WLQ262090:WLT262090 WVM262090:WVP262090 E327626:H327626 JA327626:JD327626 SW327626:SZ327626 ACS327626:ACV327626 AMO327626:AMR327626 AWK327626:AWN327626 BGG327626:BGJ327626 BQC327626:BQF327626 BZY327626:CAB327626 CJU327626:CJX327626 CTQ327626:CTT327626 DDM327626:DDP327626 DNI327626:DNL327626 DXE327626:DXH327626 EHA327626:EHD327626 EQW327626:EQZ327626 FAS327626:FAV327626 FKO327626:FKR327626 FUK327626:FUN327626 GEG327626:GEJ327626 GOC327626:GOF327626 GXY327626:GYB327626 HHU327626:HHX327626 HRQ327626:HRT327626 IBM327626:IBP327626 ILI327626:ILL327626 IVE327626:IVH327626 JFA327626:JFD327626 JOW327626:JOZ327626 JYS327626:JYV327626 KIO327626:KIR327626 KSK327626:KSN327626 LCG327626:LCJ327626 LMC327626:LMF327626 LVY327626:LWB327626 MFU327626:MFX327626 MPQ327626:MPT327626 MZM327626:MZP327626 NJI327626:NJL327626 NTE327626:NTH327626 ODA327626:ODD327626 OMW327626:OMZ327626 OWS327626:OWV327626 PGO327626:PGR327626 PQK327626:PQN327626 QAG327626:QAJ327626 QKC327626:QKF327626 QTY327626:QUB327626 RDU327626:RDX327626 RNQ327626:RNT327626 RXM327626:RXP327626 SHI327626:SHL327626 SRE327626:SRH327626 TBA327626:TBD327626 TKW327626:TKZ327626 TUS327626:TUV327626 UEO327626:UER327626 UOK327626:UON327626 UYG327626:UYJ327626 VIC327626:VIF327626 VRY327626:VSB327626 WBU327626:WBX327626 WLQ327626:WLT327626 WVM327626:WVP327626 E393162:H393162 JA393162:JD393162 SW393162:SZ393162 ACS393162:ACV393162 AMO393162:AMR393162 AWK393162:AWN393162 BGG393162:BGJ393162 BQC393162:BQF393162 BZY393162:CAB393162 CJU393162:CJX393162 CTQ393162:CTT393162 DDM393162:DDP393162 DNI393162:DNL393162 DXE393162:DXH393162 EHA393162:EHD393162 EQW393162:EQZ393162 FAS393162:FAV393162 FKO393162:FKR393162 FUK393162:FUN393162 GEG393162:GEJ393162 GOC393162:GOF393162 GXY393162:GYB393162 HHU393162:HHX393162 HRQ393162:HRT393162 IBM393162:IBP393162 ILI393162:ILL393162 IVE393162:IVH393162 JFA393162:JFD393162 JOW393162:JOZ393162 JYS393162:JYV393162 KIO393162:KIR393162 KSK393162:KSN393162 LCG393162:LCJ393162 LMC393162:LMF393162 LVY393162:LWB393162 MFU393162:MFX393162 MPQ393162:MPT393162 MZM393162:MZP393162 NJI393162:NJL393162 NTE393162:NTH393162 ODA393162:ODD393162 OMW393162:OMZ393162 OWS393162:OWV393162 PGO393162:PGR393162 PQK393162:PQN393162 QAG393162:QAJ393162 QKC393162:QKF393162 QTY393162:QUB393162 RDU393162:RDX393162 RNQ393162:RNT393162 RXM393162:RXP393162 SHI393162:SHL393162 SRE393162:SRH393162 TBA393162:TBD393162 TKW393162:TKZ393162 TUS393162:TUV393162 UEO393162:UER393162 UOK393162:UON393162 UYG393162:UYJ393162 VIC393162:VIF393162 VRY393162:VSB393162 WBU393162:WBX393162 WLQ393162:WLT393162 WVM393162:WVP393162 E458698:H458698 JA458698:JD458698 SW458698:SZ458698 ACS458698:ACV458698 AMO458698:AMR458698 AWK458698:AWN458698 BGG458698:BGJ458698 BQC458698:BQF458698 BZY458698:CAB458698 CJU458698:CJX458698 CTQ458698:CTT458698 DDM458698:DDP458698 DNI458698:DNL458698 DXE458698:DXH458698 EHA458698:EHD458698 EQW458698:EQZ458698 FAS458698:FAV458698 FKO458698:FKR458698 FUK458698:FUN458698 GEG458698:GEJ458698 GOC458698:GOF458698 GXY458698:GYB458698 HHU458698:HHX458698 HRQ458698:HRT458698 IBM458698:IBP458698 ILI458698:ILL458698 IVE458698:IVH458698 JFA458698:JFD458698 JOW458698:JOZ458698 JYS458698:JYV458698 KIO458698:KIR458698 KSK458698:KSN458698 LCG458698:LCJ458698 LMC458698:LMF458698 LVY458698:LWB458698 MFU458698:MFX458698 MPQ458698:MPT458698 MZM458698:MZP458698 NJI458698:NJL458698 NTE458698:NTH458698 ODA458698:ODD458698 OMW458698:OMZ458698 OWS458698:OWV458698 PGO458698:PGR458698 PQK458698:PQN458698 QAG458698:QAJ458698 QKC458698:QKF458698 QTY458698:QUB458698 RDU458698:RDX458698 RNQ458698:RNT458698 RXM458698:RXP458698 SHI458698:SHL458698 SRE458698:SRH458698 TBA458698:TBD458698 TKW458698:TKZ458698 TUS458698:TUV458698 UEO458698:UER458698 UOK458698:UON458698 UYG458698:UYJ458698 VIC458698:VIF458698 VRY458698:VSB458698 WBU458698:WBX458698 WLQ458698:WLT458698 WVM458698:WVP458698 E524234:H524234 JA524234:JD524234 SW524234:SZ524234 ACS524234:ACV524234 AMO524234:AMR524234 AWK524234:AWN524234 BGG524234:BGJ524234 BQC524234:BQF524234 BZY524234:CAB524234 CJU524234:CJX524234 CTQ524234:CTT524234 DDM524234:DDP524234 DNI524234:DNL524234 DXE524234:DXH524234 EHA524234:EHD524234 EQW524234:EQZ524234 FAS524234:FAV524234 FKO524234:FKR524234 FUK524234:FUN524234 GEG524234:GEJ524234 GOC524234:GOF524234 GXY524234:GYB524234 HHU524234:HHX524234 HRQ524234:HRT524234 IBM524234:IBP524234 ILI524234:ILL524234 IVE524234:IVH524234 JFA524234:JFD524234 JOW524234:JOZ524234 JYS524234:JYV524234 KIO524234:KIR524234 KSK524234:KSN524234 LCG524234:LCJ524234 LMC524234:LMF524234 LVY524234:LWB524234 MFU524234:MFX524234 MPQ524234:MPT524234 MZM524234:MZP524234 NJI524234:NJL524234 NTE524234:NTH524234 ODA524234:ODD524234 OMW524234:OMZ524234 OWS524234:OWV524234 PGO524234:PGR524234 PQK524234:PQN524234 QAG524234:QAJ524234 QKC524234:QKF524234 QTY524234:QUB524234 RDU524234:RDX524234 RNQ524234:RNT524234 RXM524234:RXP524234 SHI524234:SHL524234 SRE524234:SRH524234 TBA524234:TBD524234 TKW524234:TKZ524234 TUS524234:TUV524234 UEO524234:UER524234 UOK524234:UON524234 UYG524234:UYJ524234 VIC524234:VIF524234 VRY524234:VSB524234 WBU524234:WBX524234 WLQ524234:WLT524234 WVM524234:WVP524234 E589770:H589770 JA589770:JD589770 SW589770:SZ589770 ACS589770:ACV589770 AMO589770:AMR589770 AWK589770:AWN589770 BGG589770:BGJ589770 BQC589770:BQF589770 BZY589770:CAB589770 CJU589770:CJX589770 CTQ589770:CTT589770 DDM589770:DDP589770 DNI589770:DNL589770 DXE589770:DXH589770 EHA589770:EHD589770 EQW589770:EQZ589770 FAS589770:FAV589770 FKO589770:FKR589770 FUK589770:FUN589770 GEG589770:GEJ589770 GOC589770:GOF589770 GXY589770:GYB589770 HHU589770:HHX589770 HRQ589770:HRT589770 IBM589770:IBP589770 ILI589770:ILL589770 IVE589770:IVH589770 JFA589770:JFD589770 JOW589770:JOZ589770 JYS589770:JYV589770 KIO589770:KIR589770 KSK589770:KSN589770 LCG589770:LCJ589770 LMC589770:LMF589770 LVY589770:LWB589770 MFU589770:MFX589770 MPQ589770:MPT589770 MZM589770:MZP589770 NJI589770:NJL589770 NTE589770:NTH589770 ODA589770:ODD589770 OMW589770:OMZ589770 OWS589770:OWV589770 PGO589770:PGR589770 PQK589770:PQN589770 QAG589770:QAJ589770 QKC589770:QKF589770 QTY589770:QUB589770 RDU589770:RDX589770 RNQ589770:RNT589770 RXM589770:RXP589770 SHI589770:SHL589770 SRE589770:SRH589770 TBA589770:TBD589770 TKW589770:TKZ589770 TUS589770:TUV589770 UEO589770:UER589770 UOK589770:UON589770 UYG589770:UYJ589770 VIC589770:VIF589770 VRY589770:VSB589770 WBU589770:WBX589770 WLQ589770:WLT589770 WVM589770:WVP589770 E655306:H655306 JA655306:JD655306 SW655306:SZ655306 ACS655306:ACV655306 AMO655306:AMR655306 AWK655306:AWN655306 BGG655306:BGJ655306 BQC655306:BQF655306 BZY655306:CAB655306 CJU655306:CJX655306 CTQ655306:CTT655306 DDM655306:DDP655306 DNI655306:DNL655306 DXE655306:DXH655306 EHA655306:EHD655306 EQW655306:EQZ655306 FAS655306:FAV655306 FKO655306:FKR655306 FUK655306:FUN655306 GEG655306:GEJ655306 GOC655306:GOF655306 GXY655306:GYB655306 HHU655306:HHX655306 HRQ655306:HRT655306 IBM655306:IBP655306 ILI655306:ILL655306 IVE655306:IVH655306 JFA655306:JFD655306 JOW655306:JOZ655306 JYS655306:JYV655306 KIO655306:KIR655306 KSK655306:KSN655306 LCG655306:LCJ655306 LMC655306:LMF655306 LVY655306:LWB655306 MFU655306:MFX655306 MPQ655306:MPT655306 MZM655306:MZP655306 NJI655306:NJL655306 NTE655306:NTH655306 ODA655306:ODD655306 OMW655306:OMZ655306 OWS655306:OWV655306 PGO655306:PGR655306 PQK655306:PQN655306 QAG655306:QAJ655306 QKC655306:QKF655306 QTY655306:QUB655306 RDU655306:RDX655306 RNQ655306:RNT655306 RXM655306:RXP655306 SHI655306:SHL655306 SRE655306:SRH655306 TBA655306:TBD655306 TKW655306:TKZ655306 TUS655306:TUV655306 UEO655306:UER655306 UOK655306:UON655306 UYG655306:UYJ655306 VIC655306:VIF655306 VRY655306:VSB655306 WBU655306:WBX655306 WLQ655306:WLT655306 WVM655306:WVP655306 E720842:H720842 JA720842:JD720842 SW720842:SZ720842 ACS720842:ACV720842 AMO720842:AMR720842 AWK720842:AWN720842 BGG720842:BGJ720842 BQC720842:BQF720842 BZY720842:CAB720842 CJU720842:CJX720842 CTQ720842:CTT720842 DDM720842:DDP720842 DNI720842:DNL720842 DXE720842:DXH720842 EHA720842:EHD720842 EQW720842:EQZ720842 FAS720842:FAV720842 FKO720842:FKR720842 FUK720842:FUN720842 GEG720842:GEJ720842 GOC720842:GOF720842 GXY720842:GYB720842 HHU720842:HHX720842 HRQ720842:HRT720842 IBM720842:IBP720842 ILI720842:ILL720842 IVE720842:IVH720842 JFA720842:JFD720842 JOW720842:JOZ720842 JYS720842:JYV720842 KIO720842:KIR720842 KSK720842:KSN720842 LCG720842:LCJ720842 LMC720842:LMF720842 LVY720842:LWB720842 MFU720842:MFX720842 MPQ720842:MPT720842 MZM720842:MZP720842 NJI720842:NJL720842 NTE720842:NTH720842 ODA720842:ODD720842 OMW720842:OMZ720842 OWS720842:OWV720842 PGO720842:PGR720842 PQK720842:PQN720842 QAG720842:QAJ720842 QKC720842:QKF720842 QTY720842:QUB720842 RDU720842:RDX720842 RNQ720842:RNT720842 RXM720842:RXP720842 SHI720842:SHL720842 SRE720842:SRH720842 TBA720842:TBD720842 TKW720842:TKZ720842 TUS720842:TUV720842 UEO720842:UER720842 UOK720842:UON720842 UYG720842:UYJ720842 VIC720842:VIF720842 VRY720842:VSB720842 WBU720842:WBX720842 WLQ720842:WLT720842 WVM720842:WVP720842 E786378:H786378 JA786378:JD786378 SW786378:SZ786378 ACS786378:ACV786378 AMO786378:AMR786378 AWK786378:AWN786378 BGG786378:BGJ786378 BQC786378:BQF786378 BZY786378:CAB786378 CJU786378:CJX786378 CTQ786378:CTT786378 DDM786378:DDP786378 DNI786378:DNL786378 DXE786378:DXH786378 EHA786378:EHD786378 EQW786378:EQZ786378 FAS786378:FAV786378 FKO786378:FKR786378 FUK786378:FUN786378 GEG786378:GEJ786378 GOC786378:GOF786378 GXY786378:GYB786378 HHU786378:HHX786378 HRQ786378:HRT786378 IBM786378:IBP786378 ILI786378:ILL786378 IVE786378:IVH786378 JFA786378:JFD786378 JOW786378:JOZ786378 JYS786378:JYV786378 KIO786378:KIR786378 KSK786378:KSN786378 LCG786378:LCJ786378 LMC786378:LMF786378 LVY786378:LWB786378 MFU786378:MFX786378 MPQ786378:MPT786378 MZM786378:MZP786378 NJI786378:NJL786378 NTE786378:NTH786378 ODA786378:ODD786378 OMW786378:OMZ786378 OWS786378:OWV786378 PGO786378:PGR786378 PQK786378:PQN786378 QAG786378:QAJ786378 QKC786378:QKF786378 QTY786378:QUB786378 RDU786378:RDX786378 RNQ786378:RNT786378 RXM786378:RXP786378 SHI786378:SHL786378 SRE786378:SRH786378 TBA786378:TBD786378 TKW786378:TKZ786378 TUS786378:TUV786378 UEO786378:UER786378 UOK786378:UON786378 UYG786378:UYJ786378 VIC786378:VIF786378 VRY786378:VSB786378 WBU786378:WBX786378 WLQ786378:WLT786378 WVM786378:WVP786378 E851914:H851914 JA851914:JD851914 SW851914:SZ851914 ACS851914:ACV851914 AMO851914:AMR851914 AWK851914:AWN851914 BGG851914:BGJ851914 BQC851914:BQF851914 BZY851914:CAB851914 CJU851914:CJX851914 CTQ851914:CTT851914 DDM851914:DDP851914 DNI851914:DNL851914 DXE851914:DXH851914 EHA851914:EHD851914 EQW851914:EQZ851914 FAS851914:FAV851914 FKO851914:FKR851914 FUK851914:FUN851914 GEG851914:GEJ851914 GOC851914:GOF851914 GXY851914:GYB851914 HHU851914:HHX851914 HRQ851914:HRT851914 IBM851914:IBP851914 ILI851914:ILL851914 IVE851914:IVH851914 JFA851914:JFD851914 JOW851914:JOZ851914 JYS851914:JYV851914 KIO851914:KIR851914 KSK851914:KSN851914 LCG851914:LCJ851914 LMC851914:LMF851914 LVY851914:LWB851914 MFU851914:MFX851914 MPQ851914:MPT851914 MZM851914:MZP851914 NJI851914:NJL851914 NTE851914:NTH851914 ODA851914:ODD851914 OMW851914:OMZ851914 OWS851914:OWV851914 PGO851914:PGR851914 PQK851914:PQN851914 QAG851914:QAJ851914 QKC851914:QKF851914 QTY851914:QUB851914 RDU851914:RDX851914 RNQ851914:RNT851914 RXM851914:RXP851914 SHI851914:SHL851914 SRE851914:SRH851914 TBA851914:TBD851914 TKW851914:TKZ851914 TUS851914:TUV851914 UEO851914:UER851914 UOK851914:UON851914 UYG851914:UYJ851914 VIC851914:VIF851914 VRY851914:VSB851914 WBU851914:WBX851914 WLQ851914:WLT851914 WVM851914:WVP851914 E917450:H917450 JA917450:JD917450 SW917450:SZ917450 ACS917450:ACV917450 AMO917450:AMR917450 AWK917450:AWN917450 BGG917450:BGJ917450 BQC917450:BQF917450 BZY917450:CAB917450 CJU917450:CJX917450 CTQ917450:CTT917450 DDM917450:DDP917450 DNI917450:DNL917450 DXE917450:DXH917450 EHA917450:EHD917450 EQW917450:EQZ917450 FAS917450:FAV917450 FKO917450:FKR917450 FUK917450:FUN917450 GEG917450:GEJ917450 GOC917450:GOF917450 GXY917450:GYB917450 HHU917450:HHX917450 HRQ917450:HRT917450 IBM917450:IBP917450 ILI917450:ILL917450 IVE917450:IVH917450 JFA917450:JFD917450 JOW917450:JOZ917450 JYS917450:JYV917450 KIO917450:KIR917450 KSK917450:KSN917450 LCG917450:LCJ917450 LMC917450:LMF917450 LVY917450:LWB917450 MFU917450:MFX917450 MPQ917450:MPT917450 MZM917450:MZP917450 NJI917450:NJL917450 NTE917450:NTH917450 ODA917450:ODD917450 OMW917450:OMZ917450 OWS917450:OWV917450 PGO917450:PGR917450 PQK917450:PQN917450 QAG917450:QAJ917450 QKC917450:QKF917450 QTY917450:QUB917450 RDU917450:RDX917450 RNQ917450:RNT917450 RXM917450:RXP917450 SHI917450:SHL917450 SRE917450:SRH917450 TBA917450:TBD917450 TKW917450:TKZ917450 TUS917450:TUV917450 UEO917450:UER917450 UOK917450:UON917450 UYG917450:UYJ917450 VIC917450:VIF917450 VRY917450:VSB917450 WBU917450:WBX917450 WLQ917450:WLT917450 WVM917450:WVP917450 E982986:H982986 JA982986:JD982986 SW982986:SZ982986 ACS982986:ACV982986 AMO982986:AMR982986 AWK982986:AWN982986 BGG982986:BGJ982986 BQC982986:BQF982986 BZY982986:CAB982986 CJU982986:CJX982986 CTQ982986:CTT982986 DDM982986:DDP982986 DNI982986:DNL982986 DXE982986:DXH982986 EHA982986:EHD982986 EQW982986:EQZ982986 FAS982986:FAV982986 FKO982986:FKR982986 FUK982986:FUN982986 GEG982986:GEJ982986 GOC982986:GOF982986 GXY982986:GYB982986 HHU982986:HHX982986 HRQ982986:HRT982986 IBM982986:IBP982986 ILI982986:ILL982986 IVE982986:IVH982986 JFA982986:JFD982986 JOW982986:JOZ982986 JYS982986:JYV982986 KIO982986:KIR982986 KSK982986:KSN982986 LCG982986:LCJ982986 LMC982986:LMF982986 LVY982986:LWB982986 MFU982986:MFX982986 MPQ982986:MPT982986 MZM982986:MZP982986 NJI982986:NJL982986 NTE982986:NTH982986 ODA982986:ODD982986 OMW982986:OMZ982986 OWS982986:OWV982986 PGO982986:PGR982986 PQK982986:PQN982986 QAG982986:QAJ982986 QKC982986:QKF982986 QTY982986:QUB982986 RDU982986:RDX982986 RNQ982986:RNT982986 RXM982986:RXP982986 SHI982986:SHL982986 SRE982986:SRH982986 TBA982986:TBD982986 TKW982986:TKZ982986 TUS982986:TUV982986 UEO982986:UER982986 UOK982986:UON982986 UYG982986:UYJ982986 VIC982986:VIF982986 VRY982986:VSB982986 WBU982986:WBX982986 WLQ982986:WLT982986 WVM982986:WVP982986" xr:uid="{00000000-0002-0000-0200-000000000000}"/>
  </dataValidations>
  <hyperlinks>
    <hyperlink ref="B7:H7" location="'AHTF Limits'!A1" display="CLICK here to go to the &quot;Income Limits&quot; reference sheet, then input the applicable limit above." xr:uid="{912CBB14-7AE0-4C81-9487-064C598FB12C}"/>
  </hyperlinks>
  <printOptions horizontalCentered="1"/>
  <pageMargins left="0.7" right="0.7" top="0.75" bottom="0.75" header="0.3" footer="0.3"/>
  <pageSetup fitToHeight="3" orientation="portrait" r:id="rId1"/>
  <headerFooter>
    <oddFooter>&amp;L&amp;"-,Regular"&amp;9&amp;F
&amp;A&amp;R&amp;"Calibri,Regular"&amp;9Page &amp;P of &amp;N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FZ47"/>
  <sheetViews>
    <sheetView topLeftCell="A16" zoomScale="140" zoomScaleNormal="140" zoomScaleSheetLayoutView="76" workbookViewId="0">
      <selection activeCell="D24" sqref="D24:M24"/>
    </sheetView>
  </sheetViews>
  <sheetFormatPr defaultColWidth="8.6328125" defaultRowHeight="13" x14ac:dyDescent="0.3"/>
  <cols>
    <col min="1" max="1" width="2" style="93" customWidth="1"/>
    <col min="2" max="2" width="8.36328125" style="93" customWidth="1"/>
    <col min="3" max="3" width="4.6328125" style="93" customWidth="1"/>
    <col min="4" max="4" width="2.6328125" style="93" bestFit="1" customWidth="1"/>
    <col min="5" max="5" width="1.6328125" style="93" customWidth="1"/>
    <col min="6" max="6" width="2.36328125" style="93" customWidth="1"/>
    <col min="7" max="9" width="8.6328125" style="93"/>
    <col min="10" max="10" width="16.08984375" style="93" customWidth="1"/>
    <col min="11" max="11" width="5.08984375" style="93" customWidth="1"/>
    <col min="12" max="12" width="9.26953125" style="93" customWidth="1"/>
    <col min="13" max="13" width="18.26953125" style="93" customWidth="1"/>
    <col min="14" max="14" width="1.36328125" style="95" customWidth="1"/>
    <col min="15" max="16" width="8.6328125" style="95"/>
    <col min="17" max="18" width="8.6328125" style="93"/>
    <col min="19" max="19" width="0.90625" style="93" customWidth="1"/>
    <col min="20" max="255" width="8.6328125" style="93"/>
    <col min="256" max="256" width="2" style="93" customWidth="1"/>
    <col min="257" max="257" width="10.6328125" style="93" customWidth="1"/>
    <col min="258" max="258" width="5.36328125" style="93" customWidth="1"/>
    <col min="259" max="259" width="7.36328125" style="93" customWidth="1"/>
    <col min="260" max="260" width="0.6328125" style="93" customWidth="1"/>
    <col min="261" max="261" width="2.36328125" style="93" customWidth="1"/>
    <col min="262" max="264" width="8.6328125" style="93"/>
    <col min="265" max="265" width="15.08984375" style="93" customWidth="1"/>
    <col min="266" max="267" width="8.6328125" style="93"/>
    <col min="268" max="268" width="1.6328125" style="93" customWidth="1"/>
    <col min="269" max="269" width="1.36328125" style="93" customWidth="1"/>
    <col min="270" max="274" width="8.6328125" style="93"/>
    <col min="275" max="275" width="24.6328125" style="93" customWidth="1"/>
    <col min="276" max="511" width="8.6328125" style="93"/>
    <col min="512" max="512" width="2" style="93" customWidth="1"/>
    <col min="513" max="513" width="10.6328125" style="93" customWidth="1"/>
    <col min="514" max="514" width="5.36328125" style="93" customWidth="1"/>
    <col min="515" max="515" width="7.36328125" style="93" customWidth="1"/>
    <col min="516" max="516" width="0.6328125" style="93" customWidth="1"/>
    <col min="517" max="517" width="2.36328125" style="93" customWidth="1"/>
    <col min="518" max="520" width="8.6328125" style="93"/>
    <col min="521" max="521" width="15.08984375" style="93" customWidth="1"/>
    <col min="522" max="523" width="8.6328125" style="93"/>
    <col min="524" max="524" width="1.6328125" style="93" customWidth="1"/>
    <col min="525" max="525" width="1.36328125" style="93" customWidth="1"/>
    <col min="526" max="530" width="8.6328125" style="93"/>
    <col min="531" max="531" width="24.6328125" style="93" customWidth="1"/>
    <col min="532" max="767" width="8.6328125" style="93"/>
    <col min="768" max="768" width="2" style="93" customWidth="1"/>
    <col min="769" max="769" width="10.6328125" style="93" customWidth="1"/>
    <col min="770" max="770" width="5.36328125" style="93" customWidth="1"/>
    <col min="771" max="771" width="7.36328125" style="93" customWidth="1"/>
    <col min="772" max="772" width="0.6328125" style="93" customWidth="1"/>
    <col min="773" max="773" width="2.36328125" style="93" customWidth="1"/>
    <col min="774" max="776" width="8.6328125" style="93"/>
    <col min="777" max="777" width="15.08984375" style="93" customWidth="1"/>
    <col min="778" max="779" width="8.6328125" style="93"/>
    <col min="780" max="780" width="1.6328125" style="93" customWidth="1"/>
    <col min="781" max="781" width="1.36328125" style="93" customWidth="1"/>
    <col min="782" max="786" width="8.6328125" style="93"/>
    <col min="787" max="787" width="24.6328125" style="93" customWidth="1"/>
    <col min="788" max="1023" width="8.6328125" style="93"/>
    <col min="1024" max="1024" width="2" style="93" customWidth="1"/>
    <col min="1025" max="1025" width="10.6328125" style="93" customWidth="1"/>
    <col min="1026" max="1026" width="5.36328125" style="93" customWidth="1"/>
    <col min="1027" max="1027" width="7.36328125" style="93" customWidth="1"/>
    <col min="1028" max="1028" width="0.6328125" style="93" customWidth="1"/>
    <col min="1029" max="1029" width="2.36328125" style="93" customWidth="1"/>
    <col min="1030" max="1032" width="8.6328125" style="93"/>
    <col min="1033" max="1033" width="15.08984375" style="93" customWidth="1"/>
    <col min="1034" max="1035" width="8.6328125" style="93"/>
    <col min="1036" max="1036" width="1.6328125" style="93" customWidth="1"/>
    <col min="1037" max="1037" width="1.36328125" style="93" customWidth="1"/>
    <col min="1038" max="1042" width="8.6328125" style="93"/>
    <col min="1043" max="1043" width="24.6328125" style="93" customWidth="1"/>
    <col min="1044" max="1279" width="8.6328125" style="93"/>
    <col min="1280" max="1280" width="2" style="93" customWidth="1"/>
    <col min="1281" max="1281" width="10.6328125" style="93" customWidth="1"/>
    <col min="1282" max="1282" width="5.36328125" style="93" customWidth="1"/>
    <col min="1283" max="1283" width="7.36328125" style="93" customWidth="1"/>
    <col min="1284" max="1284" width="0.6328125" style="93" customWidth="1"/>
    <col min="1285" max="1285" width="2.36328125" style="93" customWidth="1"/>
    <col min="1286" max="1288" width="8.6328125" style="93"/>
    <col min="1289" max="1289" width="15.08984375" style="93" customWidth="1"/>
    <col min="1290" max="1291" width="8.6328125" style="93"/>
    <col min="1292" max="1292" width="1.6328125" style="93" customWidth="1"/>
    <col min="1293" max="1293" width="1.36328125" style="93" customWidth="1"/>
    <col min="1294" max="1298" width="8.6328125" style="93"/>
    <col min="1299" max="1299" width="24.6328125" style="93" customWidth="1"/>
    <col min="1300" max="1535" width="8.6328125" style="93"/>
    <col min="1536" max="1536" width="2" style="93" customWidth="1"/>
    <col min="1537" max="1537" width="10.6328125" style="93" customWidth="1"/>
    <col min="1538" max="1538" width="5.36328125" style="93" customWidth="1"/>
    <col min="1539" max="1539" width="7.36328125" style="93" customWidth="1"/>
    <col min="1540" max="1540" width="0.6328125" style="93" customWidth="1"/>
    <col min="1541" max="1541" width="2.36328125" style="93" customWidth="1"/>
    <col min="1542" max="1544" width="8.6328125" style="93"/>
    <col min="1545" max="1545" width="15.08984375" style="93" customWidth="1"/>
    <col min="1546" max="1547" width="8.6328125" style="93"/>
    <col min="1548" max="1548" width="1.6328125" style="93" customWidth="1"/>
    <col min="1549" max="1549" width="1.36328125" style="93" customWidth="1"/>
    <col min="1550" max="1554" width="8.6328125" style="93"/>
    <col min="1555" max="1555" width="24.6328125" style="93" customWidth="1"/>
    <col min="1556" max="1791" width="8.6328125" style="93"/>
    <col min="1792" max="1792" width="2" style="93" customWidth="1"/>
    <col min="1793" max="1793" width="10.6328125" style="93" customWidth="1"/>
    <col min="1794" max="1794" width="5.36328125" style="93" customWidth="1"/>
    <col min="1795" max="1795" width="7.36328125" style="93" customWidth="1"/>
    <col min="1796" max="1796" width="0.6328125" style="93" customWidth="1"/>
    <col min="1797" max="1797" width="2.36328125" style="93" customWidth="1"/>
    <col min="1798" max="1800" width="8.6328125" style="93"/>
    <col min="1801" max="1801" width="15.08984375" style="93" customWidth="1"/>
    <col min="1802" max="1803" width="8.6328125" style="93"/>
    <col min="1804" max="1804" width="1.6328125" style="93" customWidth="1"/>
    <col min="1805" max="1805" width="1.36328125" style="93" customWidth="1"/>
    <col min="1806" max="1810" width="8.6328125" style="93"/>
    <col min="1811" max="1811" width="24.6328125" style="93" customWidth="1"/>
    <col min="1812" max="2047" width="8.6328125" style="93"/>
    <col min="2048" max="2048" width="2" style="93" customWidth="1"/>
    <col min="2049" max="2049" width="10.6328125" style="93" customWidth="1"/>
    <col min="2050" max="2050" width="5.36328125" style="93" customWidth="1"/>
    <col min="2051" max="2051" width="7.36328125" style="93" customWidth="1"/>
    <col min="2052" max="2052" width="0.6328125" style="93" customWidth="1"/>
    <col min="2053" max="2053" width="2.36328125" style="93" customWidth="1"/>
    <col min="2054" max="2056" width="8.6328125" style="93"/>
    <col min="2057" max="2057" width="15.08984375" style="93" customWidth="1"/>
    <col min="2058" max="2059" width="8.6328125" style="93"/>
    <col min="2060" max="2060" width="1.6328125" style="93" customWidth="1"/>
    <col min="2061" max="2061" width="1.36328125" style="93" customWidth="1"/>
    <col min="2062" max="2066" width="8.6328125" style="93"/>
    <col min="2067" max="2067" width="24.6328125" style="93" customWidth="1"/>
    <col min="2068" max="2303" width="8.6328125" style="93"/>
    <col min="2304" max="2304" width="2" style="93" customWidth="1"/>
    <col min="2305" max="2305" width="10.6328125" style="93" customWidth="1"/>
    <col min="2306" max="2306" width="5.36328125" style="93" customWidth="1"/>
    <col min="2307" max="2307" width="7.36328125" style="93" customWidth="1"/>
    <col min="2308" max="2308" width="0.6328125" style="93" customWidth="1"/>
    <col min="2309" max="2309" width="2.36328125" style="93" customWidth="1"/>
    <col min="2310" max="2312" width="8.6328125" style="93"/>
    <col min="2313" max="2313" width="15.08984375" style="93" customWidth="1"/>
    <col min="2314" max="2315" width="8.6328125" style="93"/>
    <col min="2316" max="2316" width="1.6328125" style="93" customWidth="1"/>
    <col min="2317" max="2317" width="1.36328125" style="93" customWidth="1"/>
    <col min="2318" max="2322" width="8.6328125" style="93"/>
    <col min="2323" max="2323" width="24.6328125" style="93" customWidth="1"/>
    <col min="2324" max="2559" width="8.6328125" style="93"/>
    <col min="2560" max="2560" width="2" style="93" customWidth="1"/>
    <col min="2561" max="2561" width="10.6328125" style="93" customWidth="1"/>
    <col min="2562" max="2562" width="5.36328125" style="93" customWidth="1"/>
    <col min="2563" max="2563" width="7.36328125" style="93" customWidth="1"/>
    <col min="2564" max="2564" width="0.6328125" style="93" customWidth="1"/>
    <col min="2565" max="2565" width="2.36328125" style="93" customWidth="1"/>
    <col min="2566" max="2568" width="8.6328125" style="93"/>
    <col min="2569" max="2569" width="15.08984375" style="93" customWidth="1"/>
    <col min="2570" max="2571" width="8.6328125" style="93"/>
    <col min="2572" max="2572" width="1.6328125" style="93" customWidth="1"/>
    <col min="2573" max="2573" width="1.36328125" style="93" customWidth="1"/>
    <col min="2574" max="2578" width="8.6328125" style="93"/>
    <col min="2579" max="2579" width="24.6328125" style="93" customWidth="1"/>
    <col min="2580" max="2815" width="8.6328125" style="93"/>
    <col min="2816" max="2816" width="2" style="93" customWidth="1"/>
    <col min="2817" max="2817" width="10.6328125" style="93" customWidth="1"/>
    <col min="2818" max="2818" width="5.36328125" style="93" customWidth="1"/>
    <col min="2819" max="2819" width="7.36328125" style="93" customWidth="1"/>
    <col min="2820" max="2820" width="0.6328125" style="93" customWidth="1"/>
    <col min="2821" max="2821" width="2.36328125" style="93" customWidth="1"/>
    <col min="2822" max="2824" width="8.6328125" style="93"/>
    <col min="2825" max="2825" width="15.08984375" style="93" customWidth="1"/>
    <col min="2826" max="2827" width="8.6328125" style="93"/>
    <col min="2828" max="2828" width="1.6328125" style="93" customWidth="1"/>
    <col min="2829" max="2829" width="1.36328125" style="93" customWidth="1"/>
    <col min="2830" max="2834" width="8.6328125" style="93"/>
    <col min="2835" max="2835" width="24.6328125" style="93" customWidth="1"/>
    <col min="2836" max="3071" width="8.6328125" style="93"/>
    <col min="3072" max="3072" width="2" style="93" customWidth="1"/>
    <col min="3073" max="3073" width="10.6328125" style="93" customWidth="1"/>
    <col min="3074" max="3074" width="5.36328125" style="93" customWidth="1"/>
    <col min="3075" max="3075" width="7.36328125" style="93" customWidth="1"/>
    <col min="3076" max="3076" width="0.6328125" style="93" customWidth="1"/>
    <col min="3077" max="3077" width="2.36328125" style="93" customWidth="1"/>
    <col min="3078" max="3080" width="8.6328125" style="93"/>
    <col min="3081" max="3081" width="15.08984375" style="93" customWidth="1"/>
    <col min="3082" max="3083" width="8.6328125" style="93"/>
    <col min="3084" max="3084" width="1.6328125" style="93" customWidth="1"/>
    <col min="3085" max="3085" width="1.36328125" style="93" customWidth="1"/>
    <col min="3086" max="3090" width="8.6328125" style="93"/>
    <col min="3091" max="3091" width="24.6328125" style="93" customWidth="1"/>
    <col min="3092" max="3327" width="8.6328125" style="93"/>
    <col min="3328" max="3328" width="2" style="93" customWidth="1"/>
    <col min="3329" max="3329" width="10.6328125" style="93" customWidth="1"/>
    <col min="3330" max="3330" width="5.36328125" style="93" customWidth="1"/>
    <col min="3331" max="3331" width="7.36328125" style="93" customWidth="1"/>
    <col min="3332" max="3332" width="0.6328125" style="93" customWidth="1"/>
    <col min="3333" max="3333" width="2.36328125" style="93" customWidth="1"/>
    <col min="3334" max="3336" width="8.6328125" style="93"/>
    <col min="3337" max="3337" width="15.08984375" style="93" customWidth="1"/>
    <col min="3338" max="3339" width="8.6328125" style="93"/>
    <col min="3340" max="3340" width="1.6328125" style="93" customWidth="1"/>
    <col min="3341" max="3341" width="1.36328125" style="93" customWidth="1"/>
    <col min="3342" max="3346" width="8.6328125" style="93"/>
    <col min="3347" max="3347" width="24.6328125" style="93" customWidth="1"/>
    <col min="3348" max="3583" width="8.6328125" style="93"/>
    <col min="3584" max="3584" width="2" style="93" customWidth="1"/>
    <col min="3585" max="3585" width="10.6328125" style="93" customWidth="1"/>
    <col min="3586" max="3586" width="5.36328125" style="93" customWidth="1"/>
    <col min="3587" max="3587" width="7.36328125" style="93" customWidth="1"/>
    <col min="3588" max="3588" width="0.6328125" style="93" customWidth="1"/>
    <col min="3589" max="3589" width="2.36328125" style="93" customWidth="1"/>
    <col min="3590" max="3592" width="8.6328125" style="93"/>
    <col min="3593" max="3593" width="15.08984375" style="93" customWidth="1"/>
    <col min="3594" max="3595" width="8.6328125" style="93"/>
    <col min="3596" max="3596" width="1.6328125" style="93" customWidth="1"/>
    <col min="3597" max="3597" width="1.36328125" style="93" customWidth="1"/>
    <col min="3598" max="3602" width="8.6328125" style="93"/>
    <col min="3603" max="3603" width="24.6328125" style="93" customWidth="1"/>
    <col min="3604" max="3839" width="8.6328125" style="93"/>
    <col min="3840" max="3840" width="2" style="93" customWidth="1"/>
    <col min="3841" max="3841" width="10.6328125" style="93" customWidth="1"/>
    <col min="3842" max="3842" width="5.36328125" style="93" customWidth="1"/>
    <col min="3843" max="3843" width="7.36328125" style="93" customWidth="1"/>
    <col min="3844" max="3844" width="0.6328125" style="93" customWidth="1"/>
    <col min="3845" max="3845" width="2.36328125" style="93" customWidth="1"/>
    <col min="3846" max="3848" width="8.6328125" style="93"/>
    <col min="3849" max="3849" width="15.08984375" style="93" customWidth="1"/>
    <col min="3850" max="3851" width="8.6328125" style="93"/>
    <col min="3852" max="3852" width="1.6328125" style="93" customWidth="1"/>
    <col min="3853" max="3853" width="1.36328125" style="93" customWidth="1"/>
    <col min="3854" max="3858" width="8.6328125" style="93"/>
    <col min="3859" max="3859" width="24.6328125" style="93" customWidth="1"/>
    <col min="3860" max="4095" width="8.6328125" style="93"/>
    <col min="4096" max="4096" width="2" style="93" customWidth="1"/>
    <col min="4097" max="4097" width="10.6328125" style="93" customWidth="1"/>
    <col min="4098" max="4098" width="5.36328125" style="93" customWidth="1"/>
    <col min="4099" max="4099" width="7.36328125" style="93" customWidth="1"/>
    <col min="4100" max="4100" width="0.6328125" style="93" customWidth="1"/>
    <col min="4101" max="4101" width="2.36328125" style="93" customWidth="1"/>
    <col min="4102" max="4104" width="8.6328125" style="93"/>
    <col min="4105" max="4105" width="15.08984375" style="93" customWidth="1"/>
    <col min="4106" max="4107" width="8.6328125" style="93"/>
    <col min="4108" max="4108" width="1.6328125" style="93" customWidth="1"/>
    <col min="4109" max="4109" width="1.36328125" style="93" customWidth="1"/>
    <col min="4110" max="4114" width="8.6328125" style="93"/>
    <col min="4115" max="4115" width="24.6328125" style="93" customWidth="1"/>
    <col min="4116" max="4351" width="8.6328125" style="93"/>
    <col min="4352" max="4352" width="2" style="93" customWidth="1"/>
    <col min="4353" max="4353" width="10.6328125" style="93" customWidth="1"/>
    <col min="4354" max="4354" width="5.36328125" style="93" customWidth="1"/>
    <col min="4355" max="4355" width="7.36328125" style="93" customWidth="1"/>
    <col min="4356" max="4356" width="0.6328125" style="93" customWidth="1"/>
    <col min="4357" max="4357" width="2.36328125" style="93" customWidth="1"/>
    <col min="4358" max="4360" width="8.6328125" style="93"/>
    <col min="4361" max="4361" width="15.08984375" style="93" customWidth="1"/>
    <col min="4362" max="4363" width="8.6328125" style="93"/>
    <col min="4364" max="4364" width="1.6328125" style="93" customWidth="1"/>
    <col min="4365" max="4365" width="1.36328125" style="93" customWidth="1"/>
    <col min="4366" max="4370" width="8.6328125" style="93"/>
    <col min="4371" max="4371" width="24.6328125" style="93" customWidth="1"/>
    <col min="4372" max="4607" width="8.6328125" style="93"/>
    <col min="4608" max="4608" width="2" style="93" customWidth="1"/>
    <col min="4609" max="4609" width="10.6328125" style="93" customWidth="1"/>
    <col min="4610" max="4610" width="5.36328125" style="93" customWidth="1"/>
    <col min="4611" max="4611" width="7.36328125" style="93" customWidth="1"/>
    <col min="4612" max="4612" width="0.6328125" style="93" customWidth="1"/>
    <col min="4613" max="4613" width="2.36328125" style="93" customWidth="1"/>
    <col min="4614" max="4616" width="8.6328125" style="93"/>
    <col min="4617" max="4617" width="15.08984375" style="93" customWidth="1"/>
    <col min="4618" max="4619" width="8.6328125" style="93"/>
    <col min="4620" max="4620" width="1.6328125" style="93" customWidth="1"/>
    <col min="4621" max="4621" width="1.36328125" style="93" customWidth="1"/>
    <col min="4622" max="4626" width="8.6328125" style="93"/>
    <col min="4627" max="4627" width="24.6328125" style="93" customWidth="1"/>
    <col min="4628" max="4863" width="8.6328125" style="93"/>
    <col min="4864" max="4864" width="2" style="93" customWidth="1"/>
    <col min="4865" max="4865" width="10.6328125" style="93" customWidth="1"/>
    <col min="4866" max="4866" width="5.36328125" style="93" customWidth="1"/>
    <col min="4867" max="4867" width="7.36328125" style="93" customWidth="1"/>
    <col min="4868" max="4868" width="0.6328125" style="93" customWidth="1"/>
    <col min="4869" max="4869" width="2.36328125" style="93" customWidth="1"/>
    <col min="4870" max="4872" width="8.6328125" style="93"/>
    <col min="4873" max="4873" width="15.08984375" style="93" customWidth="1"/>
    <col min="4874" max="4875" width="8.6328125" style="93"/>
    <col min="4876" max="4876" width="1.6328125" style="93" customWidth="1"/>
    <col min="4877" max="4877" width="1.36328125" style="93" customWidth="1"/>
    <col min="4878" max="4882" width="8.6328125" style="93"/>
    <col min="4883" max="4883" width="24.6328125" style="93" customWidth="1"/>
    <col min="4884" max="5119" width="8.6328125" style="93"/>
    <col min="5120" max="5120" width="2" style="93" customWidth="1"/>
    <col min="5121" max="5121" width="10.6328125" style="93" customWidth="1"/>
    <col min="5122" max="5122" width="5.36328125" style="93" customWidth="1"/>
    <col min="5123" max="5123" width="7.36328125" style="93" customWidth="1"/>
    <col min="5124" max="5124" width="0.6328125" style="93" customWidth="1"/>
    <col min="5125" max="5125" width="2.36328125" style="93" customWidth="1"/>
    <col min="5126" max="5128" width="8.6328125" style="93"/>
    <col min="5129" max="5129" width="15.08984375" style="93" customWidth="1"/>
    <col min="5130" max="5131" width="8.6328125" style="93"/>
    <col min="5132" max="5132" width="1.6328125" style="93" customWidth="1"/>
    <col min="5133" max="5133" width="1.36328125" style="93" customWidth="1"/>
    <col min="5134" max="5138" width="8.6328125" style="93"/>
    <col min="5139" max="5139" width="24.6328125" style="93" customWidth="1"/>
    <col min="5140" max="5375" width="8.6328125" style="93"/>
    <col min="5376" max="5376" width="2" style="93" customWidth="1"/>
    <col min="5377" max="5377" width="10.6328125" style="93" customWidth="1"/>
    <col min="5378" max="5378" width="5.36328125" style="93" customWidth="1"/>
    <col min="5379" max="5379" width="7.36328125" style="93" customWidth="1"/>
    <col min="5380" max="5380" width="0.6328125" style="93" customWidth="1"/>
    <col min="5381" max="5381" width="2.36328125" style="93" customWidth="1"/>
    <col min="5382" max="5384" width="8.6328125" style="93"/>
    <col min="5385" max="5385" width="15.08984375" style="93" customWidth="1"/>
    <col min="5386" max="5387" width="8.6328125" style="93"/>
    <col min="5388" max="5388" width="1.6328125" style="93" customWidth="1"/>
    <col min="5389" max="5389" width="1.36328125" style="93" customWidth="1"/>
    <col min="5390" max="5394" width="8.6328125" style="93"/>
    <col min="5395" max="5395" width="24.6328125" style="93" customWidth="1"/>
    <col min="5396" max="5631" width="8.6328125" style="93"/>
    <col min="5632" max="5632" width="2" style="93" customWidth="1"/>
    <col min="5633" max="5633" width="10.6328125" style="93" customWidth="1"/>
    <col min="5634" max="5634" width="5.36328125" style="93" customWidth="1"/>
    <col min="5635" max="5635" width="7.36328125" style="93" customWidth="1"/>
    <col min="5636" max="5636" width="0.6328125" style="93" customWidth="1"/>
    <col min="5637" max="5637" width="2.36328125" style="93" customWidth="1"/>
    <col min="5638" max="5640" width="8.6328125" style="93"/>
    <col min="5641" max="5641" width="15.08984375" style="93" customWidth="1"/>
    <col min="5642" max="5643" width="8.6328125" style="93"/>
    <col min="5644" max="5644" width="1.6328125" style="93" customWidth="1"/>
    <col min="5645" max="5645" width="1.36328125" style="93" customWidth="1"/>
    <col min="5646" max="5650" width="8.6328125" style="93"/>
    <col min="5651" max="5651" width="24.6328125" style="93" customWidth="1"/>
    <col min="5652" max="5887" width="8.6328125" style="93"/>
    <col min="5888" max="5888" width="2" style="93" customWidth="1"/>
    <col min="5889" max="5889" width="10.6328125" style="93" customWidth="1"/>
    <col min="5890" max="5890" width="5.36328125" style="93" customWidth="1"/>
    <col min="5891" max="5891" width="7.36328125" style="93" customWidth="1"/>
    <col min="5892" max="5892" width="0.6328125" style="93" customWidth="1"/>
    <col min="5893" max="5893" width="2.36328125" style="93" customWidth="1"/>
    <col min="5894" max="5896" width="8.6328125" style="93"/>
    <col min="5897" max="5897" width="15.08984375" style="93" customWidth="1"/>
    <col min="5898" max="5899" width="8.6328125" style="93"/>
    <col min="5900" max="5900" width="1.6328125" style="93" customWidth="1"/>
    <col min="5901" max="5901" width="1.36328125" style="93" customWidth="1"/>
    <col min="5902" max="5906" width="8.6328125" style="93"/>
    <col min="5907" max="5907" width="24.6328125" style="93" customWidth="1"/>
    <col min="5908" max="6143" width="8.6328125" style="93"/>
    <col min="6144" max="6144" width="2" style="93" customWidth="1"/>
    <col min="6145" max="6145" width="10.6328125" style="93" customWidth="1"/>
    <col min="6146" max="6146" width="5.36328125" style="93" customWidth="1"/>
    <col min="6147" max="6147" width="7.36328125" style="93" customWidth="1"/>
    <col min="6148" max="6148" width="0.6328125" style="93" customWidth="1"/>
    <col min="6149" max="6149" width="2.36328125" style="93" customWidth="1"/>
    <col min="6150" max="6152" width="8.6328125" style="93"/>
    <col min="6153" max="6153" width="15.08984375" style="93" customWidth="1"/>
    <col min="6154" max="6155" width="8.6328125" style="93"/>
    <col min="6156" max="6156" width="1.6328125" style="93" customWidth="1"/>
    <col min="6157" max="6157" width="1.36328125" style="93" customWidth="1"/>
    <col min="6158" max="6162" width="8.6328125" style="93"/>
    <col min="6163" max="6163" width="24.6328125" style="93" customWidth="1"/>
    <col min="6164" max="6399" width="8.6328125" style="93"/>
    <col min="6400" max="6400" width="2" style="93" customWidth="1"/>
    <col min="6401" max="6401" width="10.6328125" style="93" customWidth="1"/>
    <col min="6402" max="6402" width="5.36328125" style="93" customWidth="1"/>
    <col min="6403" max="6403" width="7.36328125" style="93" customWidth="1"/>
    <col min="6404" max="6404" width="0.6328125" style="93" customWidth="1"/>
    <col min="6405" max="6405" width="2.36328125" style="93" customWidth="1"/>
    <col min="6406" max="6408" width="8.6328125" style="93"/>
    <col min="6409" max="6409" width="15.08984375" style="93" customWidth="1"/>
    <col min="6410" max="6411" width="8.6328125" style="93"/>
    <col min="6412" max="6412" width="1.6328125" style="93" customWidth="1"/>
    <col min="6413" max="6413" width="1.36328125" style="93" customWidth="1"/>
    <col min="6414" max="6418" width="8.6328125" style="93"/>
    <col min="6419" max="6419" width="24.6328125" style="93" customWidth="1"/>
    <col min="6420" max="6655" width="8.6328125" style="93"/>
    <col min="6656" max="6656" width="2" style="93" customWidth="1"/>
    <col min="6657" max="6657" width="10.6328125" style="93" customWidth="1"/>
    <col min="6658" max="6658" width="5.36328125" style="93" customWidth="1"/>
    <col min="6659" max="6659" width="7.36328125" style="93" customWidth="1"/>
    <col min="6660" max="6660" width="0.6328125" style="93" customWidth="1"/>
    <col min="6661" max="6661" width="2.36328125" style="93" customWidth="1"/>
    <col min="6662" max="6664" width="8.6328125" style="93"/>
    <col min="6665" max="6665" width="15.08984375" style="93" customWidth="1"/>
    <col min="6666" max="6667" width="8.6328125" style="93"/>
    <col min="6668" max="6668" width="1.6328125" style="93" customWidth="1"/>
    <col min="6669" max="6669" width="1.36328125" style="93" customWidth="1"/>
    <col min="6670" max="6674" width="8.6328125" style="93"/>
    <col min="6675" max="6675" width="24.6328125" style="93" customWidth="1"/>
    <col min="6676" max="6911" width="8.6328125" style="93"/>
    <col min="6912" max="6912" width="2" style="93" customWidth="1"/>
    <col min="6913" max="6913" width="10.6328125" style="93" customWidth="1"/>
    <col min="6914" max="6914" width="5.36328125" style="93" customWidth="1"/>
    <col min="6915" max="6915" width="7.36328125" style="93" customWidth="1"/>
    <col min="6916" max="6916" width="0.6328125" style="93" customWidth="1"/>
    <col min="6917" max="6917" width="2.36328125" style="93" customWidth="1"/>
    <col min="6918" max="6920" width="8.6328125" style="93"/>
    <col min="6921" max="6921" width="15.08984375" style="93" customWidth="1"/>
    <col min="6922" max="6923" width="8.6328125" style="93"/>
    <col min="6924" max="6924" width="1.6328125" style="93" customWidth="1"/>
    <col min="6925" max="6925" width="1.36328125" style="93" customWidth="1"/>
    <col min="6926" max="6930" width="8.6328125" style="93"/>
    <col min="6931" max="6931" width="24.6328125" style="93" customWidth="1"/>
    <col min="6932" max="7167" width="8.6328125" style="93"/>
    <col min="7168" max="7168" width="2" style="93" customWidth="1"/>
    <col min="7169" max="7169" width="10.6328125" style="93" customWidth="1"/>
    <col min="7170" max="7170" width="5.36328125" style="93" customWidth="1"/>
    <col min="7171" max="7171" width="7.36328125" style="93" customWidth="1"/>
    <col min="7172" max="7172" width="0.6328125" style="93" customWidth="1"/>
    <col min="7173" max="7173" width="2.36328125" style="93" customWidth="1"/>
    <col min="7174" max="7176" width="8.6328125" style="93"/>
    <col min="7177" max="7177" width="15.08984375" style="93" customWidth="1"/>
    <col min="7178" max="7179" width="8.6328125" style="93"/>
    <col min="7180" max="7180" width="1.6328125" style="93" customWidth="1"/>
    <col min="7181" max="7181" width="1.36328125" style="93" customWidth="1"/>
    <col min="7182" max="7186" width="8.6328125" style="93"/>
    <col min="7187" max="7187" width="24.6328125" style="93" customWidth="1"/>
    <col min="7188" max="7423" width="8.6328125" style="93"/>
    <col min="7424" max="7424" width="2" style="93" customWidth="1"/>
    <col min="7425" max="7425" width="10.6328125" style="93" customWidth="1"/>
    <col min="7426" max="7426" width="5.36328125" style="93" customWidth="1"/>
    <col min="7427" max="7427" width="7.36328125" style="93" customWidth="1"/>
    <col min="7428" max="7428" width="0.6328125" style="93" customWidth="1"/>
    <col min="7429" max="7429" width="2.36328125" style="93" customWidth="1"/>
    <col min="7430" max="7432" width="8.6328125" style="93"/>
    <col min="7433" max="7433" width="15.08984375" style="93" customWidth="1"/>
    <col min="7434" max="7435" width="8.6328125" style="93"/>
    <col min="7436" max="7436" width="1.6328125" style="93" customWidth="1"/>
    <col min="7437" max="7437" width="1.36328125" style="93" customWidth="1"/>
    <col min="7438" max="7442" width="8.6328125" style="93"/>
    <col min="7443" max="7443" width="24.6328125" style="93" customWidth="1"/>
    <col min="7444" max="7679" width="8.6328125" style="93"/>
    <col min="7680" max="7680" width="2" style="93" customWidth="1"/>
    <col min="7681" max="7681" width="10.6328125" style="93" customWidth="1"/>
    <col min="7682" max="7682" width="5.36328125" style="93" customWidth="1"/>
    <col min="7683" max="7683" width="7.36328125" style="93" customWidth="1"/>
    <col min="7684" max="7684" width="0.6328125" style="93" customWidth="1"/>
    <col min="7685" max="7685" width="2.36328125" style="93" customWidth="1"/>
    <col min="7686" max="7688" width="8.6328125" style="93"/>
    <col min="7689" max="7689" width="15.08984375" style="93" customWidth="1"/>
    <col min="7690" max="7691" width="8.6328125" style="93"/>
    <col min="7692" max="7692" width="1.6328125" style="93" customWidth="1"/>
    <col min="7693" max="7693" width="1.36328125" style="93" customWidth="1"/>
    <col min="7694" max="7698" width="8.6328125" style="93"/>
    <col min="7699" max="7699" width="24.6328125" style="93" customWidth="1"/>
    <col min="7700" max="7935" width="8.6328125" style="93"/>
    <col min="7936" max="7936" width="2" style="93" customWidth="1"/>
    <col min="7937" max="7937" width="10.6328125" style="93" customWidth="1"/>
    <col min="7938" max="7938" width="5.36328125" style="93" customWidth="1"/>
    <col min="7939" max="7939" width="7.36328125" style="93" customWidth="1"/>
    <col min="7940" max="7940" width="0.6328125" style="93" customWidth="1"/>
    <col min="7941" max="7941" width="2.36328125" style="93" customWidth="1"/>
    <col min="7942" max="7944" width="8.6328125" style="93"/>
    <col min="7945" max="7945" width="15.08984375" style="93" customWidth="1"/>
    <col min="7946" max="7947" width="8.6328125" style="93"/>
    <col min="7948" max="7948" width="1.6328125" style="93" customWidth="1"/>
    <col min="7949" max="7949" width="1.36328125" style="93" customWidth="1"/>
    <col min="7950" max="7954" width="8.6328125" style="93"/>
    <col min="7955" max="7955" width="24.6328125" style="93" customWidth="1"/>
    <col min="7956" max="8191" width="8.6328125" style="93"/>
    <col min="8192" max="8192" width="2" style="93" customWidth="1"/>
    <col min="8193" max="8193" width="10.6328125" style="93" customWidth="1"/>
    <col min="8194" max="8194" width="5.36328125" style="93" customWidth="1"/>
    <col min="8195" max="8195" width="7.36328125" style="93" customWidth="1"/>
    <col min="8196" max="8196" width="0.6328125" style="93" customWidth="1"/>
    <col min="8197" max="8197" width="2.36328125" style="93" customWidth="1"/>
    <col min="8198" max="8200" width="8.6328125" style="93"/>
    <col min="8201" max="8201" width="15.08984375" style="93" customWidth="1"/>
    <col min="8202" max="8203" width="8.6328125" style="93"/>
    <col min="8204" max="8204" width="1.6328125" style="93" customWidth="1"/>
    <col min="8205" max="8205" width="1.36328125" style="93" customWidth="1"/>
    <col min="8206" max="8210" width="8.6328125" style="93"/>
    <col min="8211" max="8211" width="24.6328125" style="93" customWidth="1"/>
    <col min="8212" max="8447" width="8.6328125" style="93"/>
    <col min="8448" max="8448" width="2" style="93" customWidth="1"/>
    <col min="8449" max="8449" width="10.6328125" style="93" customWidth="1"/>
    <col min="8450" max="8450" width="5.36328125" style="93" customWidth="1"/>
    <col min="8451" max="8451" width="7.36328125" style="93" customWidth="1"/>
    <col min="8452" max="8452" width="0.6328125" style="93" customWidth="1"/>
    <col min="8453" max="8453" width="2.36328125" style="93" customWidth="1"/>
    <col min="8454" max="8456" width="8.6328125" style="93"/>
    <col min="8457" max="8457" width="15.08984375" style="93" customWidth="1"/>
    <col min="8458" max="8459" width="8.6328125" style="93"/>
    <col min="8460" max="8460" width="1.6328125" style="93" customWidth="1"/>
    <col min="8461" max="8461" width="1.36328125" style="93" customWidth="1"/>
    <col min="8462" max="8466" width="8.6328125" style="93"/>
    <col min="8467" max="8467" width="24.6328125" style="93" customWidth="1"/>
    <col min="8468" max="8703" width="8.6328125" style="93"/>
    <col min="8704" max="8704" width="2" style="93" customWidth="1"/>
    <col min="8705" max="8705" width="10.6328125" style="93" customWidth="1"/>
    <col min="8706" max="8706" width="5.36328125" style="93" customWidth="1"/>
    <col min="8707" max="8707" width="7.36328125" style="93" customWidth="1"/>
    <col min="8708" max="8708" width="0.6328125" style="93" customWidth="1"/>
    <col min="8709" max="8709" width="2.36328125" style="93" customWidth="1"/>
    <col min="8710" max="8712" width="8.6328125" style="93"/>
    <col min="8713" max="8713" width="15.08984375" style="93" customWidth="1"/>
    <col min="8714" max="8715" width="8.6328125" style="93"/>
    <col min="8716" max="8716" width="1.6328125" style="93" customWidth="1"/>
    <col min="8717" max="8717" width="1.36328125" style="93" customWidth="1"/>
    <col min="8718" max="8722" width="8.6328125" style="93"/>
    <col min="8723" max="8723" width="24.6328125" style="93" customWidth="1"/>
    <col min="8724" max="8959" width="8.6328125" style="93"/>
    <col min="8960" max="8960" width="2" style="93" customWidth="1"/>
    <col min="8961" max="8961" width="10.6328125" style="93" customWidth="1"/>
    <col min="8962" max="8962" width="5.36328125" style="93" customWidth="1"/>
    <col min="8963" max="8963" width="7.36328125" style="93" customWidth="1"/>
    <col min="8964" max="8964" width="0.6328125" style="93" customWidth="1"/>
    <col min="8965" max="8965" width="2.36328125" style="93" customWidth="1"/>
    <col min="8966" max="8968" width="8.6328125" style="93"/>
    <col min="8969" max="8969" width="15.08984375" style="93" customWidth="1"/>
    <col min="8970" max="8971" width="8.6328125" style="93"/>
    <col min="8972" max="8972" width="1.6328125" style="93" customWidth="1"/>
    <col min="8973" max="8973" width="1.36328125" style="93" customWidth="1"/>
    <col min="8974" max="8978" width="8.6328125" style="93"/>
    <col min="8979" max="8979" width="24.6328125" style="93" customWidth="1"/>
    <col min="8980" max="9215" width="8.6328125" style="93"/>
    <col min="9216" max="9216" width="2" style="93" customWidth="1"/>
    <col min="9217" max="9217" width="10.6328125" style="93" customWidth="1"/>
    <col min="9218" max="9218" width="5.36328125" style="93" customWidth="1"/>
    <col min="9219" max="9219" width="7.36328125" style="93" customWidth="1"/>
    <col min="9220" max="9220" width="0.6328125" style="93" customWidth="1"/>
    <col min="9221" max="9221" width="2.36328125" style="93" customWidth="1"/>
    <col min="9222" max="9224" width="8.6328125" style="93"/>
    <col min="9225" max="9225" width="15.08984375" style="93" customWidth="1"/>
    <col min="9226" max="9227" width="8.6328125" style="93"/>
    <col min="9228" max="9228" width="1.6328125" style="93" customWidth="1"/>
    <col min="9229" max="9229" width="1.36328125" style="93" customWidth="1"/>
    <col min="9230" max="9234" width="8.6328125" style="93"/>
    <col min="9235" max="9235" width="24.6328125" style="93" customWidth="1"/>
    <col min="9236" max="9471" width="8.6328125" style="93"/>
    <col min="9472" max="9472" width="2" style="93" customWidth="1"/>
    <col min="9473" max="9473" width="10.6328125" style="93" customWidth="1"/>
    <col min="9474" max="9474" width="5.36328125" style="93" customWidth="1"/>
    <col min="9475" max="9475" width="7.36328125" style="93" customWidth="1"/>
    <col min="9476" max="9476" width="0.6328125" style="93" customWidth="1"/>
    <col min="9477" max="9477" width="2.36328125" style="93" customWidth="1"/>
    <col min="9478" max="9480" width="8.6328125" style="93"/>
    <col min="9481" max="9481" width="15.08984375" style="93" customWidth="1"/>
    <col min="9482" max="9483" width="8.6328125" style="93"/>
    <col min="9484" max="9484" width="1.6328125" style="93" customWidth="1"/>
    <col min="9485" max="9485" width="1.36328125" style="93" customWidth="1"/>
    <col min="9486" max="9490" width="8.6328125" style="93"/>
    <col min="9491" max="9491" width="24.6328125" style="93" customWidth="1"/>
    <col min="9492" max="9727" width="8.6328125" style="93"/>
    <col min="9728" max="9728" width="2" style="93" customWidth="1"/>
    <col min="9729" max="9729" width="10.6328125" style="93" customWidth="1"/>
    <col min="9730" max="9730" width="5.36328125" style="93" customWidth="1"/>
    <col min="9731" max="9731" width="7.36328125" style="93" customWidth="1"/>
    <col min="9732" max="9732" width="0.6328125" style="93" customWidth="1"/>
    <col min="9733" max="9733" width="2.36328125" style="93" customWidth="1"/>
    <col min="9734" max="9736" width="8.6328125" style="93"/>
    <col min="9737" max="9737" width="15.08984375" style="93" customWidth="1"/>
    <col min="9738" max="9739" width="8.6328125" style="93"/>
    <col min="9740" max="9740" width="1.6328125" style="93" customWidth="1"/>
    <col min="9741" max="9741" width="1.36328125" style="93" customWidth="1"/>
    <col min="9742" max="9746" width="8.6328125" style="93"/>
    <col min="9747" max="9747" width="24.6328125" style="93" customWidth="1"/>
    <col min="9748" max="9983" width="8.6328125" style="93"/>
    <col min="9984" max="9984" width="2" style="93" customWidth="1"/>
    <col min="9985" max="9985" width="10.6328125" style="93" customWidth="1"/>
    <col min="9986" max="9986" width="5.36328125" style="93" customWidth="1"/>
    <col min="9987" max="9987" width="7.36328125" style="93" customWidth="1"/>
    <col min="9988" max="9988" width="0.6328125" style="93" customWidth="1"/>
    <col min="9989" max="9989" width="2.36328125" style="93" customWidth="1"/>
    <col min="9990" max="9992" width="8.6328125" style="93"/>
    <col min="9993" max="9993" width="15.08984375" style="93" customWidth="1"/>
    <col min="9994" max="9995" width="8.6328125" style="93"/>
    <col min="9996" max="9996" width="1.6328125" style="93" customWidth="1"/>
    <col min="9997" max="9997" width="1.36328125" style="93" customWidth="1"/>
    <col min="9998" max="10002" width="8.6328125" style="93"/>
    <col min="10003" max="10003" width="24.6328125" style="93" customWidth="1"/>
    <col min="10004" max="10239" width="8.6328125" style="93"/>
    <col min="10240" max="10240" width="2" style="93" customWidth="1"/>
    <col min="10241" max="10241" width="10.6328125" style="93" customWidth="1"/>
    <col min="10242" max="10242" width="5.36328125" style="93" customWidth="1"/>
    <col min="10243" max="10243" width="7.36328125" style="93" customWidth="1"/>
    <col min="10244" max="10244" width="0.6328125" style="93" customWidth="1"/>
    <col min="10245" max="10245" width="2.36328125" style="93" customWidth="1"/>
    <col min="10246" max="10248" width="8.6328125" style="93"/>
    <col min="10249" max="10249" width="15.08984375" style="93" customWidth="1"/>
    <col min="10250" max="10251" width="8.6328125" style="93"/>
    <col min="10252" max="10252" width="1.6328125" style="93" customWidth="1"/>
    <col min="10253" max="10253" width="1.36328125" style="93" customWidth="1"/>
    <col min="10254" max="10258" width="8.6328125" style="93"/>
    <col min="10259" max="10259" width="24.6328125" style="93" customWidth="1"/>
    <col min="10260" max="10495" width="8.6328125" style="93"/>
    <col min="10496" max="10496" width="2" style="93" customWidth="1"/>
    <col min="10497" max="10497" width="10.6328125" style="93" customWidth="1"/>
    <col min="10498" max="10498" width="5.36328125" style="93" customWidth="1"/>
    <col min="10499" max="10499" width="7.36328125" style="93" customWidth="1"/>
    <col min="10500" max="10500" width="0.6328125" style="93" customWidth="1"/>
    <col min="10501" max="10501" width="2.36328125" style="93" customWidth="1"/>
    <col min="10502" max="10504" width="8.6328125" style="93"/>
    <col min="10505" max="10505" width="15.08984375" style="93" customWidth="1"/>
    <col min="10506" max="10507" width="8.6328125" style="93"/>
    <col min="10508" max="10508" width="1.6328125" style="93" customWidth="1"/>
    <col min="10509" max="10509" width="1.36328125" style="93" customWidth="1"/>
    <col min="10510" max="10514" width="8.6328125" style="93"/>
    <col min="10515" max="10515" width="24.6328125" style="93" customWidth="1"/>
    <col min="10516" max="10751" width="8.6328125" style="93"/>
    <col min="10752" max="10752" width="2" style="93" customWidth="1"/>
    <col min="10753" max="10753" width="10.6328125" style="93" customWidth="1"/>
    <col min="10754" max="10754" width="5.36328125" style="93" customWidth="1"/>
    <col min="10755" max="10755" width="7.36328125" style="93" customWidth="1"/>
    <col min="10756" max="10756" width="0.6328125" style="93" customWidth="1"/>
    <col min="10757" max="10757" width="2.36328125" style="93" customWidth="1"/>
    <col min="10758" max="10760" width="8.6328125" style="93"/>
    <col min="10761" max="10761" width="15.08984375" style="93" customWidth="1"/>
    <col min="10762" max="10763" width="8.6328125" style="93"/>
    <col min="10764" max="10764" width="1.6328125" style="93" customWidth="1"/>
    <col min="10765" max="10765" width="1.36328125" style="93" customWidth="1"/>
    <col min="10766" max="10770" width="8.6328125" style="93"/>
    <col min="10771" max="10771" width="24.6328125" style="93" customWidth="1"/>
    <col min="10772" max="11007" width="8.6328125" style="93"/>
    <col min="11008" max="11008" width="2" style="93" customWidth="1"/>
    <col min="11009" max="11009" width="10.6328125" style="93" customWidth="1"/>
    <col min="11010" max="11010" width="5.36328125" style="93" customWidth="1"/>
    <col min="11011" max="11011" width="7.36328125" style="93" customWidth="1"/>
    <col min="11012" max="11012" width="0.6328125" style="93" customWidth="1"/>
    <col min="11013" max="11013" width="2.36328125" style="93" customWidth="1"/>
    <col min="11014" max="11016" width="8.6328125" style="93"/>
    <col min="11017" max="11017" width="15.08984375" style="93" customWidth="1"/>
    <col min="11018" max="11019" width="8.6328125" style="93"/>
    <col min="11020" max="11020" width="1.6328125" style="93" customWidth="1"/>
    <col min="11021" max="11021" width="1.36328125" style="93" customWidth="1"/>
    <col min="11022" max="11026" width="8.6328125" style="93"/>
    <col min="11027" max="11027" width="24.6328125" style="93" customWidth="1"/>
    <col min="11028" max="11263" width="8.6328125" style="93"/>
    <col min="11264" max="11264" width="2" style="93" customWidth="1"/>
    <col min="11265" max="11265" width="10.6328125" style="93" customWidth="1"/>
    <col min="11266" max="11266" width="5.36328125" style="93" customWidth="1"/>
    <col min="11267" max="11267" width="7.36328125" style="93" customWidth="1"/>
    <col min="11268" max="11268" width="0.6328125" style="93" customWidth="1"/>
    <col min="11269" max="11269" width="2.36328125" style="93" customWidth="1"/>
    <col min="11270" max="11272" width="8.6328125" style="93"/>
    <col min="11273" max="11273" width="15.08984375" style="93" customWidth="1"/>
    <col min="11274" max="11275" width="8.6328125" style="93"/>
    <col min="11276" max="11276" width="1.6328125" style="93" customWidth="1"/>
    <col min="11277" max="11277" width="1.36328125" style="93" customWidth="1"/>
    <col min="11278" max="11282" width="8.6328125" style="93"/>
    <col min="11283" max="11283" width="24.6328125" style="93" customWidth="1"/>
    <col min="11284" max="11519" width="8.6328125" style="93"/>
    <col min="11520" max="11520" width="2" style="93" customWidth="1"/>
    <col min="11521" max="11521" width="10.6328125" style="93" customWidth="1"/>
    <col min="11522" max="11522" width="5.36328125" style="93" customWidth="1"/>
    <col min="11523" max="11523" width="7.36328125" style="93" customWidth="1"/>
    <col min="11524" max="11524" width="0.6328125" style="93" customWidth="1"/>
    <col min="11525" max="11525" width="2.36328125" style="93" customWidth="1"/>
    <col min="11526" max="11528" width="8.6328125" style="93"/>
    <col min="11529" max="11529" width="15.08984375" style="93" customWidth="1"/>
    <col min="11530" max="11531" width="8.6328125" style="93"/>
    <col min="11532" max="11532" width="1.6328125" style="93" customWidth="1"/>
    <col min="11533" max="11533" width="1.36328125" style="93" customWidth="1"/>
    <col min="11534" max="11538" width="8.6328125" style="93"/>
    <col min="11539" max="11539" width="24.6328125" style="93" customWidth="1"/>
    <col min="11540" max="11775" width="8.6328125" style="93"/>
    <col min="11776" max="11776" width="2" style="93" customWidth="1"/>
    <col min="11777" max="11777" width="10.6328125" style="93" customWidth="1"/>
    <col min="11778" max="11778" width="5.36328125" style="93" customWidth="1"/>
    <col min="11779" max="11779" width="7.36328125" style="93" customWidth="1"/>
    <col min="11780" max="11780" width="0.6328125" style="93" customWidth="1"/>
    <col min="11781" max="11781" width="2.36328125" style="93" customWidth="1"/>
    <col min="11782" max="11784" width="8.6328125" style="93"/>
    <col min="11785" max="11785" width="15.08984375" style="93" customWidth="1"/>
    <col min="11786" max="11787" width="8.6328125" style="93"/>
    <col min="11788" max="11788" width="1.6328125" style="93" customWidth="1"/>
    <col min="11789" max="11789" width="1.36328125" style="93" customWidth="1"/>
    <col min="11790" max="11794" width="8.6328125" style="93"/>
    <col min="11795" max="11795" width="24.6328125" style="93" customWidth="1"/>
    <col min="11796" max="12031" width="8.6328125" style="93"/>
    <col min="12032" max="12032" width="2" style="93" customWidth="1"/>
    <col min="12033" max="12033" width="10.6328125" style="93" customWidth="1"/>
    <col min="12034" max="12034" width="5.36328125" style="93" customWidth="1"/>
    <col min="12035" max="12035" width="7.36328125" style="93" customWidth="1"/>
    <col min="12036" max="12036" width="0.6328125" style="93" customWidth="1"/>
    <col min="12037" max="12037" width="2.36328125" style="93" customWidth="1"/>
    <col min="12038" max="12040" width="8.6328125" style="93"/>
    <col min="12041" max="12041" width="15.08984375" style="93" customWidth="1"/>
    <col min="12042" max="12043" width="8.6328125" style="93"/>
    <col min="12044" max="12044" width="1.6328125" style="93" customWidth="1"/>
    <col min="12045" max="12045" width="1.36328125" style="93" customWidth="1"/>
    <col min="12046" max="12050" width="8.6328125" style="93"/>
    <col min="12051" max="12051" width="24.6328125" style="93" customWidth="1"/>
    <col min="12052" max="12287" width="8.6328125" style="93"/>
    <col min="12288" max="12288" width="2" style="93" customWidth="1"/>
    <col min="12289" max="12289" width="10.6328125" style="93" customWidth="1"/>
    <col min="12290" max="12290" width="5.36328125" style="93" customWidth="1"/>
    <col min="12291" max="12291" width="7.36328125" style="93" customWidth="1"/>
    <col min="12292" max="12292" width="0.6328125" style="93" customWidth="1"/>
    <col min="12293" max="12293" width="2.36328125" style="93" customWidth="1"/>
    <col min="12294" max="12296" width="8.6328125" style="93"/>
    <col min="12297" max="12297" width="15.08984375" style="93" customWidth="1"/>
    <col min="12298" max="12299" width="8.6328125" style="93"/>
    <col min="12300" max="12300" width="1.6328125" style="93" customWidth="1"/>
    <col min="12301" max="12301" width="1.36328125" style="93" customWidth="1"/>
    <col min="12302" max="12306" width="8.6328125" style="93"/>
    <col min="12307" max="12307" width="24.6328125" style="93" customWidth="1"/>
    <col min="12308" max="12543" width="8.6328125" style="93"/>
    <col min="12544" max="12544" width="2" style="93" customWidth="1"/>
    <col min="12545" max="12545" width="10.6328125" style="93" customWidth="1"/>
    <col min="12546" max="12546" width="5.36328125" style="93" customWidth="1"/>
    <col min="12547" max="12547" width="7.36328125" style="93" customWidth="1"/>
    <col min="12548" max="12548" width="0.6328125" style="93" customWidth="1"/>
    <col min="12549" max="12549" width="2.36328125" style="93" customWidth="1"/>
    <col min="12550" max="12552" width="8.6328125" style="93"/>
    <col min="12553" max="12553" width="15.08984375" style="93" customWidth="1"/>
    <col min="12554" max="12555" width="8.6328125" style="93"/>
    <col min="12556" max="12556" width="1.6328125" style="93" customWidth="1"/>
    <col min="12557" max="12557" width="1.36328125" style="93" customWidth="1"/>
    <col min="12558" max="12562" width="8.6328125" style="93"/>
    <col min="12563" max="12563" width="24.6328125" style="93" customWidth="1"/>
    <col min="12564" max="12799" width="8.6328125" style="93"/>
    <col min="12800" max="12800" width="2" style="93" customWidth="1"/>
    <col min="12801" max="12801" width="10.6328125" style="93" customWidth="1"/>
    <col min="12802" max="12802" width="5.36328125" style="93" customWidth="1"/>
    <col min="12803" max="12803" width="7.36328125" style="93" customWidth="1"/>
    <col min="12804" max="12804" width="0.6328125" style="93" customWidth="1"/>
    <col min="12805" max="12805" width="2.36328125" style="93" customWidth="1"/>
    <col min="12806" max="12808" width="8.6328125" style="93"/>
    <col min="12809" max="12809" width="15.08984375" style="93" customWidth="1"/>
    <col min="12810" max="12811" width="8.6328125" style="93"/>
    <col min="12812" max="12812" width="1.6328125" style="93" customWidth="1"/>
    <col min="12813" max="12813" width="1.36328125" style="93" customWidth="1"/>
    <col min="12814" max="12818" width="8.6328125" style="93"/>
    <col min="12819" max="12819" width="24.6328125" style="93" customWidth="1"/>
    <col min="12820" max="13055" width="8.6328125" style="93"/>
    <col min="13056" max="13056" width="2" style="93" customWidth="1"/>
    <col min="13057" max="13057" width="10.6328125" style="93" customWidth="1"/>
    <col min="13058" max="13058" width="5.36328125" style="93" customWidth="1"/>
    <col min="13059" max="13059" width="7.36328125" style="93" customWidth="1"/>
    <col min="13060" max="13060" width="0.6328125" style="93" customWidth="1"/>
    <col min="13061" max="13061" width="2.36328125" style="93" customWidth="1"/>
    <col min="13062" max="13064" width="8.6328125" style="93"/>
    <col min="13065" max="13065" width="15.08984375" style="93" customWidth="1"/>
    <col min="13066" max="13067" width="8.6328125" style="93"/>
    <col min="13068" max="13068" width="1.6328125" style="93" customWidth="1"/>
    <col min="13069" max="13069" width="1.36328125" style="93" customWidth="1"/>
    <col min="13070" max="13074" width="8.6328125" style="93"/>
    <col min="13075" max="13075" width="24.6328125" style="93" customWidth="1"/>
    <col min="13076" max="13311" width="8.6328125" style="93"/>
    <col min="13312" max="13312" width="2" style="93" customWidth="1"/>
    <col min="13313" max="13313" width="10.6328125" style="93" customWidth="1"/>
    <col min="13314" max="13314" width="5.36328125" style="93" customWidth="1"/>
    <col min="13315" max="13315" width="7.36328125" style="93" customWidth="1"/>
    <col min="13316" max="13316" width="0.6328125" style="93" customWidth="1"/>
    <col min="13317" max="13317" width="2.36328125" style="93" customWidth="1"/>
    <col min="13318" max="13320" width="8.6328125" style="93"/>
    <col min="13321" max="13321" width="15.08984375" style="93" customWidth="1"/>
    <col min="13322" max="13323" width="8.6328125" style="93"/>
    <col min="13324" max="13324" width="1.6328125" style="93" customWidth="1"/>
    <col min="13325" max="13325" width="1.36328125" style="93" customWidth="1"/>
    <col min="13326" max="13330" width="8.6328125" style="93"/>
    <col min="13331" max="13331" width="24.6328125" style="93" customWidth="1"/>
    <col min="13332" max="13567" width="8.6328125" style="93"/>
    <col min="13568" max="13568" width="2" style="93" customWidth="1"/>
    <col min="13569" max="13569" width="10.6328125" style="93" customWidth="1"/>
    <col min="13570" max="13570" width="5.36328125" style="93" customWidth="1"/>
    <col min="13571" max="13571" width="7.36328125" style="93" customWidth="1"/>
    <col min="13572" max="13572" width="0.6328125" style="93" customWidth="1"/>
    <col min="13573" max="13573" width="2.36328125" style="93" customWidth="1"/>
    <col min="13574" max="13576" width="8.6328125" style="93"/>
    <col min="13577" max="13577" width="15.08984375" style="93" customWidth="1"/>
    <col min="13578" max="13579" width="8.6328125" style="93"/>
    <col min="13580" max="13580" width="1.6328125" style="93" customWidth="1"/>
    <col min="13581" max="13581" width="1.36328125" style="93" customWidth="1"/>
    <col min="13582" max="13586" width="8.6328125" style="93"/>
    <col min="13587" max="13587" width="24.6328125" style="93" customWidth="1"/>
    <col min="13588" max="13823" width="8.6328125" style="93"/>
    <col min="13824" max="13824" width="2" style="93" customWidth="1"/>
    <col min="13825" max="13825" width="10.6328125" style="93" customWidth="1"/>
    <col min="13826" max="13826" width="5.36328125" style="93" customWidth="1"/>
    <col min="13827" max="13827" width="7.36328125" style="93" customWidth="1"/>
    <col min="13828" max="13828" width="0.6328125" style="93" customWidth="1"/>
    <col min="13829" max="13829" width="2.36328125" style="93" customWidth="1"/>
    <col min="13830" max="13832" width="8.6328125" style="93"/>
    <col min="13833" max="13833" width="15.08984375" style="93" customWidth="1"/>
    <col min="13834" max="13835" width="8.6328125" style="93"/>
    <col min="13836" max="13836" width="1.6328125" style="93" customWidth="1"/>
    <col min="13837" max="13837" width="1.36328125" style="93" customWidth="1"/>
    <col min="13838" max="13842" width="8.6328125" style="93"/>
    <col min="13843" max="13843" width="24.6328125" style="93" customWidth="1"/>
    <col min="13844" max="14079" width="8.6328125" style="93"/>
    <col min="14080" max="14080" width="2" style="93" customWidth="1"/>
    <col min="14081" max="14081" width="10.6328125" style="93" customWidth="1"/>
    <col min="14082" max="14082" width="5.36328125" style="93" customWidth="1"/>
    <col min="14083" max="14083" width="7.36328125" style="93" customWidth="1"/>
    <col min="14084" max="14084" width="0.6328125" style="93" customWidth="1"/>
    <col min="14085" max="14085" width="2.36328125" style="93" customWidth="1"/>
    <col min="14086" max="14088" width="8.6328125" style="93"/>
    <col min="14089" max="14089" width="15.08984375" style="93" customWidth="1"/>
    <col min="14090" max="14091" width="8.6328125" style="93"/>
    <col min="14092" max="14092" width="1.6328125" style="93" customWidth="1"/>
    <col min="14093" max="14093" width="1.36328125" style="93" customWidth="1"/>
    <col min="14094" max="14098" width="8.6328125" style="93"/>
    <col min="14099" max="14099" width="24.6328125" style="93" customWidth="1"/>
    <col min="14100" max="14335" width="8.6328125" style="93"/>
    <col min="14336" max="14336" width="2" style="93" customWidth="1"/>
    <col min="14337" max="14337" width="10.6328125" style="93" customWidth="1"/>
    <col min="14338" max="14338" width="5.36328125" style="93" customWidth="1"/>
    <col min="14339" max="14339" width="7.36328125" style="93" customWidth="1"/>
    <col min="14340" max="14340" width="0.6328125" style="93" customWidth="1"/>
    <col min="14341" max="14341" width="2.36328125" style="93" customWidth="1"/>
    <col min="14342" max="14344" width="8.6328125" style="93"/>
    <col min="14345" max="14345" width="15.08984375" style="93" customWidth="1"/>
    <col min="14346" max="14347" width="8.6328125" style="93"/>
    <col min="14348" max="14348" width="1.6328125" style="93" customWidth="1"/>
    <col min="14349" max="14349" width="1.36328125" style="93" customWidth="1"/>
    <col min="14350" max="14354" width="8.6328125" style="93"/>
    <col min="14355" max="14355" width="24.6328125" style="93" customWidth="1"/>
    <col min="14356" max="14591" width="8.6328125" style="93"/>
    <col min="14592" max="14592" width="2" style="93" customWidth="1"/>
    <col min="14593" max="14593" width="10.6328125" style="93" customWidth="1"/>
    <col min="14594" max="14594" width="5.36328125" style="93" customWidth="1"/>
    <col min="14595" max="14595" width="7.36328125" style="93" customWidth="1"/>
    <col min="14596" max="14596" width="0.6328125" style="93" customWidth="1"/>
    <col min="14597" max="14597" width="2.36328125" style="93" customWidth="1"/>
    <col min="14598" max="14600" width="8.6328125" style="93"/>
    <col min="14601" max="14601" width="15.08984375" style="93" customWidth="1"/>
    <col min="14602" max="14603" width="8.6328125" style="93"/>
    <col min="14604" max="14604" width="1.6328125" style="93" customWidth="1"/>
    <col min="14605" max="14605" width="1.36328125" style="93" customWidth="1"/>
    <col min="14606" max="14610" width="8.6328125" style="93"/>
    <col min="14611" max="14611" width="24.6328125" style="93" customWidth="1"/>
    <col min="14612" max="14847" width="8.6328125" style="93"/>
    <col min="14848" max="14848" width="2" style="93" customWidth="1"/>
    <col min="14849" max="14849" width="10.6328125" style="93" customWidth="1"/>
    <col min="14850" max="14850" width="5.36328125" style="93" customWidth="1"/>
    <col min="14851" max="14851" width="7.36328125" style="93" customWidth="1"/>
    <col min="14852" max="14852" width="0.6328125" style="93" customWidth="1"/>
    <col min="14853" max="14853" width="2.36328125" style="93" customWidth="1"/>
    <col min="14854" max="14856" width="8.6328125" style="93"/>
    <col min="14857" max="14857" width="15.08984375" style="93" customWidth="1"/>
    <col min="14858" max="14859" width="8.6328125" style="93"/>
    <col min="14860" max="14860" width="1.6328125" style="93" customWidth="1"/>
    <col min="14861" max="14861" width="1.36328125" style="93" customWidth="1"/>
    <col min="14862" max="14866" width="8.6328125" style="93"/>
    <col min="14867" max="14867" width="24.6328125" style="93" customWidth="1"/>
    <col min="14868" max="15103" width="8.6328125" style="93"/>
    <col min="15104" max="15104" width="2" style="93" customWidth="1"/>
    <col min="15105" max="15105" width="10.6328125" style="93" customWidth="1"/>
    <col min="15106" max="15106" width="5.36328125" style="93" customWidth="1"/>
    <col min="15107" max="15107" width="7.36328125" style="93" customWidth="1"/>
    <col min="15108" max="15108" width="0.6328125" style="93" customWidth="1"/>
    <col min="15109" max="15109" width="2.36328125" style="93" customWidth="1"/>
    <col min="15110" max="15112" width="8.6328125" style="93"/>
    <col min="15113" max="15113" width="15.08984375" style="93" customWidth="1"/>
    <col min="15114" max="15115" width="8.6328125" style="93"/>
    <col min="15116" max="15116" width="1.6328125" style="93" customWidth="1"/>
    <col min="15117" max="15117" width="1.36328125" style="93" customWidth="1"/>
    <col min="15118" max="15122" width="8.6328125" style="93"/>
    <col min="15123" max="15123" width="24.6328125" style="93" customWidth="1"/>
    <col min="15124" max="15359" width="8.6328125" style="93"/>
    <col min="15360" max="15360" width="2" style="93" customWidth="1"/>
    <col min="15361" max="15361" width="10.6328125" style="93" customWidth="1"/>
    <col min="15362" max="15362" width="5.36328125" style="93" customWidth="1"/>
    <col min="15363" max="15363" width="7.36328125" style="93" customWidth="1"/>
    <col min="15364" max="15364" width="0.6328125" style="93" customWidth="1"/>
    <col min="15365" max="15365" width="2.36328125" style="93" customWidth="1"/>
    <col min="15366" max="15368" width="8.6328125" style="93"/>
    <col min="15369" max="15369" width="15.08984375" style="93" customWidth="1"/>
    <col min="15370" max="15371" width="8.6328125" style="93"/>
    <col min="15372" max="15372" width="1.6328125" style="93" customWidth="1"/>
    <col min="15373" max="15373" width="1.36328125" style="93" customWidth="1"/>
    <col min="15374" max="15378" width="8.6328125" style="93"/>
    <col min="15379" max="15379" width="24.6328125" style="93" customWidth="1"/>
    <col min="15380" max="15615" width="8.6328125" style="93"/>
    <col min="15616" max="15616" width="2" style="93" customWidth="1"/>
    <col min="15617" max="15617" width="10.6328125" style="93" customWidth="1"/>
    <col min="15618" max="15618" width="5.36328125" style="93" customWidth="1"/>
    <col min="15619" max="15619" width="7.36328125" style="93" customWidth="1"/>
    <col min="15620" max="15620" width="0.6328125" style="93" customWidth="1"/>
    <col min="15621" max="15621" width="2.36328125" style="93" customWidth="1"/>
    <col min="15622" max="15624" width="8.6328125" style="93"/>
    <col min="15625" max="15625" width="15.08984375" style="93" customWidth="1"/>
    <col min="15626" max="15627" width="8.6328125" style="93"/>
    <col min="15628" max="15628" width="1.6328125" style="93" customWidth="1"/>
    <col min="15629" max="15629" width="1.36328125" style="93" customWidth="1"/>
    <col min="15630" max="15634" width="8.6328125" style="93"/>
    <col min="15635" max="15635" width="24.6328125" style="93" customWidth="1"/>
    <col min="15636" max="15871" width="8.6328125" style="93"/>
    <col min="15872" max="15872" width="2" style="93" customWidth="1"/>
    <col min="15873" max="15873" width="10.6328125" style="93" customWidth="1"/>
    <col min="15874" max="15874" width="5.36328125" style="93" customWidth="1"/>
    <col min="15875" max="15875" width="7.36328125" style="93" customWidth="1"/>
    <col min="15876" max="15876" width="0.6328125" style="93" customWidth="1"/>
    <col min="15877" max="15877" width="2.36328125" style="93" customWidth="1"/>
    <col min="15878" max="15880" width="8.6328125" style="93"/>
    <col min="15881" max="15881" width="15.08984375" style="93" customWidth="1"/>
    <col min="15882" max="15883" width="8.6328125" style="93"/>
    <col min="15884" max="15884" width="1.6328125" style="93" customWidth="1"/>
    <col min="15885" max="15885" width="1.36328125" style="93" customWidth="1"/>
    <col min="15886" max="15890" width="8.6328125" style="93"/>
    <col min="15891" max="15891" width="24.6328125" style="93" customWidth="1"/>
    <col min="15892" max="16127" width="8.6328125" style="93"/>
    <col min="16128" max="16128" width="2" style="93" customWidth="1"/>
    <col min="16129" max="16129" width="10.6328125" style="93" customWidth="1"/>
    <col min="16130" max="16130" width="5.36328125" style="93" customWidth="1"/>
    <col min="16131" max="16131" width="7.36328125" style="93" customWidth="1"/>
    <col min="16132" max="16132" width="0.6328125" style="93" customWidth="1"/>
    <col min="16133" max="16133" width="2.36328125" style="93" customWidth="1"/>
    <col min="16134" max="16136" width="8.6328125" style="93"/>
    <col min="16137" max="16137" width="15.08984375" style="93" customWidth="1"/>
    <col min="16138" max="16139" width="8.6328125" style="93"/>
    <col min="16140" max="16140" width="1.6328125" style="93" customWidth="1"/>
    <col min="16141" max="16141" width="1.36328125" style="93" customWidth="1"/>
    <col min="16142" max="16146" width="8.6328125" style="93"/>
    <col min="16147" max="16147" width="24.6328125" style="93" customWidth="1"/>
    <col min="16148" max="16384" width="8.6328125" style="93"/>
  </cols>
  <sheetData>
    <row r="1" spans="1:182" ht="15.75" customHeight="1" x14ac:dyDescent="0.3">
      <c r="A1" s="948" t="s">
        <v>319</v>
      </c>
      <c r="B1" s="949"/>
      <c r="C1" s="949"/>
      <c r="D1" s="949"/>
      <c r="E1" s="949"/>
      <c r="F1" s="949"/>
      <c r="G1" s="949"/>
      <c r="H1" s="949"/>
      <c r="I1" s="949"/>
      <c r="J1" s="949"/>
      <c r="K1" s="949"/>
      <c r="L1" s="949"/>
      <c r="M1" s="949"/>
      <c r="N1" s="94"/>
    </row>
    <row r="2" spans="1:182" ht="21.15" customHeight="1" x14ac:dyDescent="0.3">
      <c r="A2" s="949"/>
      <c r="B2" s="949"/>
      <c r="C2" s="949"/>
      <c r="D2" s="949"/>
      <c r="E2" s="949"/>
      <c r="F2" s="949"/>
      <c r="G2" s="949"/>
      <c r="H2" s="949"/>
      <c r="I2" s="949"/>
      <c r="J2" s="949"/>
      <c r="K2" s="949"/>
      <c r="L2" s="949"/>
      <c r="M2" s="949"/>
      <c r="N2" s="94"/>
    </row>
    <row r="3" spans="1:182" s="752" customFormat="1" ht="12" x14ac:dyDescent="0.3">
      <c r="B3" s="950" t="s">
        <v>301</v>
      </c>
      <c r="C3" s="950"/>
      <c r="D3" s="950"/>
      <c r="E3" s="950"/>
      <c r="F3" s="950"/>
      <c r="G3" s="950"/>
      <c r="H3" s="950"/>
      <c r="I3" s="950"/>
      <c r="J3" s="950"/>
      <c r="K3" s="950"/>
      <c r="L3" s="950"/>
      <c r="M3" s="950"/>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182" s="95" customFormat="1" x14ac:dyDescent="0.3">
      <c r="B4" s="959" t="s">
        <v>205</v>
      </c>
      <c r="C4" s="959"/>
      <c r="D4" s="959"/>
      <c r="E4" s="959"/>
      <c r="F4" s="959"/>
      <c r="G4" s="959"/>
      <c r="H4" s="959"/>
      <c r="I4" s="959"/>
      <c r="J4" s="959"/>
      <c r="K4" s="959"/>
      <c r="L4" s="959"/>
      <c r="M4" s="959"/>
      <c r="N4" s="94"/>
    </row>
    <row r="5" spans="1:182" ht="6.75" customHeight="1" x14ac:dyDescent="0.35">
      <c r="A5" s="960"/>
      <c r="B5" s="960"/>
      <c r="C5" s="960"/>
      <c r="D5" s="960"/>
      <c r="E5" s="960"/>
      <c r="F5" s="960"/>
      <c r="G5" s="961"/>
      <c r="H5" s="961"/>
      <c r="I5" s="961"/>
      <c r="J5" s="961"/>
      <c r="K5" s="961"/>
      <c r="L5" s="961"/>
      <c r="N5" s="94"/>
    </row>
    <row r="6" spans="1:182" s="103" customFormat="1" ht="14.5" customHeight="1" x14ac:dyDescent="0.3">
      <c r="A6" s="96"/>
      <c r="B6" s="389" t="s">
        <v>156</v>
      </c>
      <c r="C6" s="97"/>
      <c r="D6" s="97"/>
      <c r="E6" s="97"/>
      <c r="F6" s="974">
        <f>developer</f>
        <v>0</v>
      </c>
      <c r="G6" s="974"/>
      <c r="H6" s="974"/>
      <c r="I6" s="975" t="s">
        <v>24</v>
      </c>
      <c r="J6" s="975"/>
      <c r="K6" s="955">
        <f>ProjNum</f>
        <v>0</v>
      </c>
      <c r="L6" s="955"/>
      <c r="M6" s="474"/>
      <c r="N6" s="101"/>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row>
    <row r="7" spans="1:182" s="103" customFormat="1" ht="12" x14ac:dyDescent="0.3">
      <c r="A7" s="96"/>
      <c r="B7" s="389" t="s">
        <v>157</v>
      </c>
      <c r="C7" s="97"/>
      <c r="D7" s="97"/>
      <c r="E7" s="97"/>
      <c r="F7" s="974">
        <f>proj</f>
        <v>0</v>
      </c>
      <c r="G7" s="974"/>
      <c r="H7" s="974"/>
      <c r="I7" s="340"/>
      <c r="J7" s="105"/>
      <c r="K7" s="475"/>
      <c r="L7" s="476"/>
      <c r="M7" s="474"/>
      <c r="N7" s="101"/>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row>
    <row r="8" spans="1:182" s="103" customFormat="1" ht="12" x14ac:dyDescent="0.3">
      <c r="A8" s="96"/>
      <c r="B8" s="106"/>
      <c r="C8" s="97"/>
      <c r="D8" s="97"/>
      <c r="E8" s="97"/>
      <c r="F8" s="956">
        <f>city</f>
        <v>0</v>
      </c>
      <c r="G8" s="956"/>
      <c r="H8" s="956"/>
      <c r="I8" s="105">
        <f>zip</f>
        <v>0</v>
      </c>
      <c r="J8" s="473" t="s">
        <v>158</v>
      </c>
      <c r="K8" s="955">
        <f>buyer</f>
        <v>0</v>
      </c>
      <c r="L8" s="955"/>
      <c r="M8" s="955"/>
      <c r="N8" s="101"/>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row>
    <row r="9" spans="1:182" s="108" customFormat="1" ht="8.15" customHeight="1" x14ac:dyDescent="0.25">
      <c r="A9" s="107"/>
      <c r="C9" s="109"/>
      <c r="D9" s="110"/>
      <c r="E9" s="111"/>
      <c r="F9" s="112"/>
      <c r="G9" s="113"/>
      <c r="H9" s="113"/>
      <c r="I9" s="113"/>
      <c r="J9" s="107"/>
      <c r="K9" s="107"/>
      <c r="L9" s="107"/>
      <c r="M9" s="107"/>
      <c r="N9" s="114"/>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row>
    <row r="10" spans="1:182" s="376" customFormat="1" ht="13.65" customHeight="1" x14ac:dyDescent="0.3">
      <c r="A10" s="375"/>
      <c r="B10" s="958" t="s">
        <v>25</v>
      </c>
      <c r="C10" s="958"/>
      <c r="D10" s="958"/>
      <c r="E10" s="958"/>
      <c r="F10" s="968"/>
      <c r="G10" s="969"/>
      <c r="H10" s="970" t="s">
        <v>38</v>
      </c>
      <c r="I10" s="970"/>
      <c r="J10" s="969"/>
      <c r="K10" s="969"/>
      <c r="L10" s="969"/>
      <c r="N10" s="377"/>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c r="DQ10" s="375"/>
      <c r="DR10" s="375"/>
      <c r="DS10" s="375"/>
      <c r="DT10" s="375"/>
      <c r="DU10" s="375"/>
      <c r="DV10" s="375"/>
      <c r="DW10" s="375"/>
      <c r="DX10" s="375"/>
      <c r="DY10" s="375"/>
      <c r="DZ10" s="375"/>
      <c r="EA10" s="375"/>
      <c r="EB10" s="375"/>
      <c r="EC10" s="375"/>
      <c r="ED10" s="375"/>
      <c r="EE10" s="375"/>
      <c r="EF10" s="375"/>
      <c r="EG10" s="375"/>
      <c r="EH10" s="375"/>
      <c r="EI10" s="375"/>
      <c r="EJ10" s="375"/>
      <c r="EK10" s="375"/>
      <c r="EL10" s="375"/>
      <c r="EM10" s="375"/>
      <c r="EN10" s="375"/>
      <c r="EO10" s="375"/>
      <c r="EP10" s="375"/>
      <c r="EQ10" s="375"/>
      <c r="ER10" s="375"/>
      <c r="ES10" s="375"/>
      <c r="ET10" s="375"/>
      <c r="EU10" s="375"/>
      <c r="EV10" s="375"/>
      <c r="EW10" s="375"/>
      <c r="EX10" s="375"/>
      <c r="EY10" s="375"/>
      <c r="EZ10" s="375"/>
      <c r="FA10" s="375"/>
      <c r="FB10" s="375"/>
      <c r="FC10" s="375"/>
      <c r="FD10" s="375"/>
      <c r="FE10" s="375"/>
      <c r="FF10" s="375"/>
      <c r="FG10" s="375"/>
      <c r="FH10" s="375"/>
      <c r="FI10" s="375"/>
      <c r="FJ10" s="375"/>
      <c r="FK10" s="375"/>
      <c r="FL10" s="375"/>
      <c r="FM10" s="375"/>
      <c r="FN10" s="375"/>
      <c r="FO10" s="375"/>
      <c r="FP10" s="375"/>
      <c r="FQ10" s="375"/>
      <c r="FR10" s="375"/>
      <c r="FS10" s="375"/>
      <c r="FT10" s="375"/>
      <c r="FU10" s="375"/>
      <c r="FV10" s="375"/>
      <c r="FW10" s="375"/>
      <c r="FX10" s="375"/>
      <c r="FY10" s="375"/>
    </row>
    <row r="11" spans="1:182" ht="23.75" customHeight="1" x14ac:dyDescent="0.3">
      <c r="B11" s="381" t="s">
        <v>318</v>
      </c>
      <c r="C11" s="381"/>
      <c r="D11" s="381"/>
      <c r="E11" s="381"/>
      <c r="F11" s="381"/>
      <c r="K11" s="412" t="s">
        <v>28</v>
      </c>
      <c r="M11" s="115"/>
      <c r="N11" s="413"/>
      <c r="O11" s="413"/>
      <c r="P11" s="413"/>
      <c r="Q11" s="116"/>
      <c r="R11" s="116"/>
      <c r="S11" s="116"/>
      <c r="T11" s="116"/>
      <c r="U11" s="116"/>
    </row>
    <row r="12" spans="1:182" ht="12.9" customHeight="1" x14ac:dyDescent="0.3">
      <c r="B12" s="962"/>
      <c r="C12" s="963"/>
      <c r="D12" s="378" t="s">
        <v>11</v>
      </c>
      <c r="E12" s="117" t="s">
        <v>196</v>
      </c>
      <c r="F12" s="117"/>
      <c r="G12" s="117"/>
      <c r="H12" s="117"/>
      <c r="I12" s="117"/>
      <c r="J12" s="117"/>
      <c r="K12" s="971" t="s">
        <v>197</v>
      </c>
      <c r="L12" s="971"/>
      <c r="M12" s="971"/>
      <c r="N12" s="118"/>
      <c r="O12" s="118"/>
      <c r="P12" s="414"/>
      <c r="Q12" s="116"/>
      <c r="R12" s="116"/>
      <c r="S12" s="116"/>
      <c r="T12" s="116"/>
    </row>
    <row r="13" spans="1:182" x14ac:dyDescent="0.3">
      <c r="B13" s="964"/>
      <c r="C13" s="965"/>
      <c r="D13" s="379"/>
      <c r="E13" s="382" t="s">
        <v>14</v>
      </c>
      <c r="F13" s="95"/>
      <c r="G13" s="95"/>
      <c r="H13" s="95"/>
      <c r="I13" s="95"/>
      <c r="J13" s="95"/>
      <c r="K13" s="972"/>
      <c r="L13" s="972"/>
      <c r="M13" s="972"/>
      <c r="N13" s="118"/>
      <c r="O13" s="414"/>
      <c r="P13" s="414"/>
      <c r="Q13" s="116"/>
      <c r="R13" s="116"/>
      <c r="S13" s="116"/>
    </row>
    <row r="14" spans="1:182" x14ac:dyDescent="0.3">
      <c r="B14" s="964"/>
      <c r="C14" s="965"/>
      <c r="D14" s="379"/>
      <c r="E14" s="382" t="s">
        <v>15</v>
      </c>
      <c r="F14" s="95"/>
      <c r="G14" s="95"/>
      <c r="H14" s="95"/>
      <c r="I14" s="95"/>
      <c r="J14" s="95"/>
      <c r="K14" s="972"/>
      <c r="L14" s="972"/>
      <c r="M14" s="972"/>
      <c r="N14" s="118"/>
      <c r="O14" s="414"/>
      <c r="P14" s="414"/>
      <c r="Q14" s="116"/>
      <c r="R14" s="116"/>
      <c r="S14" s="116"/>
    </row>
    <row r="15" spans="1:182" x14ac:dyDescent="0.3">
      <c r="B15" s="964"/>
      <c r="C15" s="965"/>
      <c r="D15" s="379"/>
      <c r="E15" s="382" t="s">
        <v>16</v>
      </c>
      <c r="F15" s="95"/>
      <c r="G15" s="95"/>
      <c r="H15" s="95"/>
      <c r="I15" s="95"/>
      <c r="J15" s="95"/>
      <c r="K15" s="972"/>
      <c r="L15" s="972"/>
      <c r="M15" s="972"/>
      <c r="N15" s="118"/>
      <c r="O15" s="414"/>
      <c r="P15" s="414"/>
      <c r="Q15" s="116"/>
      <c r="R15" s="116"/>
      <c r="S15" s="116"/>
    </row>
    <row r="16" spans="1:182" x14ac:dyDescent="0.3">
      <c r="B16" s="964"/>
      <c r="C16" s="965"/>
      <c r="D16" s="379"/>
      <c r="E16" s="382" t="s">
        <v>195</v>
      </c>
      <c r="F16" s="95"/>
      <c r="G16" s="95"/>
      <c r="H16" s="95"/>
      <c r="I16" s="95"/>
      <c r="J16" s="95"/>
      <c r="K16" s="972"/>
      <c r="L16" s="972"/>
      <c r="M16" s="972"/>
      <c r="N16" s="118"/>
      <c r="O16" s="414"/>
      <c r="P16" s="414"/>
      <c r="Q16" s="116"/>
      <c r="R16" s="116"/>
      <c r="S16" s="116"/>
    </row>
    <row r="17" spans="1:108" x14ac:dyDescent="0.3">
      <c r="B17" s="964"/>
      <c r="C17" s="965"/>
      <c r="D17" s="379"/>
      <c r="E17" s="382" t="s">
        <v>17</v>
      </c>
      <c r="F17" s="95"/>
      <c r="G17" s="95"/>
      <c r="H17" s="95"/>
      <c r="I17" s="95"/>
      <c r="J17" s="95"/>
      <c r="K17" s="972"/>
      <c r="L17" s="972"/>
      <c r="M17" s="972"/>
      <c r="N17" s="118"/>
      <c r="O17" s="414"/>
      <c r="P17" s="414"/>
      <c r="Q17" s="116"/>
      <c r="R17" s="116"/>
      <c r="S17" s="116"/>
    </row>
    <row r="18" spans="1:108" x14ac:dyDescent="0.3">
      <c r="B18" s="966"/>
      <c r="C18" s="967"/>
      <c r="D18" s="380"/>
      <c r="E18" s="383" t="s">
        <v>312</v>
      </c>
      <c r="F18" s="119"/>
      <c r="G18" s="119"/>
      <c r="H18" s="119"/>
      <c r="I18" s="119"/>
      <c r="J18" s="119"/>
      <c r="K18" s="973"/>
      <c r="L18" s="973"/>
      <c r="M18" s="973"/>
      <c r="N18" s="118"/>
      <c r="O18" s="414"/>
      <c r="P18" s="414"/>
      <c r="Q18" s="116"/>
      <c r="R18" s="116"/>
      <c r="S18" s="116"/>
    </row>
    <row r="19" spans="1:108" ht="38" customHeight="1" x14ac:dyDescent="0.3">
      <c r="B19" s="962"/>
      <c r="C19" s="963"/>
      <c r="D19" s="770" t="s">
        <v>12</v>
      </c>
      <c r="E19" s="771" t="s">
        <v>240</v>
      </c>
      <c r="F19" s="771"/>
      <c r="G19" s="771"/>
      <c r="H19" s="771"/>
      <c r="I19" s="771"/>
      <c r="J19" s="120"/>
      <c r="K19" s="985" t="s">
        <v>343</v>
      </c>
      <c r="L19" s="985"/>
      <c r="M19" s="985"/>
      <c r="N19" s="415"/>
      <c r="O19" s="415"/>
      <c r="P19" s="414"/>
      <c r="Q19" s="116"/>
      <c r="R19" s="116"/>
      <c r="S19" s="116"/>
      <c r="T19" s="116"/>
    </row>
    <row r="20" spans="1:108" ht="27.25" customHeight="1" x14ac:dyDescent="0.3">
      <c r="B20" s="962"/>
      <c r="C20" s="963"/>
      <c r="D20" s="770" t="s">
        <v>13</v>
      </c>
      <c r="E20" s="771" t="s">
        <v>345</v>
      </c>
      <c r="F20" s="771"/>
      <c r="G20" s="771"/>
      <c r="H20" s="771"/>
      <c r="I20" s="771"/>
      <c r="J20" s="120"/>
      <c r="K20" s="951" t="s">
        <v>346</v>
      </c>
      <c r="L20" s="951"/>
      <c r="M20" s="951"/>
      <c r="N20" s="415"/>
      <c r="O20" s="415"/>
      <c r="P20" s="414"/>
      <c r="Q20" s="116"/>
      <c r="R20" s="116"/>
      <c r="S20" s="116"/>
      <c r="T20" s="116"/>
    </row>
    <row r="21" spans="1:108" ht="22.5" customHeight="1" x14ac:dyDescent="0.3">
      <c r="B21" s="953"/>
      <c r="C21" s="954"/>
      <c r="D21" s="676" t="s">
        <v>18</v>
      </c>
      <c r="E21" s="680" t="s">
        <v>279</v>
      </c>
      <c r="F21" s="681"/>
      <c r="G21" s="679"/>
      <c r="H21" s="679"/>
      <c r="I21" s="682"/>
      <c r="J21" s="682"/>
      <c r="K21" s="957" t="s">
        <v>280</v>
      </c>
      <c r="L21" s="957"/>
      <c r="M21" s="957"/>
      <c r="N21" s="415"/>
      <c r="O21" s="415"/>
      <c r="P21" s="414"/>
      <c r="Q21" s="116"/>
      <c r="R21" s="116"/>
      <c r="S21" s="116"/>
      <c r="T21" s="116"/>
    </row>
    <row r="22" spans="1:108" ht="39.15" customHeight="1" x14ac:dyDescent="0.3">
      <c r="B22" s="953"/>
      <c r="C22" s="954"/>
      <c r="D22" s="676" t="s">
        <v>19</v>
      </c>
      <c r="E22" s="680" t="s">
        <v>266</v>
      </c>
      <c r="F22" s="681"/>
      <c r="G22" s="679"/>
      <c r="H22" s="679"/>
      <c r="I22" s="682"/>
      <c r="J22" s="682"/>
      <c r="K22" s="982" t="s">
        <v>311</v>
      </c>
      <c r="L22" s="982"/>
      <c r="M22" s="982"/>
      <c r="N22" s="415"/>
      <c r="O22" s="415"/>
      <c r="P22" s="414"/>
      <c r="Q22" s="116"/>
      <c r="R22" s="116"/>
      <c r="S22" s="116"/>
      <c r="T22" s="116"/>
    </row>
    <row r="23" spans="1:108" ht="16.25" customHeight="1" x14ac:dyDescent="0.3">
      <c r="B23" s="953"/>
      <c r="C23" s="954"/>
      <c r="D23" s="676" t="s">
        <v>344</v>
      </c>
      <c r="E23" s="677" t="s">
        <v>204</v>
      </c>
      <c r="F23" s="678"/>
      <c r="G23" s="678"/>
      <c r="H23" s="678"/>
      <c r="I23" s="678"/>
      <c r="J23" s="678"/>
      <c r="K23" s="983" t="s">
        <v>274</v>
      </c>
      <c r="L23" s="984"/>
      <c r="M23" s="984"/>
      <c r="N23" s="413"/>
      <c r="O23" s="413"/>
      <c r="P23" s="414"/>
      <c r="Q23" s="116"/>
      <c r="R23" s="116"/>
      <c r="S23" s="116"/>
      <c r="T23" s="116"/>
    </row>
    <row r="24" spans="1:108" ht="14" customHeight="1" x14ac:dyDescent="0.35">
      <c r="B24" s="953"/>
      <c r="C24" s="954"/>
      <c r="D24" s="1274" t="s">
        <v>493</v>
      </c>
      <c r="E24" s="1275"/>
      <c r="F24" s="1275"/>
      <c r="G24" s="1275"/>
      <c r="H24" s="1275"/>
      <c r="I24" s="1275"/>
      <c r="J24" s="1275"/>
      <c r="K24" s="1275"/>
      <c r="L24" s="1275"/>
      <c r="M24" s="1275"/>
    </row>
    <row r="25" spans="1:108" ht="13" customHeight="1" x14ac:dyDescent="0.3">
      <c r="B25" s="953"/>
      <c r="C25" s="954"/>
      <c r="D25" s="676" t="s">
        <v>353</v>
      </c>
      <c r="E25" s="677" t="s">
        <v>354</v>
      </c>
      <c r="F25" s="678"/>
      <c r="G25" s="678"/>
      <c r="H25" s="678"/>
      <c r="I25" s="678"/>
      <c r="J25" s="678"/>
      <c r="K25" s="983"/>
      <c r="L25" s="984"/>
      <c r="M25" s="984"/>
    </row>
    <row r="26" spans="1:108" ht="10" customHeight="1" x14ac:dyDescent="0.3">
      <c r="B26" s="95"/>
      <c r="C26" s="95"/>
      <c r="D26" s="95"/>
      <c r="E26" s="95"/>
      <c r="F26" s="95"/>
      <c r="G26" s="95"/>
      <c r="H26" s="95"/>
      <c r="I26" s="95"/>
      <c r="J26" s="95"/>
      <c r="K26" s="95"/>
      <c r="L26" s="94"/>
      <c r="M26" s="95"/>
    </row>
    <row r="27" spans="1:108" ht="18.75" customHeight="1" x14ac:dyDescent="0.35">
      <c r="B27" s="856" t="s">
        <v>29</v>
      </c>
      <c r="C27" s="952" t="s">
        <v>30</v>
      </c>
      <c r="D27" s="952"/>
      <c r="E27" s="952"/>
      <c r="F27" s="952"/>
      <c r="G27" s="952"/>
      <c r="H27" s="952"/>
      <c r="I27" s="952"/>
      <c r="J27" s="952"/>
      <c r="K27" s="952"/>
      <c r="L27" s="952"/>
      <c r="M27" s="952"/>
      <c r="N27" s="121"/>
    </row>
    <row r="28" spans="1:108" ht="18.75" customHeight="1" x14ac:dyDescent="0.35">
      <c r="B28" s="952" t="s">
        <v>30</v>
      </c>
      <c r="C28" s="952"/>
      <c r="D28" s="952"/>
      <c r="E28" s="952"/>
      <c r="F28" s="952"/>
      <c r="G28" s="952"/>
      <c r="H28" s="952"/>
      <c r="I28" s="952"/>
      <c r="J28" s="952"/>
      <c r="K28" s="952"/>
      <c r="L28" s="952"/>
      <c r="M28" s="952"/>
      <c r="N28" s="121"/>
    </row>
    <row r="29" spans="1:108" ht="18.75" customHeight="1" x14ac:dyDescent="0.35">
      <c r="B29" s="952" t="s">
        <v>30</v>
      </c>
      <c r="C29" s="952"/>
      <c r="D29" s="952"/>
      <c r="E29" s="952"/>
      <c r="F29" s="952"/>
      <c r="G29" s="952"/>
      <c r="H29" s="952"/>
      <c r="I29" s="952"/>
      <c r="J29" s="952"/>
      <c r="K29" s="952"/>
      <c r="L29" s="952"/>
      <c r="M29" s="952"/>
      <c r="N29" s="121"/>
    </row>
    <row r="30" spans="1:108" s="95" customFormat="1" ht="18" customHeight="1" x14ac:dyDescent="0.35">
      <c r="B30" s="986"/>
      <c r="C30" s="986"/>
      <c r="D30" s="986"/>
      <c r="E30" s="986"/>
      <c r="F30" s="986"/>
      <c r="G30" s="986"/>
      <c r="H30" s="986"/>
      <c r="I30" s="986"/>
      <c r="J30" s="986"/>
      <c r="K30" s="986"/>
      <c r="L30" s="986"/>
      <c r="M30" s="122"/>
      <c r="N30" s="121"/>
    </row>
    <row r="31" spans="1:108" s="124" customFormat="1" ht="18.5" x14ac:dyDescent="0.45">
      <c r="A31" s="123"/>
      <c r="B31" s="489" t="s">
        <v>159</v>
      </c>
      <c r="K31" s="125"/>
      <c r="L31" s="126"/>
      <c r="M31" s="127"/>
      <c r="N31" s="128"/>
      <c r="O31" s="127"/>
      <c r="P31" s="127"/>
      <c r="Q31" s="127"/>
      <c r="R31" s="127"/>
      <c r="S31" s="127"/>
      <c r="T31" s="129"/>
      <c r="U31" s="130"/>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row>
    <row r="32" spans="1:108" s="133" customFormat="1" ht="38.4" customHeight="1" x14ac:dyDescent="0.3">
      <c r="A32" s="123"/>
      <c r="B32" s="977" t="s">
        <v>174</v>
      </c>
      <c r="C32" s="977"/>
      <c r="D32" s="977"/>
      <c r="E32" s="977"/>
      <c r="F32" s="977"/>
      <c r="G32" s="977"/>
      <c r="H32" s="977"/>
      <c r="I32" s="977"/>
      <c r="J32" s="977"/>
      <c r="K32" s="977"/>
      <c r="L32" s="977"/>
      <c r="M32" s="977"/>
      <c r="N32" s="131"/>
      <c r="O32" s="416"/>
      <c r="P32" s="416"/>
      <c r="Q32" s="83"/>
      <c r="R32" s="83"/>
      <c r="S32" s="83"/>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row>
    <row r="33" spans="1:108" ht="54" customHeight="1" x14ac:dyDescent="0.3">
      <c r="B33" s="977" t="s">
        <v>206</v>
      </c>
      <c r="C33" s="977"/>
      <c r="D33" s="977"/>
      <c r="E33" s="977"/>
      <c r="F33" s="977"/>
      <c r="G33" s="977"/>
      <c r="H33" s="977"/>
      <c r="I33" s="977"/>
      <c r="J33" s="977"/>
      <c r="K33" s="977"/>
      <c r="L33" s="977"/>
      <c r="M33" s="977"/>
      <c r="N33" s="94"/>
      <c r="P33" s="417"/>
    </row>
    <row r="34" spans="1:108" s="133" customFormat="1" ht="63.75" customHeight="1" x14ac:dyDescent="0.3">
      <c r="A34" s="123"/>
      <c r="B34" s="978" t="s">
        <v>207</v>
      </c>
      <c r="C34" s="978"/>
      <c r="D34" s="978"/>
      <c r="E34" s="978"/>
      <c r="F34" s="978"/>
      <c r="G34" s="978"/>
      <c r="H34" s="978"/>
      <c r="I34" s="978"/>
      <c r="J34" s="978"/>
      <c r="K34" s="978"/>
      <c r="L34" s="978"/>
      <c r="M34" s="978"/>
      <c r="N34" s="977"/>
      <c r="O34" s="977"/>
      <c r="P34" s="977"/>
      <c r="Q34" s="977"/>
      <c r="R34" s="977"/>
      <c r="S34" s="977"/>
      <c r="T34" s="977"/>
      <c r="U34" s="977"/>
      <c r="V34" s="977"/>
      <c r="W34" s="977"/>
      <c r="X34" s="977"/>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row>
    <row r="35" spans="1:108" s="133" customFormat="1" ht="34.5" customHeight="1" x14ac:dyDescent="0.3">
      <c r="A35" s="123"/>
      <c r="B35" s="978" t="s">
        <v>250</v>
      </c>
      <c r="C35" s="978"/>
      <c r="D35" s="978"/>
      <c r="E35" s="978"/>
      <c r="F35" s="978"/>
      <c r="G35" s="978"/>
      <c r="H35" s="978"/>
      <c r="I35" s="978"/>
      <c r="J35" s="978"/>
      <c r="K35" s="978"/>
      <c r="L35" s="978"/>
      <c r="M35" s="978"/>
      <c r="N35" s="977"/>
      <c r="O35" s="977"/>
      <c r="P35" s="977"/>
      <c r="Q35" s="977"/>
      <c r="R35" s="977"/>
      <c r="S35" s="977"/>
      <c r="T35" s="977"/>
      <c r="U35" s="977"/>
      <c r="V35" s="977"/>
      <c r="W35" s="977"/>
      <c r="X35" s="977"/>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row>
    <row r="36" spans="1:108" s="133" customFormat="1" ht="49.65" customHeight="1" x14ac:dyDescent="0.3">
      <c r="A36" s="123"/>
      <c r="B36" s="978" t="s">
        <v>310</v>
      </c>
      <c r="C36" s="978"/>
      <c r="D36" s="978"/>
      <c r="E36" s="978"/>
      <c r="F36" s="978"/>
      <c r="G36" s="978"/>
      <c r="H36" s="978"/>
      <c r="I36" s="978"/>
      <c r="J36" s="978"/>
      <c r="K36" s="978"/>
      <c r="L36" s="978"/>
      <c r="M36" s="978"/>
      <c r="N36" s="546"/>
      <c r="O36" s="546"/>
      <c r="P36" s="546"/>
      <c r="Q36" s="547"/>
      <c r="R36" s="547"/>
      <c r="S36" s="547"/>
      <c r="T36" s="547"/>
      <c r="U36" s="547"/>
      <c r="V36" s="547"/>
      <c r="W36" s="547"/>
      <c r="X36" s="547"/>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row>
    <row r="37" spans="1:108" s="136" customFormat="1" ht="17.75" customHeight="1" x14ac:dyDescent="0.35">
      <c r="A37" s="134"/>
      <c r="B37" s="135" t="s">
        <v>31</v>
      </c>
      <c r="M37" s="137"/>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9"/>
      <c r="CW37" s="139"/>
    </row>
    <row r="38" spans="1:108" s="133" customFormat="1" ht="7.5" customHeight="1" x14ac:dyDescent="0.3">
      <c r="A38" s="123"/>
      <c r="B38" s="140"/>
      <c r="C38" s="132"/>
      <c r="D38" s="132"/>
      <c r="E38" s="14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row>
    <row r="39" spans="1:108" s="133" customFormat="1" ht="14.5" x14ac:dyDescent="0.35">
      <c r="A39" s="123"/>
      <c r="B39" s="976"/>
      <c r="C39" s="976"/>
      <c r="D39" s="976"/>
      <c r="E39" s="976"/>
      <c r="F39" s="976"/>
      <c r="G39" s="976"/>
      <c r="H39" s="976"/>
      <c r="I39" s="976"/>
      <c r="J39" s="976"/>
      <c r="K39" s="142"/>
      <c r="L39" s="14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row>
    <row r="40" spans="1:108" s="148" customFormat="1" ht="12" x14ac:dyDescent="0.3">
      <c r="A40" s="143"/>
      <c r="B40" s="144" t="s">
        <v>32</v>
      </c>
      <c r="C40" s="145"/>
      <c r="D40" s="145"/>
      <c r="E40" s="146"/>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7"/>
      <c r="CW40" s="147"/>
    </row>
    <row r="41" spans="1:108" s="148" customFormat="1" ht="24" customHeight="1" x14ac:dyDescent="0.3">
      <c r="A41" s="143"/>
      <c r="B41" s="981"/>
      <c r="C41" s="981"/>
      <c r="D41" s="981"/>
      <c r="E41" s="981"/>
      <c r="F41" s="981"/>
      <c r="G41" s="981"/>
      <c r="H41" s="981"/>
      <c r="I41" s="981"/>
      <c r="J41" s="981"/>
      <c r="K41" s="418"/>
      <c r="L41" s="980"/>
      <c r="M41" s="980"/>
      <c r="N41" s="564"/>
      <c r="O41" s="564"/>
      <c r="P41" s="564"/>
      <c r="Q41" s="564"/>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7"/>
      <c r="CX41" s="147"/>
    </row>
    <row r="42" spans="1:108" s="148" customFormat="1" ht="15.75" customHeight="1" x14ac:dyDescent="0.3">
      <c r="A42" s="143"/>
      <c r="B42" s="144" t="s">
        <v>33</v>
      </c>
      <c r="C42" s="145"/>
      <c r="D42" s="145"/>
      <c r="E42" s="146"/>
      <c r="F42" s="145"/>
      <c r="G42" s="145"/>
      <c r="H42" s="145"/>
      <c r="I42" s="145"/>
      <c r="J42" s="145"/>
      <c r="K42" s="145"/>
      <c r="L42" s="144" t="s">
        <v>35</v>
      </c>
      <c r="M42" s="145"/>
      <c r="N42" s="145"/>
      <c r="O42" s="146"/>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7"/>
      <c r="CX42" s="147"/>
    </row>
    <row r="43" spans="1:108" s="148" customFormat="1" ht="13.65" customHeight="1" x14ac:dyDescent="0.3">
      <c r="A43" s="143"/>
      <c r="B43" s="979"/>
      <c r="C43" s="979"/>
      <c r="D43" s="979"/>
      <c r="E43" s="979"/>
      <c r="F43" s="979"/>
      <c r="G43" s="979"/>
      <c r="H43" s="979"/>
      <c r="I43" s="979"/>
      <c r="J43" s="979"/>
      <c r="K43" s="149"/>
      <c r="L43" s="149"/>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7"/>
      <c r="CW43" s="147"/>
    </row>
    <row r="44" spans="1:108" s="148" customFormat="1" ht="12" x14ac:dyDescent="0.3">
      <c r="A44" s="143"/>
      <c r="B44" s="144" t="s">
        <v>34</v>
      </c>
      <c r="C44" s="145"/>
      <c r="D44" s="145"/>
      <c r="E44" s="146"/>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7"/>
      <c r="CW44" s="147"/>
    </row>
    <row r="45" spans="1:108" s="148" customFormat="1" ht="15" customHeight="1" x14ac:dyDescent="0.3">
      <c r="A45" s="143"/>
      <c r="H45" s="145"/>
      <c r="I45" s="145"/>
      <c r="J45" s="145"/>
      <c r="K45" s="149"/>
      <c r="L45" s="149"/>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7"/>
      <c r="CW45" s="147"/>
    </row>
    <row r="46" spans="1:108" s="148" customFormat="1" ht="12" x14ac:dyDescent="0.3">
      <c r="A46" s="143"/>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7"/>
      <c r="CW46" s="147"/>
    </row>
    <row r="47" spans="1:108" s="133" customFormat="1" ht="10.5" customHeight="1" x14ac:dyDescent="0.3">
      <c r="A47" s="123"/>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row>
  </sheetData>
  <sheetProtection algorithmName="SHA-512" hashValue="nivOPkFq8ZmNNHtCkQsdwznjAyDWWAAiRd38m8foT/ddQbj0z/dNpsT9OgqAfSNDmwAY98li3UgUxWkJXfOZvA==" saltValue="Jd8L8vdqJHcLKTeU0/C9yA==" spinCount="100000" sheet="1" objects="1" scenarios="1"/>
  <mergeCells count="45">
    <mergeCell ref="B19:C19"/>
    <mergeCell ref="K19:M19"/>
    <mergeCell ref="C27:M27"/>
    <mergeCell ref="B28:M28"/>
    <mergeCell ref="B30:L30"/>
    <mergeCell ref="D24:M24"/>
    <mergeCell ref="B32:M32"/>
    <mergeCell ref="B22:C22"/>
    <mergeCell ref="K22:M22"/>
    <mergeCell ref="K23:M23"/>
    <mergeCell ref="N35:X35"/>
    <mergeCell ref="B24:C24"/>
    <mergeCell ref="B25:C25"/>
    <mergeCell ref="K25:M25"/>
    <mergeCell ref="B39:J39"/>
    <mergeCell ref="B33:M33"/>
    <mergeCell ref="B34:M34"/>
    <mergeCell ref="N34:X34"/>
    <mergeCell ref="B43:J43"/>
    <mergeCell ref="B36:M36"/>
    <mergeCell ref="L41:M41"/>
    <mergeCell ref="B41:J41"/>
    <mergeCell ref="B35:M35"/>
    <mergeCell ref="J10:L10"/>
    <mergeCell ref="K12:M18"/>
    <mergeCell ref="F6:H6"/>
    <mergeCell ref="F7:H7"/>
    <mergeCell ref="I6:J6"/>
    <mergeCell ref="K6:L6"/>
    <mergeCell ref="A1:M2"/>
    <mergeCell ref="B3:M3"/>
    <mergeCell ref="K20:M20"/>
    <mergeCell ref="B29:M29"/>
    <mergeCell ref="B23:C23"/>
    <mergeCell ref="K8:M8"/>
    <mergeCell ref="F8:H8"/>
    <mergeCell ref="B21:C21"/>
    <mergeCell ref="K21:M21"/>
    <mergeCell ref="B10:E10"/>
    <mergeCell ref="B4:M4"/>
    <mergeCell ref="A5:L5"/>
    <mergeCell ref="B20:C20"/>
    <mergeCell ref="B12:C18"/>
    <mergeCell ref="F10:G10"/>
    <mergeCell ref="H10:I10"/>
  </mergeCells>
  <dataValidations count="3">
    <dataValidation type="list" allowBlank="1" showInputMessage="1" showErrorMessage="1" sqref="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C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C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C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C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C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C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C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C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C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C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C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C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C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C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C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C65550:C65562 IX65550:IX65562 ST65550:ST65562 ACP65550:ACP65562 AML65550:AML65562 AWH65550:AWH65562 BGD65550:BGD65562 BPZ65550:BPZ65562 BZV65550:BZV65562 CJR65550:CJR65562 CTN65550:CTN65562 DDJ65550:DDJ65562 DNF65550:DNF65562 DXB65550:DXB65562 EGX65550:EGX65562 EQT65550:EQT65562 FAP65550:FAP65562 FKL65550:FKL65562 FUH65550:FUH65562 GED65550:GED65562 GNZ65550:GNZ65562 GXV65550:GXV65562 HHR65550:HHR65562 HRN65550:HRN65562 IBJ65550:IBJ65562 ILF65550:ILF65562 IVB65550:IVB65562 JEX65550:JEX65562 JOT65550:JOT65562 JYP65550:JYP65562 KIL65550:KIL65562 KSH65550:KSH65562 LCD65550:LCD65562 LLZ65550:LLZ65562 LVV65550:LVV65562 MFR65550:MFR65562 MPN65550:MPN65562 MZJ65550:MZJ65562 NJF65550:NJF65562 NTB65550:NTB65562 OCX65550:OCX65562 OMT65550:OMT65562 OWP65550:OWP65562 PGL65550:PGL65562 PQH65550:PQH65562 QAD65550:QAD65562 QJZ65550:QJZ65562 QTV65550:QTV65562 RDR65550:RDR65562 RNN65550:RNN65562 RXJ65550:RXJ65562 SHF65550:SHF65562 SRB65550:SRB65562 TAX65550:TAX65562 TKT65550:TKT65562 TUP65550:TUP65562 UEL65550:UEL65562 UOH65550:UOH65562 UYD65550:UYD65562 VHZ65550:VHZ65562 VRV65550:VRV65562 WBR65550:WBR65562 WLN65550:WLN65562 WVJ65550:WVJ65562 C131086:C131098 IX131086:IX131098 ST131086:ST131098 ACP131086:ACP131098 AML131086:AML131098 AWH131086:AWH131098 BGD131086:BGD131098 BPZ131086:BPZ131098 BZV131086:BZV131098 CJR131086:CJR131098 CTN131086:CTN131098 DDJ131086:DDJ131098 DNF131086:DNF131098 DXB131086:DXB131098 EGX131086:EGX131098 EQT131086:EQT131098 FAP131086:FAP131098 FKL131086:FKL131098 FUH131086:FUH131098 GED131086:GED131098 GNZ131086:GNZ131098 GXV131086:GXV131098 HHR131086:HHR131098 HRN131086:HRN131098 IBJ131086:IBJ131098 ILF131086:ILF131098 IVB131086:IVB131098 JEX131086:JEX131098 JOT131086:JOT131098 JYP131086:JYP131098 KIL131086:KIL131098 KSH131086:KSH131098 LCD131086:LCD131098 LLZ131086:LLZ131098 LVV131086:LVV131098 MFR131086:MFR131098 MPN131086:MPN131098 MZJ131086:MZJ131098 NJF131086:NJF131098 NTB131086:NTB131098 OCX131086:OCX131098 OMT131086:OMT131098 OWP131086:OWP131098 PGL131086:PGL131098 PQH131086:PQH131098 QAD131086:QAD131098 QJZ131086:QJZ131098 QTV131086:QTV131098 RDR131086:RDR131098 RNN131086:RNN131098 RXJ131086:RXJ131098 SHF131086:SHF131098 SRB131086:SRB131098 TAX131086:TAX131098 TKT131086:TKT131098 TUP131086:TUP131098 UEL131086:UEL131098 UOH131086:UOH131098 UYD131086:UYD131098 VHZ131086:VHZ131098 VRV131086:VRV131098 WBR131086:WBR131098 WLN131086:WLN131098 WVJ131086:WVJ131098 C196622:C196634 IX196622:IX196634 ST196622:ST196634 ACP196622:ACP196634 AML196622:AML196634 AWH196622:AWH196634 BGD196622:BGD196634 BPZ196622:BPZ196634 BZV196622:BZV196634 CJR196622:CJR196634 CTN196622:CTN196634 DDJ196622:DDJ196634 DNF196622:DNF196634 DXB196622:DXB196634 EGX196622:EGX196634 EQT196622:EQT196634 FAP196622:FAP196634 FKL196622:FKL196634 FUH196622:FUH196634 GED196622:GED196634 GNZ196622:GNZ196634 GXV196622:GXV196634 HHR196622:HHR196634 HRN196622:HRN196634 IBJ196622:IBJ196634 ILF196622:ILF196634 IVB196622:IVB196634 JEX196622:JEX196634 JOT196622:JOT196634 JYP196622:JYP196634 KIL196622:KIL196634 KSH196622:KSH196634 LCD196622:LCD196634 LLZ196622:LLZ196634 LVV196622:LVV196634 MFR196622:MFR196634 MPN196622:MPN196634 MZJ196622:MZJ196634 NJF196622:NJF196634 NTB196622:NTB196634 OCX196622:OCX196634 OMT196622:OMT196634 OWP196622:OWP196634 PGL196622:PGL196634 PQH196622:PQH196634 QAD196622:QAD196634 QJZ196622:QJZ196634 QTV196622:QTV196634 RDR196622:RDR196634 RNN196622:RNN196634 RXJ196622:RXJ196634 SHF196622:SHF196634 SRB196622:SRB196634 TAX196622:TAX196634 TKT196622:TKT196634 TUP196622:TUP196634 UEL196622:UEL196634 UOH196622:UOH196634 UYD196622:UYD196634 VHZ196622:VHZ196634 VRV196622:VRV196634 WBR196622:WBR196634 WLN196622:WLN196634 WVJ196622:WVJ196634 C262158:C262170 IX262158:IX262170 ST262158:ST262170 ACP262158:ACP262170 AML262158:AML262170 AWH262158:AWH262170 BGD262158:BGD262170 BPZ262158:BPZ262170 BZV262158:BZV262170 CJR262158:CJR262170 CTN262158:CTN262170 DDJ262158:DDJ262170 DNF262158:DNF262170 DXB262158:DXB262170 EGX262158:EGX262170 EQT262158:EQT262170 FAP262158:FAP262170 FKL262158:FKL262170 FUH262158:FUH262170 GED262158:GED262170 GNZ262158:GNZ262170 GXV262158:GXV262170 HHR262158:HHR262170 HRN262158:HRN262170 IBJ262158:IBJ262170 ILF262158:ILF262170 IVB262158:IVB262170 JEX262158:JEX262170 JOT262158:JOT262170 JYP262158:JYP262170 KIL262158:KIL262170 KSH262158:KSH262170 LCD262158:LCD262170 LLZ262158:LLZ262170 LVV262158:LVV262170 MFR262158:MFR262170 MPN262158:MPN262170 MZJ262158:MZJ262170 NJF262158:NJF262170 NTB262158:NTB262170 OCX262158:OCX262170 OMT262158:OMT262170 OWP262158:OWP262170 PGL262158:PGL262170 PQH262158:PQH262170 QAD262158:QAD262170 QJZ262158:QJZ262170 QTV262158:QTV262170 RDR262158:RDR262170 RNN262158:RNN262170 RXJ262158:RXJ262170 SHF262158:SHF262170 SRB262158:SRB262170 TAX262158:TAX262170 TKT262158:TKT262170 TUP262158:TUP262170 UEL262158:UEL262170 UOH262158:UOH262170 UYD262158:UYD262170 VHZ262158:VHZ262170 VRV262158:VRV262170 WBR262158:WBR262170 WLN262158:WLN262170 WVJ262158:WVJ262170 C327694:C327706 IX327694:IX327706 ST327694:ST327706 ACP327694:ACP327706 AML327694:AML327706 AWH327694:AWH327706 BGD327694:BGD327706 BPZ327694:BPZ327706 BZV327694:BZV327706 CJR327694:CJR327706 CTN327694:CTN327706 DDJ327694:DDJ327706 DNF327694:DNF327706 DXB327694:DXB327706 EGX327694:EGX327706 EQT327694:EQT327706 FAP327694:FAP327706 FKL327694:FKL327706 FUH327694:FUH327706 GED327694:GED327706 GNZ327694:GNZ327706 GXV327694:GXV327706 HHR327694:HHR327706 HRN327694:HRN327706 IBJ327694:IBJ327706 ILF327694:ILF327706 IVB327694:IVB327706 JEX327694:JEX327706 JOT327694:JOT327706 JYP327694:JYP327706 KIL327694:KIL327706 KSH327694:KSH327706 LCD327694:LCD327706 LLZ327694:LLZ327706 LVV327694:LVV327706 MFR327694:MFR327706 MPN327694:MPN327706 MZJ327694:MZJ327706 NJF327694:NJF327706 NTB327694:NTB327706 OCX327694:OCX327706 OMT327694:OMT327706 OWP327694:OWP327706 PGL327694:PGL327706 PQH327694:PQH327706 QAD327694:QAD327706 QJZ327694:QJZ327706 QTV327694:QTV327706 RDR327694:RDR327706 RNN327694:RNN327706 RXJ327694:RXJ327706 SHF327694:SHF327706 SRB327694:SRB327706 TAX327694:TAX327706 TKT327694:TKT327706 TUP327694:TUP327706 UEL327694:UEL327706 UOH327694:UOH327706 UYD327694:UYD327706 VHZ327694:VHZ327706 VRV327694:VRV327706 WBR327694:WBR327706 WLN327694:WLN327706 WVJ327694:WVJ327706 C393230:C393242 IX393230:IX393242 ST393230:ST393242 ACP393230:ACP393242 AML393230:AML393242 AWH393230:AWH393242 BGD393230:BGD393242 BPZ393230:BPZ393242 BZV393230:BZV393242 CJR393230:CJR393242 CTN393230:CTN393242 DDJ393230:DDJ393242 DNF393230:DNF393242 DXB393230:DXB393242 EGX393230:EGX393242 EQT393230:EQT393242 FAP393230:FAP393242 FKL393230:FKL393242 FUH393230:FUH393242 GED393230:GED393242 GNZ393230:GNZ393242 GXV393230:GXV393242 HHR393230:HHR393242 HRN393230:HRN393242 IBJ393230:IBJ393242 ILF393230:ILF393242 IVB393230:IVB393242 JEX393230:JEX393242 JOT393230:JOT393242 JYP393230:JYP393242 KIL393230:KIL393242 KSH393230:KSH393242 LCD393230:LCD393242 LLZ393230:LLZ393242 LVV393230:LVV393242 MFR393230:MFR393242 MPN393230:MPN393242 MZJ393230:MZJ393242 NJF393230:NJF393242 NTB393230:NTB393242 OCX393230:OCX393242 OMT393230:OMT393242 OWP393230:OWP393242 PGL393230:PGL393242 PQH393230:PQH393242 QAD393230:QAD393242 QJZ393230:QJZ393242 QTV393230:QTV393242 RDR393230:RDR393242 RNN393230:RNN393242 RXJ393230:RXJ393242 SHF393230:SHF393242 SRB393230:SRB393242 TAX393230:TAX393242 TKT393230:TKT393242 TUP393230:TUP393242 UEL393230:UEL393242 UOH393230:UOH393242 UYD393230:UYD393242 VHZ393230:VHZ393242 VRV393230:VRV393242 WBR393230:WBR393242 WLN393230:WLN393242 WVJ393230:WVJ393242 C458766:C458778 IX458766:IX458778 ST458766:ST458778 ACP458766:ACP458778 AML458766:AML458778 AWH458766:AWH458778 BGD458766:BGD458778 BPZ458766:BPZ458778 BZV458766:BZV458778 CJR458766:CJR458778 CTN458766:CTN458778 DDJ458766:DDJ458778 DNF458766:DNF458778 DXB458766:DXB458778 EGX458766:EGX458778 EQT458766:EQT458778 FAP458766:FAP458778 FKL458766:FKL458778 FUH458766:FUH458778 GED458766:GED458778 GNZ458766:GNZ458778 GXV458766:GXV458778 HHR458766:HHR458778 HRN458766:HRN458778 IBJ458766:IBJ458778 ILF458766:ILF458778 IVB458766:IVB458778 JEX458766:JEX458778 JOT458766:JOT458778 JYP458766:JYP458778 KIL458766:KIL458778 KSH458766:KSH458778 LCD458766:LCD458778 LLZ458766:LLZ458778 LVV458766:LVV458778 MFR458766:MFR458778 MPN458766:MPN458778 MZJ458766:MZJ458778 NJF458766:NJF458778 NTB458766:NTB458778 OCX458766:OCX458778 OMT458766:OMT458778 OWP458766:OWP458778 PGL458766:PGL458778 PQH458766:PQH458778 QAD458766:QAD458778 QJZ458766:QJZ458778 QTV458766:QTV458778 RDR458766:RDR458778 RNN458766:RNN458778 RXJ458766:RXJ458778 SHF458766:SHF458778 SRB458766:SRB458778 TAX458766:TAX458778 TKT458766:TKT458778 TUP458766:TUP458778 UEL458766:UEL458778 UOH458766:UOH458778 UYD458766:UYD458778 VHZ458766:VHZ458778 VRV458766:VRV458778 WBR458766:WBR458778 WLN458766:WLN458778 WVJ458766:WVJ458778 C524302:C524314 IX524302:IX524314 ST524302:ST524314 ACP524302:ACP524314 AML524302:AML524314 AWH524302:AWH524314 BGD524302:BGD524314 BPZ524302:BPZ524314 BZV524302:BZV524314 CJR524302:CJR524314 CTN524302:CTN524314 DDJ524302:DDJ524314 DNF524302:DNF524314 DXB524302:DXB524314 EGX524302:EGX524314 EQT524302:EQT524314 FAP524302:FAP524314 FKL524302:FKL524314 FUH524302:FUH524314 GED524302:GED524314 GNZ524302:GNZ524314 GXV524302:GXV524314 HHR524302:HHR524314 HRN524302:HRN524314 IBJ524302:IBJ524314 ILF524302:ILF524314 IVB524302:IVB524314 JEX524302:JEX524314 JOT524302:JOT524314 JYP524302:JYP524314 KIL524302:KIL524314 KSH524302:KSH524314 LCD524302:LCD524314 LLZ524302:LLZ524314 LVV524302:LVV524314 MFR524302:MFR524314 MPN524302:MPN524314 MZJ524302:MZJ524314 NJF524302:NJF524314 NTB524302:NTB524314 OCX524302:OCX524314 OMT524302:OMT524314 OWP524302:OWP524314 PGL524302:PGL524314 PQH524302:PQH524314 QAD524302:QAD524314 QJZ524302:QJZ524314 QTV524302:QTV524314 RDR524302:RDR524314 RNN524302:RNN524314 RXJ524302:RXJ524314 SHF524302:SHF524314 SRB524302:SRB524314 TAX524302:TAX524314 TKT524302:TKT524314 TUP524302:TUP524314 UEL524302:UEL524314 UOH524302:UOH524314 UYD524302:UYD524314 VHZ524302:VHZ524314 VRV524302:VRV524314 WBR524302:WBR524314 WLN524302:WLN524314 WVJ524302:WVJ524314 C589838:C589850 IX589838:IX589850 ST589838:ST589850 ACP589838:ACP589850 AML589838:AML589850 AWH589838:AWH589850 BGD589838:BGD589850 BPZ589838:BPZ589850 BZV589838:BZV589850 CJR589838:CJR589850 CTN589838:CTN589850 DDJ589838:DDJ589850 DNF589838:DNF589850 DXB589838:DXB589850 EGX589838:EGX589850 EQT589838:EQT589850 FAP589838:FAP589850 FKL589838:FKL589850 FUH589838:FUH589850 GED589838:GED589850 GNZ589838:GNZ589850 GXV589838:GXV589850 HHR589838:HHR589850 HRN589838:HRN589850 IBJ589838:IBJ589850 ILF589838:ILF589850 IVB589838:IVB589850 JEX589838:JEX589850 JOT589838:JOT589850 JYP589838:JYP589850 KIL589838:KIL589850 KSH589838:KSH589850 LCD589838:LCD589850 LLZ589838:LLZ589850 LVV589838:LVV589850 MFR589838:MFR589850 MPN589838:MPN589850 MZJ589838:MZJ589850 NJF589838:NJF589850 NTB589838:NTB589850 OCX589838:OCX589850 OMT589838:OMT589850 OWP589838:OWP589850 PGL589838:PGL589850 PQH589838:PQH589850 QAD589838:QAD589850 QJZ589838:QJZ589850 QTV589838:QTV589850 RDR589838:RDR589850 RNN589838:RNN589850 RXJ589838:RXJ589850 SHF589838:SHF589850 SRB589838:SRB589850 TAX589838:TAX589850 TKT589838:TKT589850 TUP589838:TUP589850 UEL589838:UEL589850 UOH589838:UOH589850 UYD589838:UYD589850 VHZ589838:VHZ589850 VRV589838:VRV589850 WBR589838:WBR589850 WLN589838:WLN589850 WVJ589838:WVJ589850 C655374:C655386 IX655374:IX655386 ST655374:ST655386 ACP655374:ACP655386 AML655374:AML655386 AWH655374:AWH655386 BGD655374:BGD655386 BPZ655374:BPZ655386 BZV655374:BZV655386 CJR655374:CJR655386 CTN655374:CTN655386 DDJ655374:DDJ655386 DNF655374:DNF655386 DXB655374:DXB655386 EGX655374:EGX655386 EQT655374:EQT655386 FAP655374:FAP655386 FKL655374:FKL655386 FUH655374:FUH655386 GED655374:GED655386 GNZ655374:GNZ655386 GXV655374:GXV655386 HHR655374:HHR655386 HRN655374:HRN655386 IBJ655374:IBJ655386 ILF655374:ILF655386 IVB655374:IVB655386 JEX655374:JEX655386 JOT655374:JOT655386 JYP655374:JYP655386 KIL655374:KIL655386 KSH655374:KSH655386 LCD655374:LCD655386 LLZ655374:LLZ655386 LVV655374:LVV655386 MFR655374:MFR655386 MPN655374:MPN655386 MZJ655374:MZJ655386 NJF655374:NJF655386 NTB655374:NTB655386 OCX655374:OCX655386 OMT655374:OMT655386 OWP655374:OWP655386 PGL655374:PGL655386 PQH655374:PQH655386 QAD655374:QAD655386 QJZ655374:QJZ655386 QTV655374:QTV655386 RDR655374:RDR655386 RNN655374:RNN655386 RXJ655374:RXJ655386 SHF655374:SHF655386 SRB655374:SRB655386 TAX655374:TAX655386 TKT655374:TKT655386 TUP655374:TUP655386 UEL655374:UEL655386 UOH655374:UOH655386 UYD655374:UYD655386 VHZ655374:VHZ655386 VRV655374:VRV655386 WBR655374:WBR655386 WLN655374:WLN655386 WVJ655374:WVJ655386 C720910:C720922 IX720910:IX720922 ST720910:ST720922 ACP720910:ACP720922 AML720910:AML720922 AWH720910:AWH720922 BGD720910:BGD720922 BPZ720910:BPZ720922 BZV720910:BZV720922 CJR720910:CJR720922 CTN720910:CTN720922 DDJ720910:DDJ720922 DNF720910:DNF720922 DXB720910:DXB720922 EGX720910:EGX720922 EQT720910:EQT720922 FAP720910:FAP720922 FKL720910:FKL720922 FUH720910:FUH720922 GED720910:GED720922 GNZ720910:GNZ720922 GXV720910:GXV720922 HHR720910:HHR720922 HRN720910:HRN720922 IBJ720910:IBJ720922 ILF720910:ILF720922 IVB720910:IVB720922 JEX720910:JEX720922 JOT720910:JOT720922 JYP720910:JYP720922 KIL720910:KIL720922 KSH720910:KSH720922 LCD720910:LCD720922 LLZ720910:LLZ720922 LVV720910:LVV720922 MFR720910:MFR720922 MPN720910:MPN720922 MZJ720910:MZJ720922 NJF720910:NJF720922 NTB720910:NTB720922 OCX720910:OCX720922 OMT720910:OMT720922 OWP720910:OWP720922 PGL720910:PGL720922 PQH720910:PQH720922 QAD720910:QAD720922 QJZ720910:QJZ720922 QTV720910:QTV720922 RDR720910:RDR720922 RNN720910:RNN720922 RXJ720910:RXJ720922 SHF720910:SHF720922 SRB720910:SRB720922 TAX720910:TAX720922 TKT720910:TKT720922 TUP720910:TUP720922 UEL720910:UEL720922 UOH720910:UOH720922 UYD720910:UYD720922 VHZ720910:VHZ720922 VRV720910:VRV720922 WBR720910:WBR720922 WLN720910:WLN720922 WVJ720910:WVJ720922 C786446:C786458 IX786446:IX786458 ST786446:ST786458 ACP786446:ACP786458 AML786446:AML786458 AWH786446:AWH786458 BGD786446:BGD786458 BPZ786446:BPZ786458 BZV786446:BZV786458 CJR786446:CJR786458 CTN786446:CTN786458 DDJ786446:DDJ786458 DNF786446:DNF786458 DXB786446:DXB786458 EGX786446:EGX786458 EQT786446:EQT786458 FAP786446:FAP786458 FKL786446:FKL786458 FUH786446:FUH786458 GED786446:GED786458 GNZ786446:GNZ786458 GXV786446:GXV786458 HHR786446:HHR786458 HRN786446:HRN786458 IBJ786446:IBJ786458 ILF786446:ILF786458 IVB786446:IVB786458 JEX786446:JEX786458 JOT786446:JOT786458 JYP786446:JYP786458 KIL786446:KIL786458 KSH786446:KSH786458 LCD786446:LCD786458 LLZ786446:LLZ786458 LVV786446:LVV786458 MFR786446:MFR786458 MPN786446:MPN786458 MZJ786446:MZJ786458 NJF786446:NJF786458 NTB786446:NTB786458 OCX786446:OCX786458 OMT786446:OMT786458 OWP786446:OWP786458 PGL786446:PGL786458 PQH786446:PQH786458 QAD786446:QAD786458 QJZ786446:QJZ786458 QTV786446:QTV786458 RDR786446:RDR786458 RNN786446:RNN786458 RXJ786446:RXJ786458 SHF786446:SHF786458 SRB786446:SRB786458 TAX786446:TAX786458 TKT786446:TKT786458 TUP786446:TUP786458 UEL786446:UEL786458 UOH786446:UOH786458 UYD786446:UYD786458 VHZ786446:VHZ786458 VRV786446:VRV786458 WBR786446:WBR786458 WLN786446:WLN786458 WVJ786446:WVJ786458 C851982:C851994 IX851982:IX851994 ST851982:ST851994 ACP851982:ACP851994 AML851982:AML851994 AWH851982:AWH851994 BGD851982:BGD851994 BPZ851982:BPZ851994 BZV851982:BZV851994 CJR851982:CJR851994 CTN851982:CTN851994 DDJ851982:DDJ851994 DNF851982:DNF851994 DXB851982:DXB851994 EGX851982:EGX851994 EQT851982:EQT851994 FAP851982:FAP851994 FKL851982:FKL851994 FUH851982:FUH851994 GED851982:GED851994 GNZ851982:GNZ851994 GXV851982:GXV851994 HHR851982:HHR851994 HRN851982:HRN851994 IBJ851982:IBJ851994 ILF851982:ILF851994 IVB851982:IVB851994 JEX851982:JEX851994 JOT851982:JOT851994 JYP851982:JYP851994 KIL851982:KIL851994 KSH851982:KSH851994 LCD851982:LCD851994 LLZ851982:LLZ851994 LVV851982:LVV851994 MFR851982:MFR851994 MPN851982:MPN851994 MZJ851982:MZJ851994 NJF851982:NJF851994 NTB851982:NTB851994 OCX851982:OCX851994 OMT851982:OMT851994 OWP851982:OWP851994 PGL851982:PGL851994 PQH851982:PQH851994 QAD851982:QAD851994 QJZ851982:QJZ851994 QTV851982:QTV851994 RDR851982:RDR851994 RNN851982:RNN851994 RXJ851982:RXJ851994 SHF851982:SHF851994 SRB851982:SRB851994 TAX851982:TAX851994 TKT851982:TKT851994 TUP851982:TUP851994 UEL851982:UEL851994 UOH851982:UOH851994 UYD851982:UYD851994 VHZ851982:VHZ851994 VRV851982:VRV851994 WBR851982:WBR851994 WLN851982:WLN851994 WVJ851982:WVJ851994 C917518:C917530 IX917518:IX917530 ST917518:ST917530 ACP917518:ACP917530 AML917518:AML917530 AWH917518:AWH917530 BGD917518:BGD917530 BPZ917518:BPZ917530 BZV917518:BZV917530 CJR917518:CJR917530 CTN917518:CTN917530 DDJ917518:DDJ917530 DNF917518:DNF917530 DXB917518:DXB917530 EGX917518:EGX917530 EQT917518:EQT917530 FAP917518:FAP917530 FKL917518:FKL917530 FUH917518:FUH917530 GED917518:GED917530 GNZ917518:GNZ917530 GXV917518:GXV917530 HHR917518:HHR917530 HRN917518:HRN917530 IBJ917518:IBJ917530 ILF917518:ILF917530 IVB917518:IVB917530 JEX917518:JEX917530 JOT917518:JOT917530 JYP917518:JYP917530 KIL917518:KIL917530 KSH917518:KSH917530 LCD917518:LCD917530 LLZ917518:LLZ917530 LVV917518:LVV917530 MFR917518:MFR917530 MPN917518:MPN917530 MZJ917518:MZJ917530 NJF917518:NJF917530 NTB917518:NTB917530 OCX917518:OCX917530 OMT917518:OMT917530 OWP917518:OWP917530 PGL917518:PGL917530 PQH917518:PQH917530 QAD917518:QAD917530 QJZ917518:QJZ917530 QTV917518:QTV917530 RDR917518:RDR917530 RNN917518:RNN917530 RXJ917518:RXJ917530 SHF917518:SHF917530 SRB917518:SRB917530 TAX917518:TAX917530 TKT917518:TKT917530 TUP917518:TUP917530 UEL917518:UEL917530 UOH917518:UOH917530 UYD917518:UYD917530 VHZ917518:VHZ917530 VRV917518:VRV917530 WBR917518:WBR917530 WLN917518:WLN917530 WVJ917518:WVJ917530 C983054:C983066 IX983054:IX983066 ST983054:ST983066 ACP983054:ACP983066 AML983054:AML983066 AWH983054:AWH983066 BGD983054:BGD983066 BPZ983054:BPZ983066 BZV983054:BZV983066 CJR983054:CJR983066 CTN983054:CTN983066 DDJ983054:DDJ983066 DNF983054:DNF983066 DXB983054:DXB983066 EGX983054:EGX983066 EQT983054:EQT983066 FAP983054:FAP983066 FKL983054:FKL983066 FUH983054:FUH983066 GED983054:GED983066 GNZ983054:GNZ983066 GXV983054:GXV983066 HHR983054:HHR983066 HRN983054:HRN983066 IBJ983054:IBJ983066 ILF983054:ILF983066 IVB983054:IVB983066 JEX983054:JEX983066 JOT983054:JOT983066 JYP983054:JYP983066 KIL983054:KIL983066 KSH983054:KSH983066 LCD983054:LCD983066 LLZ983054:LLZ983066 LVV983054:LVV983066 MFR983054:MFR983066 MPN983054:MPN983066 MZJ983054:MZJ983066 NJF983054:NJF983066 NTB983054:NTB983066 OCX983054:OCX983066 OMT983054:OMT983066 OWP983054:OWP983066 PGL983054:PGL983066 PQH983054:PQH983066 QAD983054:QAD983066 QJZ983054:QJZ983066 QTV983054:QTV983066 RDR983054:RDR983066 RNN983054:RNN983066 RXJ983054:RXJ983066 SHF983054:SHF983066 SRB983054:SRB983066 TAX983054:TAX983066 TKT983054:TKT983066 TUP983054:TUP983066 UEL983054:UEL983066 UOH983054:UOH983066 UYD983054:UYD983066 VHZ983054:VHZ983066 VRV983054:VRV983066 WBR983054:WBR983066 WLN983054:WLN983066 WVJ983054:WVJ983066 IT19:IT23 WVF19:WVF23 WLJ19:WLJ23 WBN19:WBN23 VRR19:VRR23 VHV19:VHV23 UXZ19:UXZ23 UOD19:UOD23 UEH19:UEH23 TUL19:TUL23 TKP19:TKP23 TAT19:TAT23 SQX19:SQX23 SHB19:SHB23 RXF19:RXF23 RNJ19:RNJ23 RDN19:RDN23 QTR19:QTR23 QJV19:QJV23 PZZ19:PZZ23 PQD19:PQD23 PGH19:PGH23 OWL19:OWL23 OMP19:OMP23 OCT19:OCT23 NSX19:NSX23 NJB19:NJB23 MZF19:MZF23 MPJ19:MPJ23 MFN19:MFN23 LVR19:LVR23 LLV19:LLV23 LBZ19:LBZ23 KSD19:KSD23 KIH19:KIH23 JYL19:JYL23 JOP19:JOP23 JET19:JET23 IUX19:IUX23 ILB19:ILB23 IBF19:IBF23 HRJ19:HRJ23 HHN19:HHN23 GXR19:GXR23 GNV19:GNV23 GDZ19:GDZ23 FUD19:FUD23 FKH19:FKH23 FAL19:FAL23 EQP19:EQP23 EGT19:EGT23 DWX19:DWX23 DNB19:DNB23 DDF19:DDF23 CTJ19:CTJ23 CJN19:CJN23 BZR19:BZR23 BPV19:BPV23 BFZ19:BFZ23 AWD19:AWD23 AMH19:AMH23 ACL19:ACL23 SP19:SP23" xr:uid="{00000000-0002-0000-0300-000000000000}">
      <formula1>"Attached, Previously Submitted, Not Applicable, SEE NOTES BELOW"</formula1>
    </dataValidation>
    <dataValidation type="list" allowBlank="1" showInputMessage="1" showErrorMessage="1" sqref="B23:C25" xr:uid="{739BBBBA-1940-4542-A4F1-DD0EA70FBFF3}">
      <formula1>"Ready to Submit, Not Ready to Submit, See Notes Below"</formula1>
    </dataValidation>
    <dataValidation type="list" allowBlank="1" showInputMessage="1" showErrorMessage="1" sqref="B12:C22" xr:uid="{00000000-0002-0000-0300-000001000000}">
      <formula1>"Attached, Previously Submitted, SEE NOTES BELOW"</formula1>
    </dataValidation>
  </dataValidations>
  <printOptions horizontalCentered="1"/>
  <pageMargins left="0.25" right="0.25" top="0.75" bottom="0.75" header="0.3" footer="0.3"/>
  <pageSetup scale="83" orientation="portrait" r:id="rId1"/>
  <headerFooter>
    <oddFooter>&amp;L&amp;"-,Regular"&amp;9&amp;F
&amp;A&amp;R&amp;"Calibri,Regular"&amp;9Page &amp;P of &amp;N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DJ1917"/>
  <sheetViews>
    <sheetView tabSelected="1" topLeftCell="A7" zoomScale="130" zoomScaleNormal="130" zoomScaleSheetLayoutView="100" workbookViewId="0">
      <selection activeCell="Z18" sqref="Z18"/>
    </sheetView>
  </sheetViews>
  <sheetFormatPr defaultColWidth="8.90625" defaultRowHeight="13" x14ac:dyDescent="0.3"/>
  <cols>
    <col min="1" max="1" width="1.36328125" style="156" customWidth="1"/>
    <col min="2" max="2" width="2.6328125" style="170" customWidth="1"/>
    <col min="3" max="3" width="7.08984375" style="195" customWidth="1"/>
    <col min="4" max="11" width="3.36328125" style="195" customWidth="1"/>
    <col min="12" max="13" width="4.6328125" style="195" customWidth="1"/>
    <col min="14" max="20" width="3.36328125" style="195" customWidth="1"/>
    <col min="21" max="21" width="3.6328125" style="195" customWidth="1"/>
    <col min="22" max="22" width="7.6328125" style="195" customWidth="1"/>
    <col min="23" max="23" width="3.6328125" style="170" customWidth="1"/>
    <col min="24" max="24" width="0.36328125" style="164" customWidth="1"/>
    <col min="25" max="26" width="8.90625" style="164"/>
    <col min="27" max="27" width="23.7265625" style="164" customWidth="1"/>
    <col min="28" max="28" width="20.6328125" style="164" customWidth="1"/>
    <col min="29" max="76" width="8.90625" style="164"/>
    <col min="77" max="77" width="8.90625" style="172"/>
    <col min="78" max="220" width="8.90625" style="195"/>
    <col min="221" max="230" width="3.36328125" style="195" customWidth="1"/>
    <col min="231" max="231" width="4.36328125" style="195" customWidth="1"/>
    <col min="232" max="239" width="3.36328125" style="195" customWidth="1"/>
    <col min="240" max="240" width="3.6328125" style="195" customWidth="1"/>
    <col min="241" max="241" width="7.6328125" style="195" customWidth="1"/>
    <col min="242" max="242" width="3.36328125" style="195" customWidth="1"/>
    <col min="243" max="256" width="8.90625" style="195"/>
    <col min="257" max="257" width="1.36328125" style="195" customWidth="1"/>
    <col min="258" max="258" width="2.6328125" style="195" customWidth="1"/>
    <col min="259" max="259" width="7.08984375" style="195" customWidth="1"/>
    <col min="260" max="267" width="3.36328125" style="195" customWidth="1"/>
    <col min="268" max="269" width="4.6328125" style="195" customWidth="1"/>
    <col min="270" max="276" width="3.36328125" style="195" customWidth="1"/>
    <col min="277" max="277" width="3.6328125" style="195" customWidth="1"/>
    <col min="278" max="278" width="7.6328125" style="195" customWidth="1"/>
    <col min="279" max="279" width="3.6328125" style="195" customWidth="1"/>
    <col min="280" max="280" width="0.36328125" style="195" customWidth="1"/>
    <col min="281" max="282" width="8.90625" style="195"/>
    <col min="283" max="284" width="20.6328125" style="195" customWidth="1"/>
    <col min="285" max="476" width="8.90625" style="195"/>
    <col min="477" max="486" width="3.36328125" style="195" customWidth="1"/>
    <col min="487" max="487" width="4.36328125" style="195" customWidth="1"/>
    <col min="488" max="495" width="3.36328125" style="195" customWidth="1"/>
    <col min="496" max="496" width="3.6328125" style="195" customWidth="1"/>
    <col min="497" max="497" width="7.6328125" style="195" customWidth="1"/>
    <col min="498" max="498" width="3.36328125" style="195" customWidth="1"/>
    <col min="499" max="512" width="8.90625" style="195"/>
    <col min="513" max="513" width="1.36328125" style="195" customWidth="1"/>
    <col min="514" max="514" width="2.6328125" style="195" customWidth="1"/>
    <col min="515" max="515" width="7.08984375" style="195" customWidth="1"/>
    <col min="516" max="523" width="3.36328125" style="195" customWidth="1"/>
    <col min="524" max="525" width="4.6328125" style="195" customWidth="1"/>
    <col min="526" max="532" width="3.36328125" style="195" customWidth="1"/>
    <col min="533" max="533" width="3.6328125" style="195" customWidth="1"/>
    <col min="534" max="534" width="7.6328125" style="195" customWidth="1"/>
    <col min="535" max="535" width="3.6328125" style="195" customWidth="1"/>
    <col min="536" max="536" width="0.36328125" style="195" customWidth="1"/>
    <col min="537" max="538" width="8.90625" style="195"/>
    <col min="539" max="540" width="20.6328125" style="195" customWidth="1"/>
    <col min="541" max="732" width="8.90625" style="195"/>
    <col min="733" max="742" width="3.36328125" style="195" customWidth="1"/>
    <col min="743" max="743" width="4.36328125" style="195" customWidth="1"/>
    <col min="744" max="751" width="3.36328125" style="195" customWidth="1"/>
    <col min="752" max="752" width="3.6328125" style="195" customWidth="1"/>
    <col min="753" max="753" width="7.6328125" style="195" customWidth="1"/>
    <col min="754" max="754" width="3.36328125" style="195" customWidth="1"/>
    <col min="755" max="768" width="8.90625" style="195"/>
    <col min="769" max="769" width="1.36328125" style="195" customWidth="1"/>
    <col min="770" max="770" width="2.6328125" style="195" customWidth="1"/>
    <col min="771" max="771" width="7.08984375" style="195" customWidth="1"/>
    <col min="772" max="779" width="3.36328125" style="195" customWidth="1"/>
    <col min="780" max="781" width="4.6328125" style="195" customWidth="1"/>
    <col min="782" max="788" width="3.36328125" style="195" customWidth="1"/>
    <col min="789" max="789" width="3.6328125" style="195" customWidth="1"/>
    <col min="790" max="790" width="7.6328125" style="195" customWidth="1"/>
    <col min="791" max="791" width="3.6328125" style="195" customWidth="1"/>
    <col min="792" max="792" width="0.36328125" style="195" customWidth="1"/>
    <col min="793" max="794" width="8.90625" style="195"/>
    <col min="795" max="796" width="20.6328125" style="195" customWidth="1"/>
    <col min="797" max="988" width="8.90625" style="195"/>
    <col min="989" max="998" width="3.36328125" style="195" customWidth="1"/>
    <col min="999" max="999" width="4.36328125" style="195" customWidth="1"/>
    <col min="1000" max="1007" width="3.36328125" style="195" customWidth="1"/>
    <col min="1008" max="1008" width="3.6328125" style="195" customWidth="1"/>
    <col min="1009" max="1009" width="7.6328125" style="195" customWidth="1"/>
    <col min="1010" max="1010" width="3.36328125" style="195" customWidth="1"/>
    <col min="1011" max="1024" width="8.90625" style="195"/>
    <col min="1025" max="1025" width="1.36328125" style="195" customWidth="1"/>
    <col min="1026" max="1026" width="2.6328125" style="195" customWidth="1"/>
    <col min="1027" max="1027" width="7.08984375" style="195" customWidth="1"/>
    <col min="1028" max="1035" width="3.36328125" style="195" customWidth="1"/>
    <col min="1036" max="1037" width="4.6328125" style="195" customWidth="1"/>
    <col min="1038" max="1044" width="3.36328125" style="195" customWidth="1"/>
    <col min="1045" max="1045" width="3.6328125" style="195" customWidth="1"/>
    <col min="1046" max="1046" width="7.6328125" style="195" customWidth="1"/>
    <col min="1047" max="1047" width="3.6328125" style="195" customWidth="1"/>
    <col min="1048" max="1048" width="0.36328125" style="195" customWidth="1"/>
    <col min="1049" max="1050" width="8.90625" style="195"/>
    <col min="1051" max="1052" width="20.6328125" style="195" customWidth="1"/>
    <col min="1053" max="1244" width="8.90625" style="195"/>
    <col min="1245" max="1254" width="3.36328125" style="195" customWidth="1"/>
    <col min="1255" max="1255" width="4.36328125" style="195" customWidth="1"/>
    <col min="1256" max="1263" width="3.36328125" style="195" customWidth="1"/>
    <col min="1264" max="1264" width="3.6328125" style="195" customWidth="1"/>
    <col min="1265" max="1265" width="7.6328125" style="195" customWidth="1"/>
    <col min="1266" max="1266" width="3.36328125" style="195" customWidth="1"/>
    <col min="1267" max="1280" width="8.90625" style="195"/>
    <col min="1281" max="1281" width="1.36328125" style="195" customWidth="1"/>
    <col min="1282" max="1282" width="2.6328125" style="195" customWidth="1"/>
    <col min="1283" max="1283" width="7.08984375" style="195" customWidth="1"/>
    <col min="1284" max="1291" width="3.36328125" style="195" customWidth="1"/>
    <col min="1292" max="1293" width="4.6328125" style="195" customWidth="1"/>
    <col min="1294" max="1300" width="3.36328125" style="195" customWidth="1"/>
    <col min="1301" max="1301" width="3.6328125" style="195" customWidth="1"/>
    <col min="1302" max="1302" width="7.6328125" style="195" customWidth="1"/>
    <col min="1303" max="1303" width="3.6328125" style="195" customWidth="1"/>
    <col min="1304" max="1304" width="0.36328125" style="195" customWidth="1"/>
    <col min="1305" max="1306" width="8.90625" style="195"/>
    <col min="1307" max="1308" width="20.6328125" style="195" customWidth="1"/>
    <col min="1309" max="1500" width="8.90625" style="195"/>
    <col min="1501" max="1510" width="3.36328125" style="195" customWidth="1"/>
    <col min="1511" max="1511" width="4.36328125" style="195" customWidth="1"/>
    <col min="1512" max="1519" width="3.36328125" style="195" customWidth="1"/>
    <col min="1520" max="1520" width="3.6328125" style="195" customWidth="1"/>
    <col min="1521" max="1521" width="7.6328125" style="195" customWidth="1"/>
    <col min="1522" max="1522" width="3.36328125" style="195" customWidth="1"/>
    <col min="1523" max="1536" width="8.90625" style="195"/>
    <col min="1537" max="1537" width="1.36328125" style="195" customWidth="1"/>
    <col min="1538" max="1538" width="2.6328125" style="195" customWidth="1"/>
    <col min="1539" max="1539" width="7.08984375" style="195" customWidth="1"/>
    <col min="1540" max="1547" width="3.36328125" style="195" customWidth="1"/>
    <col min="1548" max="1549" width="4.6328125" style="195" customWidth="1"/>
    <col min="1550" max="1556" width="3.36328125" style="195" customWidth="1"/>
    <col min="1557" max="1557" width="3.6328125" style="195" customWidth="1"/>
    <col min="1558" max="1558" width="7.6328125" style="195" customWidth="1"/>
    <col min="1559" max="1559" width="3.6328125" style="195" customWidth="1"/>
    <col min="1560" max="1560" width="0.36328125" style="195" customWidth="1"/>
    <col min="1561" max="1562" width="8.90625" style="195"/>
    <col min="1563" max="1564" width="20.6328125" style="195" customWidth="1"/>
    <col min="1565" max="1756" width="8.90625" style="195"/>
    <col min="1757" max="1766" width="3.36328125" style="195" customWidth="1"/>
    <col min="1767" max="1767" width="4.36328125" style="195" customWidth="1"/>
    <col min="1768" max="1775" width="3.36328125" style="195" customWidth="1"/>
    <col min="1776" max="1776" width="3.6328125" style="195" customWidth="1"/>
    <col min="1777" max="1777" width="7.6328125" style="195" customWidth="1"/>
    <col min="1778" max="1778" width="3.36328125" style="195" customWidth="1"/>
    <col min="1779" max="1792" width="8.90625" style="195"/>
    <col min="1793" max="1793" width="1.36328125" style="195" customWidth="1"/>
    <col min="1794" max="1794" width="2.6328125" style="195" customWidth="1"/>
    <col min="1795" max="1795" width="7.08984375" style="195" customWidth="1"/>
    <col min="1796" max="1803" width="3.36328125" style="195" customWidth="1"/>
    <col min="1804" max="1805" width="4.6328125" style="195" customWidth="1"/>
    <col min="1806" max="1812" width="3.36328125" style="195" customWidth="1"/>
    <col min="1813" max="1813" width="3.6328125" style="195" customWidth="1"/>
    <col min="1814" max="1814" width="7.6328125" style="195" customWidth="1"/>
    <col min="1815" max="1815" width="3.6328125" style="195" customWidth="1"/>
    <col min="1816" max="1816" width="0.36328125" style="195" customWidth="1"/>
    <col min="1817" max="1818" width="8.90625" style="195"/>
    <col min="1819" max="1820" width="20.6328125" style="195" customWidth="1"/>
    <col min="1821" max="2012" width="8.90625" style="195"/>
    <col min="2013" max="2022" width="3.36328125" style="195" customWidth="1"/>
    <col min="2023" max="2023" width="4.36328125" style="195" customWidth="1"/>
    <col min="2024" max="2031" width="3.36328125" style="195" customWidth="1"/>
    <col min="2032" max="2032" width="3.6328125" style="195" customWidth="1"/>
    <col min="2033" max="2033" width="7.6328125" style="195" customWidth="1"/>
    <col min="2034" max="2034" width="3.36328125" style="195" customWidth="1"/>
    <col min="2035" max="2048" width="8.90625" style="195"/>
    <col min="2049" max="2049" width="1.36328125" style="195" customWidth="1"/>
    <col min="2050" max="2050" width="2.6328125" style="195" customWidth="1"/>
    <col min="2051" max="2051" width="7.08984375" style="195" customWidth="1"/>
    <col min="2052" max="2059" width="3.36328125" style="195" customWidth="1"/>
    <col min="2060" max="2061" width="4.6328125" style="195" customWidth="1"/>
    <col min="2062" max="2068" width="3.36328125" style="195" customWidth="1"/>
    <col min="2069" max="2069" width="3.6328125" style="195" customWidth="1"/>
    <col min="2070" max="2070" width="7.6328125" style="195" customWidth="1"/>
    <col min="2071" max="2071" width="3.6328125" style="195" customWidth="1"/>
    <col min="2072" max="2072" width="0.36328125" style="195" customWidth="1"/>
    <col min="2073" max="2074" width="8.90625" style="195"/>
    <col min="2075" max="2076" width="20.6328125" style="195" customWidth="1"/>
    <col min="2077" max="2268" width="8.90625" style="195"/>
    <col min="2269" max="2278" width="3.36328125" style="195" customWidth="1"/>
    <col min="2279" max="2279" width="4.36328125" style="195" customWidth="1"/>
    <col min="2280" max="2287" width="3.36328125" style="195" customWidth="1"/>
    <col min="2288" max="2288" width="3.6328125" style="195" customWidth="1"/>
    <col min="2289" max="2289" width="7.6328125" style="195" customWidth="1"/>
    <col min="2290" max="2290" width="3.36328125" style="195" customWidth="1"/>
    <col min="2291" max="2304" width="8.90625" style="195"/>
    <col min="2305" max="2305" width="1.36328125" style="195" customWidth="1"/>
    <col min="2306" max="2306" width="2.6328125" style="195" customWidth="1"/>
    <col min="2307" max="2307" width="7.08984375" style="195" customWidth="1"/>
    <col min="2308" max="2315" width="3.36328125" style="195" customWidth="1"/>
    <col min="2316" max="2317" width="4.6328125" style="195" customWidth="1"/>
    <col min="2318" max="2324" width="3.36328125" style="195" customWidth="1"/>
    <col min="2325" max="2325" width="3.6328125" style="195" customWidth="1"/>
    <col min="2326" max="2326" width="7.6328125" style="195" customWidth="1"/>
    <col min="2327" max="2327" width="3.6328125" style="195" customWidth="1"/>
    <col min="2328" max="2328" width="0.36328125" style="195" customWidth="1"/>
    <col min="2329" max="2330" width="8.90625" style="195"/>
    <col min="2331" max="2332" width="20.6328125" style="195" customWidth="1"/>
    <col min="2333" max="2524" width="8.90625" style="195"/>
    <col min="2525" max="2534" width="3.36328125" style="195" customWidth="1"/>
    <col min="2535" max="2535" width="4.36328125" style="195" customWidth="1"/>
    <col min="2536" max="2543" width="3.36328125" style="195" customWidth="1"/>
    <col min="2544" max="2544" width="3.6328125" style="195" customWidth="1"/>
    <col min="2545" max="2545" width="7.6328125" style="195" customWidth="1"/>
    <col min="2546" max="2546" width="3.36328125" style="195" customWidth="1"/>
    <col min="2547" max="2560" width="8.90625" style="195"/>
    <col min="2561" max="2561" width="1.36328125" style="195" customWidth="1"/>
    <col min="2562" max="2562" width="2.6328125" style="195" customWidth="1"/>
    <col min="2563" max="2563" width="7.08984375" style="195" customWidth="1"/>
    <col min="2564" max="2571" width="3.36328125" style="195" customWidth="1"/>
    <col min="2572" max="2573" width="4.6328125" style="195" customWidth="1"/>
    <col min="2574" max="2580" width="3.36328125" style="195" customWidth="1"/>
    <col min="2581" max="2581" width="3.6328125" style="195" customWidth="1"/>
    <col min="2582" max="2582" width="7.6328125" style="195" customWidth="1"/>
    <col min="2583" max="2583" width="3.6328125" style="195" customWidth="1"/>
    <col min="2584" max="2584" width="0.36328125" style="195" customWidth="1"/>
    <col min="2585" max="2586" width="8.90625" style="195"/>
    <col min="2587" max="2588" width="20.6328125" style="195" customWidth="1"/>
    <col min="2589" max="2780" width="8.90625" style="195"/>
    <col min="2781" max="2790" width="3.36328125" style="195" customWidth="1"/>
    <col min="2791" max="2791" width="4.36328125" style="195" customWidth="1"/>
    <col min="2792" max="2799" width="3.36328125" style="195" customWidth="1"/>
    <col min="2800" max="2800" width="3.6328125" style="195" customWidth="1"/>
    <col min="2801" max="2801" width="7.6328125" style="195" customWidth="1"/>
    <col min="2802" max="2802" width="3.36328125" style="195" customWidth="1"/>
    <col min="2803" max="2816" width="8.90625" style="195"/>
    <col min="2817" max="2817" width="1.36328125" style="195" customWidth="1"/>
    <col min="2818" max="2818" width="2.6328125" style="195" customWidth="1"/>
    <col min="2819" max="2819" width="7.08984375" style="195" customWidth="1"/>
    <col min="2820" max="2827" width="3.36328125" style="195" customWidth="1"/>
    <col min="2828" max="2829" width="4.6328125" style="195" customWidth="1"/>
    <col min="2830" max="2836" width="3.36328125" style="195" customWidth="1"/>
    <col min="2837" max="2837" width="3.6328125" style="195" customWidth="1"/>
    <col min="2838" max="2838" width="7.6328125" style="195" customWidth="1"/>
    <col min="2839" max="2839" width="3.6328125" style="195" customWidth="1"/>
    <col min="2840" max="2840" width="0.36328125" style="195" customWidth="1"/>
    <col min="2841" max="2842" width="8.90625" style="195"/>
    <col min="2843" max="2844" width="20.6328125" style="195" customWidth="1"/>
    <col min="2845" max="3036" width="8.90625" style="195"/>
    <col min="3037" max="3046" width="3.36328125" style="195" customWidth="1"/>
    <col min="3047" max="3047" width="4.36328125" style="195" customWidth="1"/>
    <col min="3048" max="3055" width="3.36328125" style="195" customWidth="1"/>
    <col min="3056" max="3056" width="3.6328125" style="195" customWidth="1"/>
    <col min="3057" max="3057" width="7.6328125" style="195" customWidth="1"/>
    <col min="3058" max="3058" width="3.36328125" style="195" customWidth="1"/>
    <col min="3059" max="3072" width="8.90625" style="195"/>
    <col min="3073" max="3073" width="1.36328125" style="195" customWidth="1"/>
    <col min="3074" max="3074" width="2.6328125" style="195" customWidth="1"/>
    <col min="3075" max="3075" width="7.08984375" style="195" customWidth="1"/>
    <col min="3076" max="3083" width="3.36328125" style="195" customWidth="1"/>
    <col min="3084" max="3085" width="4.6328125" style="195" customWidth="1"/>
    <col min="3086" max="3092" width="3.36328125" style="195" customWidth="1"/>
    <col min="3093" max="3093" width="3.6328125" style="195" customWidth="1"/>
    <col min="3094" max="3094" width="7.6328125" style="195" customWidth="1"/>
    <col min="3095" max="3095" width="3.6328125" style="195" customWidth="1"/>
    <col min="3096" max="3096" width="0.36328125" style="195" customWidth="1"/>
    <col min="3097" max="3098" width="8.90625" style="195"/>
    <col min="3099" max="3100" width="20.6328125" style="195" customWidth="1"/>
    <col min="3101" max="3292" width="8.90625" style="195"/>
    <col min="3293" max="3302" width="3.36328125" style="195" customWidth="1"/>
    <col min="3303" max="3303" width="4.36328125" style="195" customWidth="1"/>
    <col min="3304" max="3311" width="3.36328125" style="195" customWidth="1"/>
    <col min="3312" max="3312" width="3.6328125" style="195" customWidth="1"/>
    <col min="3313" max="3313" width="7.6328125" style="195" customWidth="1"/>
    <col min="3314" max="3314" width="3.36328125" style="195" customWidth="1"/>
    <col min="3315" max="3328" width="8.90625" style="195"/>
    <col min="3329" max="3329" width="1.36328125" style="195" customWidth="1"/>
    <col min="3330" max="3330" width="2.6328125" style="195" customWidth="1"/>
    <col min="3331" max="3331" width="7.08984375" style="195" customWidth="1"/>
    <col min="3332" max="3339" width="3.36328125" style="195" customWidth="1"/>
    <col min="3340" max="3341" width="4.6328125" style="195" customWidth="1"/>
    <col min="3342" max="3348" width="3.36328125" style="195" customWidth="1"/>
    <col min="3349" max="3349" width="3.6328125" style="195" customWidth="1"/>
    <col min="3350" max="3350" width="7.6328125" style="195" customWidth="1"/>
    <col min="3351" max="3351" width="3.6328125" style="195" customWidth="1"/>
    <col min="3352" max="3352" width="0.36328125" style="195" customWidth="1"/>
    <col min="3353" max="3354" width="8.90625" style="195"/>
    <col min="3355" max="3356" width="20.6328125" style="195" customWidth="1"/>
    <col min="3357" max="3548" width="8.90625" style="195"/>
    <col min="3549" max="3558" width="3.36328125" style="195" customWidth="1"/>
    <col min="3559" max="3559" width="4.36328125" style="195" customWidth="1"/>
    <col min="3560" max="3567" width="3.36328125" style="195" customWidth="1"/>
    <col min="3568" max="3568" width="3.6328125" style="195" customWidth="1"/>
    <col min="3569" max="3569" width="7.6328125" style="195" customWidth="1"/>
    <col min="3570" max="3570" width="3.36328125" style="195" customWidth="1"/>
    <col min="3571" max="3584" width="8.90625" style="195"/>
    <col min="3585" max="3585" width="1.36328125" style="195" customWidth="1"/>
    <col min="3586" max="3586" width="2.6328125" style="195" customWidth="1"/>
    <col min="3587" max="3587" width="7.08984375" style="195" customWidth="1"/>
    <col min="3588" max="3595" width="3.36328125" style="195" customWidth="1"/>
    <col min="3596" max="3597" width="4.6328125" style="195" customWidth="1"/>
    <col min="3598" max="3604" width="3.36328125" style="195" customWidth="1"/>
    <col min="3605" max="3605" width="3.6328125" style="195" customWidth="1"/>
    <col min="3606" max="3606" width="7.6328125" style="195" customWidth="1"/>
    <col min="3607" max="3607" width="3.6328125" style="195" customWidth="1"/>
    <col min="3608" max="3608" width="0.36328125" style="195" customWidth="1"/>
    <col min="3609" max="3610" width="8.90625" style="195"/>
    <col min="3611" max="3612" width="20.6328125" style="195" customWidth="1"/>
    <col min="3613" max="3804" width="8.90625" style="195"/>
    <col min="3805" max="3814" width="3.36328125" style="195" customWidth="1"/>
    <col min="3815" max="3815" width="4.36328125" style="195" customWidth="1"/>
    <col min="3816" max="3823" width="3.36328125" style="195" customWidth="1"/>
    <col min="3824" max="3824" width="3.6328125" style="195" customWidth="1"/>
    <col min="3825" max="3825" width="7.6328125" style="195" customWidth="1"/>
    <col min="3826" max="3826" width="3.36328125" style="195" customWidth="1"/>
    <col min="3827" max="3840" width="8.90625" style="195"/>
    <col min="3841" max="3841" width="1.36328125" style="195" customWidth="1"/>
    <col min="3842" max="3842" width="2.6328125" style="195" customWidth="1"/>
    <col min="3843" max="3843" width="7.08984375" style="195" customWidth="1"/>
    <col min="3844" max="3851" width="3.36328125" style="195" customWidth="1"/>
    <col min="3852" max="3853" width="4.6328125" style="195" customWidth="1"/>
    <col min="3854" max="3860" width="3.36328125" style="195" customWidth="1"/>
    <col min="3861" max="3861" width="3.6328125" style="195" customWidth="1"/>
    <col min="3862" max="3862" width="7.6328125" style="195" customWidth="1"/>
    <col min="3863" max="3863" width="3.6328125" style="195" customWidth="1"/>
    <col min="3864" max="3864" width="0.36328125" style="195" customWidth="1"/>
    <col min="3865" max="3866" width="8.90625" style="195"/>
    <col min="3867" max="3868" width="20.6328125" style="195" customWidth="1"/>
    <col min="3869" max="4060" width="8.90625" style="195"/>
    <col min="4061" max="4070" width="3.36328125" style="195" customWidth="1"/>
    <col min="4071" max="4071" width="4.36328125" style="195" customWidth="1"/>
    <col min="4072" max="4079" width="3.36328125" style="195" customWidth="1"/>
    <col min="4080" max="4080" width="3.6328125" style="195" customWidth="1"/>
    <col min="4081" max="4081" width="7.6328125" style="195" customWidth="1"/>
    <col min="4082" max="4082" width="3.36328125" style="195" customWidth="1"/>
    <col min="4083" max="4096" width="8.90625" style="195"/>
    <col min="4097" max="4097" width="1.36328125" style="195" customWidth="1"/>
    <col min="4098" max="4098" width="2.6328125" style="195" customWidth="1"/>
    <col min="4099" max="4099" width="7.08984375" style="195" customWidth="1"/>
    <col min="4100" max="4107" width="3.36328125" style="195" customWidth="1"/>
    <col min="4108" max="4109" width="4.6328125" style="195" customWidth="1"/>
    <col min="4110" max="4116" width="3.36328125" style="195" customWidth="1"/>
    <col min="4117" max="4117" width="3.6328125" style="195" customWidth="1"/>
    <col min="4118" max="4118" width="7.6328125" style="195" customWidth="1"/>
    <col min="4119" max="4119" width="3.6328125" style="195" customWidth="1"/>
    <col min="4120" max="4120" width="0.36328125" style="195" customWidth="1"/>
    <col min="4121" max="4122" width="8.90625" style="195"/>
    <col min="4123" max="4124" width="20.6328125" style="195" customWidth="1"/>
    <col min="4125" max="4316" width="8.90625" style="195"/>
    <col min="4317" max="4326" width="3.36328125" style="195" customWidth="1"/>
    <col min="4327" max="4327" width="4.36328125" style="195" customWidth="1"/>
    <col min="4328" max="4335" width="3.36328125" style="195" customWidth="1"/>
    <col min="4336" max="4336" width="3.6328125" style="195" customWidth="1"/>
    <col min="4337" max="4337" width="7.6328125" style="195" customWidth="1"/>
    <col min="4338" max="4338" width="3.36328125" style="195" customWidth="1"/>
    <col min="4339" max="4352" width="8.90625" style="195"/>
    <col min="4353" max="4353" width="1.36328125" style="195" customWidth="1"/>
    <col min="4354" max="4354" width="2.6328125" style="195" customWidth="1"/>
    <col min="4355" max="4355" width="7.08984375" style="195" customWidth="1"/>
    <col min="4356" max="4363" width="3.36328125" style="195" customWidth="1"/>
    <col min="4364" max="4365" width="4.6328125" style="195" customWidth="1"/>
    <col min="4366" max="4372" width="3.36328125" style="195" customWidth="1"/>
    <col min="4373" max="4373" width="3.6328125" style="195" customWidth="1"/>
    <col min="4374" max="4374" width="7.6328125" style="195" customWidth="1"/>
    <col min="4375" max="4375" width="3.6328125" style="195" customWidth="1"/>
    <col min="4376" max="4376" width="0.36328125" style="195" customWidth="1"/>
    <col min="4377" max="4378" width="8.90625" style="195"/>
    <col min="4379" max="4380" width="20.6328125" style="195" customWidth="1"/>
    <col min="4381" max="4572" width="8.90625" style="195"/>
    <col min="4573" max="4582" width="3.36328125" style="195" customWidth="1"/>
    <col min="4583" max="4583" width="4.36328125" style="195" customWidth="1"/>
    <col min="4584" max="4591" width="3.36328125" style="195" customWidth="1"/>
    <col min="4592" max="4592" width="3.6328125" style="195" customWidth="1"/>
    <col min="4593" max="4593" width="7.6328125" style="195" customWidth="1"/>
    <col min="4594" max="4594" width="3.36328125" style="195" customWidth="1"/>
    <col min="4595" max="4608" width="8.90625" style="195"/>
    <col min="4609" max="4609" width="1.36328125" style="195" customWidth="1"/>
    <col min="4610" max="4610" width="2.6328125" style="195" customWidth="1"/>
    <col min="4611" max="4611" width="7.08984375" style="195" customWidth="1"/>
    <col min="4612" max="4619" width="3.36328125" style="195" customWidth="1"/>
    <col min="4620" max="4621" width="4.6328125" style="195" customWidth="1"/>
    <col min="4622" max="4628" width="3.36328125" style="195" customWidth="1"/>
    <col min="4629" max="4629" width="3.6328125" style="195" customWidth="1"/>
    <col min="4630" max="4630" width="7.6328125" style="195" customWidth="1"/>
    <col min="4631" max="4631" width="3.6328125" style="195" customWidth="1"/>
    <col min="4632" max="4632" width="0.36328125" style="195" customWidth="1"/>
    <col min="4633" max="4634" width="8.90625" style="195"/>
    <col min="4635" max="4636" width="20.6328125" style="195" customWidth="1"/>
    <col min="4637" max="4828" width="8.90625" style="195"/>
    <col min="4829" max="4838" width="3.36328125" style="195" customWidth="1"/>
    <col min="4839" max="4839" width="4.36328125" style="195" customWidth="1"/>
    <col min="4840" max="4847" width="3.36328125" style="195" customWidth="1"/>
    <col min="4848" max="4848" width="3.6328125" style="195" customWidth="1"/>
    <col min="4849" max="4849" width="7.6328125" style="195" customWidth="1"/>
    <col min="4850" max="4850" width="3.36328125" style="195" customWidth="1"/>
    <col min="4851" max="4864" width="8.90625" style="195"/>
    <col min="4865" max="4865" width="1.36328125" style="195" customWidth="1"/>
    <col min="4866" max="4866" width="2.6328125" style="195" customWidth="1"/>
    <col min="4867" max="4867" width="7.08984375" style="195" customWidth="1"/>
    <col min="4868" max="4875" width="3.36328125" style="195" customWidth="1"/>
    <col min="4876" max="4877" width="4.6328125" style="195" customWidth="1"/>
    <col min="4878" max="4884" width="3.36328125" style="195" customWidth="1"/>
    <col min="4885" max="4885" width="3.6328125" style="195" customWidth="1"/>
    <col min="4886" max="4886" width="7.6328125" style="195" customWidth="1"/>
    <col min="4887" max="4887" width="3.6328125" style="195" customWidth="1"/>
    <col min="4888" max="4888" width="0.36328125" style="195" customWidth="1"/>
    <col min="4889" max="4890" width="8.90625" style="195"/>
    <col min="4891" max="4892" width="20.6328125" style="195" customWidth="1"/>
    <col min="4893" max="5084" width="8.90625" style="195"/>
    <col min="5085" max="5094" width="3.36328125" style="195" customWidth="1"/>
    <col min="5095" max="5095" width="4.36328125" style="195" customWidth="1"/>
    <col min="5096" max="5103" width="3.36328125" style="195" customWidth="1"/>
    <col min="5104" max="5104" width="3.6328125" style="195" customWidth="1"/>
    <col min="5105" max="5105" width="7.6328125" style="195" customWidth="1"/>
    <col min="5106" max="5106" width="3.36328125" style="195" customWidth="1"/>
    <col min="5107" max="5120" width="8.90625" style="195"/>
    <col min="5121" max="5121" width="1.36328125" style="195" customWidth="1"/>
    <col min="5122" max="5122" width="2.6328125" style="195" customWidth="1"/>
    <col min="5123" max="5123" width="7.08984375" style="195" customWidth="1"/>
    <col min="5124" max="5131" width="3.36328125" style="195" customWidth="1"/>
    <col min="5132" max="5133" width="4.6328125" style="195" customWidth="1"/>
    <col min="5134" max="5140" width="3.36328125" style="195" customWidth="1"/>
    <col min="5141" max="5141" width="3.6328125" style="195" customWidth="1"/>
    <col min="5142" max="5142" width="7.6328125" style="195" customWidth="1"/>
    <col min="5143" max="5143" width="3.6328125" style="195" customWidth="1"/>
    <col min="5144" max="5144" width="0.36328125" style="195" customWidth="1"/>
    <col min="5145" max="5146" width="8.90625" style="195"/>
    <col min="5147" max="5148" width="20.6328125" style="195" customWidth="1"/>
    <col min="5149" max="5340" width="8.90625" style="195"/>
    <col min="5341" max="5350" width="3.36328125" style="195" customWidth="1"/>
    <col min="5351" max="5351" width="4.36328125" style="195" customWidth="1"/>
    <col min="5352" max="5359" width="3.36328125" style="195" customWidth="1"/>
    <col min="5360" max="5360" width="3.6328125" style="195" customWidth="1"/>
    <col min="5361" max="5361" width="7.6328125" style="195" customWidth="1"/>
    <col min="5362" max="5362" width="3.36328125" style="195" customWidth="1"/>
    <col min="5363" max="5376" width="8.90625" style="195"/>
    <col min="5377" max="5377" width="1.36328125" style="195" customWidth="1"/>
    <col min="5378" max="5378" width="2.6328125" style="195" customWidth="1"/>
    <col min="5379" max="5379" width="7.08984375" style="195" customWidth="1"/>
    <col min="5380" max="5387" width="3.36328125" style="195" customWidth="1"/>
    <col min="5388" max="5389" width="4.6328125" style="195" customWidth="1"/>
    <col min="5390" max="5396" width="3.36328125" style="195" customWidth="1"/>
    <col min="5397" max="5397" width="3.6328125" style="195" customWidth="1"/>
    <col min="5398" max="5398" width="7.6328125" style="195" customWidth="1"/>
    <col min="5399" max="5399" width="3.6328125" style="195" customWidth="1"/>
    <col min="5400" max="5400" width="0.36328125" style="195" customWidth="1"/>
    <col min="5401" max="5402" width="8.90625" style="195"/>
    <col min="5403" max="5404" width="20.6328125" style="195" customWidth="1"/>
    <col min="5405" max="5596" width="8.90625" style="195"/>
    <col min="5597" max="5606" width="3.36328125" style="195" customWidth="1"/>
    <col min="5607" max="5607" width="4.36328125" style="195" customWidth="1"/>
    <col min="5608" max="5615" width="3.36328125" style="195" customWidth="1"/>
    <col min="5616" max="5616" width="3.6328125" style="195" customWidth="1"/>
    <col min="5617" max="5617" width="7.6328125" style="195" customWidth="1"/>
    <col min="5618" max="5618" width="3.36328125" style="195" customWidth="1"/>
    <col min="5619" max="5632" width="8.90625" style="195"/>
    <col min="5633" max="5633" width="1.36328125" style="195" customWidth="1"/>
    <col min="5634" max="5634" width="2.6328125" style="195" customWidth="1"/>
    <col min="5635" max="5635" width="7.08984375" style="195" customWidth="1"/>
    <col min="5636" max="5643" width="3.36328125" style="195" customWidth="1"/>
    <col min="5644" max="5645" width="4.6328125" style="195" customWidth="1"/>
    <col min="5646" max="5652" width="3.36328125" style="195" customWidth="1"/>
    <col min="5653" max="5653" width="3.6328125" style="195" customWidth="1"/>
    <col min="5654" max="5654" width="7.6328125" style="195" customWidth="1"/>
    <col min="5655" max="5655" width="3.6328125" style="195" customWidth="1"/>
    <col min="5656" max="5656" width="0.36328125" style="195" customWidth="1"/>
    <col min="5657" max="5658" width="8.90625" style="195"/>
    <col min="5659" max="5660" width="20.6328125" style="195" customWidth="1"/>
    <col min="5661" max="5852" width="8.90625" style="195"/>
    <col min="5853" max="5862" width="3.36328125" style="195" customWidth="1"/>
    <col min="5863" max="5863" width="4.36328125" style="195" customWidth="1"/>
    <col min="5864" max="5871" width="3.36328125" style="195" customWidth="1"/>
    <col min="5872" max="5872" width="3.6328125" style="195" customWidth="1"/>
    <col min="5873" max="5873" width="7.6328125" style="195" customWidth="1"/>
    <col min="5874" max="5874" width="3.36328125" style="195" customWidth="1"/>
    <col min="5875" max="5888" width="8.90625" style="195"/>
    <col min="5889" max="5889" width="1.36328125" style="195" customWidth="1"/>
    <col min="5890" max="5890" width="2.6328125" style="195" customWidth="1"/>
    <col min="5891" max="5891" width="7.08984375" style="195" customWidth="1"/>
    <col min="5892" max="5899" width="3.36328125" style="195" customWidth="1"/>
    <col min="5900" max="5901" width="4.6328125" style="195" customWidth="1"/>
    <col min="5902" max="5908" width="3.36328125" style="195" customWidth="1"/>
    <col min="5909" max="5909" width="3.6328125" style="195" customWidth="1"/>
    <col min="5910" max="5910" width="7.6328125" style="195" customWidth="1"/>
    <col min="5911" max="5911" width="3.6328125" style="195" customWidth="1"/>
    <col min="5912" max="5912" width="0.36328125" style="195" customWidth="1"/>
    <col min="5913" max="5914" width="8.90625" style="195"/>
    <col min="5915" max="5916" width="20.6328125" style="195" customWidth="1"/>
    <col min="5917" max="6108" width="8.90625" style="195"/>
    <col min="6109" max="6118" width="3.36328125" style="195" customWidth="1"/>
    <col min="6119" max="6119" width="4.36328125" style="195" customWidth="1"/>
    <col min="6120" max="6127" width="3.36328125" style="195" customWidth="1"/>
    <col min="6128" max="6128" width="3.6328125" style="195" customWidth="1"/>
    <col min="6129" max="6129" width="7.6328125" style="195" customWidth="1"/>
    <col min="6130" max="6130" width="3.36328125" style="195" customWidth="1"/>
    <col min="6131" max="6144" width="8.90625" style="195"/>
    <col min="6145" max="6145" width="1.36328125" style="195" customWidth="1"/>
    <col min="6146" max="6146" width="2.6328125" style="195" customWidth="1"/>
    <col min="6147" max="6147" width="7.08984375" style="195" customWidth="1"/>
    <col min="6148" max="6155" width="3.36328125" style="195" customWidth="1"/>
    <col min="6156" max="6157" width="4.6328125" style="195" customWidth="1"/>
    <col min="6158" max="6164" width="3.36328125" style="195" customWidth="1"/>
    <col min="6165" max="6165" width="3.6328125" style="195" customWidth="1"/>
    <col min="6166" max="6166" width="7.6328125" style="195" customWidth="1"/>
    <col min="6167" max="6167" width="3.6328125" style="195" customWidth="1"/>
    <col min="6168" max="6168" width="0.36328125" style="195" customWidth="1"/>
    <col min="6169" max="6170" width="8.90625" style="195"/>
    <col min="6171" max="6172" width="20.6328125" style="195" customWidth="1"/>
    <col min="6173" max="6364" width="8.90625" style="195"/>
    <col min="6365" max="6374" width="3.36328125" style="195" customWidth="1"/>
    <col min="6375" max="6375" width="4.36328125" style="195" customWidth="1"/>
    <col min="6376" max="6383" width="3.36328125" style="195" customWidth="1"/>
    <col min="6384" max="6384" width="3.6328125" style="195" customWidth="1"/>
    <col min="6385" max="6385" width="7.6328125" style="195" customWidth="1"/>
    <col min="6386" max="6386" width="3.36328125" style="195" customWidth="1"/>
    <col min="6387" max="6400" width="8.90625" style="195"/>
    <col min="6401" max="6401" width="1.36328125" style="195" customWidth="1"/>
    <col min="6402" max="6402" width="2.6328125" style="195" customWidth="1"/>
    <col min="6403" max="6403" width="7.08984375" style="195" customWidth="1"/>
    <col min="6404" max="6411" width="3.36328125" style="195" customWidth="1"/>
    <col min="6412" max="6413" width="4.6328125" style="195" customWidth="1"/>
    <col min="6414" max="6420" width="3.36328125" style="195" customWidth="1"/>
    <col min="6421" max="6421" width="3.6328125" style="195" customWidth="1"/>
    <col min="6422" max="6422" width="7.6328125" style="195" customWidth="1"/>
    <col min="6423" max="6423" width="3.6328125" style="195" customWidth="1"/>
    <col min="6424" max="6424" width="0.36328125" style="195" customWidth="1"/>
    <col min="6425" max="6426" width="8.90625" style="195"/>
    <col min="6427" max="6428" width="20.6328125" style="195" customWidth="1"/>
    <col min="6429" max="6620" width="8.90625" style="195"/>
    <col min="6621" max="6630" width="3.36328125" style="195" customWidth="1"/>
    <col min="6631" max="6631" width="4.36328125" style="195" customWidth="1"/>
    <col min="6632" max="6639" width="3.36328125" style="195" customWidth="1"/>
    <col min="6640" max="6640" width="3.6328125" style="195" customWidth="1"/>
    <col min="6641" max="6641" width="7.6328125" style="195" customWidth="1"/>
    <col min="6642" max="6642" width="3.36328125" style="195" customWidth="1"/>
    <col min="6643" max="6656" width="8.90625" style="195"/>
    <col min="6657" max="6657" width="1.36328125" style="195" customWidth="1"/>
    <col min="6658" max="6658" width="2.6328125" style="195" customWidth="1"/>
    <col min="6659" max="6659" width="7.08984375" style="195" customWidth="1"/>
    <col min="6660" max="6667" width="3.36328125" style="195" customWidth="1"/>
    <col min="6668" max="6669" width="4.6328125" style="195" customWidth="1"/>
    <col min="6670" max="6676" width="3.36328125" style="195" customWidth="1"/>
    <col min="6677" max="6677" width="3.6328125" style="195" customWidth="1"/>
    <col min="6678" max="6678" width="7.6328125" style="195" customWidth="1"/>
    <col min="6679" max="6679" width="3.6328125" style="195" customWidth="1"/>
    <col min="6680" max="6680" width="0.36328125" style="195" customWidth="1"/>
    <col min="6681" max="6682" width="8.90625" style="195"/>
    <col min="6683" max="6684" width="20.6328125" style="195" customWidth="1"/>
    <col min="6685" max="6876" width="8.90625" style="195"/>
    <col min="6877" max="6886" width="3.36328125" style="195" customWidth="1"/>
    <col min="6887" max="6887" width="4.36328125" style="195" customWidth="1"/>
    <col min="6888" max="6895" width="3.36328125" style="195" customWidth="1"/>
    <col min="6896" max="6896" width="3.6328125" style="195" customWidth="1"/>
    <col min="6897" max="6897" width="7.6328125" style="195" customWidth="1"/>
    <col min="6898" max="6898" width="3.36328125" style="195" customWidth="1"/>
    <col min="6899" max="6912" width="8.90625" style="195"/>
    <col min="6913" max="6913" width="1.36328125" style="195" customWidth="1"/>
    <col min="6914" max="6914" width="2.6328125" style="195" customWidth="1"/>
    <col min="6915" max="6915" width="7.08984375" style="195" customWidth="1"/>
    <col min="6916" max="6923" width="3.36328125" style="195" customWidth="1"/>
    <col min="6924" max="6925" width="4.6328125" style="195" customWidth="1"/>
    <col min="6926" max="6932" width="3.36328125" style="195" customWidth="1"/>
    <col min="6933" max="6933" width="3.6328125" style="195" customWidth="1"/>
    <col min="6934" max="6934" width="7.6328125" style="195" customWidth="1"/>
    <col min="6935" max="6935" width="3.6328125" style="195" customWidth="1"/>
    <col min="6936" max="6936" width="0.36328125" style="195" customWidth="1"/>
    <col min="6937" max="6938" width="8.90625" style="195"/>
    <col min="6939" max="6940" width="20.6328125" style="195" customWidth="1"/>
    <col min="6941" max="7132" width="8.90625" style="195"/>
    <col min="7133" max="7142" width="3.36328125" style="195" customWidth="1"/>
    <col min="7143" max="7143" width="4.36328125" style="195" customWidth="1"/>
    <col min="7144" max="7151" width="3.36328125" style="195" customWidth="1"/>
    <col min="7152" max="7152" width="3.6328125" style="195" customWidth="1"/>
    <col min="7153" max="7153" width="7.6328125" style="195" customWidth="1"/>
    <col min="7154" max="7154" width="3.36328125" style="195" customWidth="1"/>
    <col min="7155" max="7168" width="8.90625" style="195"/>
    <col min="7169" max="7169" width="1.36328125" style="195" customWidth="1"/>
    <col min="7170" max="7170" width="2.6328125" style="195" customWidth="1"/>
    <col min="7171" max="7171" width="7.08984375" style="195" customWidth="1"/>
    <col min="7172" max="7179" width="3.36328125" style="195" customWidth="1"/>
    <col min="7180" max="7181" width="4.6328125" style="195" customWidth="1"/>
    <col min="7182" max="7188" width="3.36328125" style="195" customWidth="1"/>
    <col min="7189" max="7189" width="3.6328125" style="195" customWidth="1"/>
    <col min="7190" max="7190" width="7.6328125" style="195" customWidth="1"/>
    <col min="7191" max="7191" width="3.6328125" style="195" customWidth="1"/>
    <col min="7192" max="7192" width="0.36328125" style="195" customWidth="1"/>
    <col min="7193" max="7194" width="8.90625" style="195"/>
    <col min="7195" max="7196" width="20.6328125" style="195" customWidth="1"/>
    <col min="7197" max="7388" width="8.90625" style="195"/>
    <col min="7389" max="7398" width="3.36328125" style="195" customWidth="1"/>
    <col min="7399" max="7399" width="4.36328125" style="195" customWidth="1"/>
    <col min="7400" max="7407" width="3.36328125" style="195" customWidth="1"/>
    <col min="7408" max="7408" width="3.6328125" style="195" customWidth="1"/>
    <col min="7409" max="7409" width="7.6328125" style="195" customWidth="1"/>
    <col min="7410" max="7410" width="3.36328125" style="195" customWidth="1"/>
    <col min="7411" max="7424" width="8.90625" style="195"/>
    <col min="7425" max="7425" width="1.36328125" style="195" customWidth="1"/>
    <col min="7426" max="7426" width="2.6328125" style="195" customWidth="1"/>
    <col min="7427" max="7427" width="7.08984375" style="195" customWidth="1"/>
    <col min="7428" max="7435" width="3.36328125" style="195" customWidth="1"/>
    <col min="7436" max="7437" width="4.6328125" style="195" customWidth="1"/>
    <col min="7438" max="7444" width="3.36328125" style="195" customWidth="1"/>
    <col min="7445" max="7445" width="3.6328125" style="195" customWidth="1"/>
    <col min="7446" max="7446" width="7.6328125" style="195" customWidth="1"/>
    <col min="7447" max="7447" width="3.6328125" style="195" customWidth="1"/>
    <col min="7448" max="7448" width="0.36328125" style="195" customWidth="1"/>
    <col min="7449" max="7450" width="8.90625" style="195"/>
    <col min="7451" max="7452" width="20.6328125" style="195" customWidth="1"/>
    <col min="7453" max="7644" width="8.90625" style="195"/>
    <col min="7645" max="7654" width="3.36328125" style="195" customWidth="1"/>
    <col min="7655" max="7655" width="4.36328125" style="195" customWidth="1"/>
    <col min="7656" max="7663" width="3.36328125" style="195" customWidth="1"/>
    <col min="7664" max="7664" width="3.6328125" style="195" customWidth="1"/>
    <col min="7665" max="7665" width="7.6328125" style="195" customWidth="1"/>
    <col min="7666" max="7666" width="3.36328125" style="195" customWidth="1"/>
    <col min="7667" max="7680" width="8.90625" style="195"/>
    <col min="7681" max="7681" width="1.36328125" style="195" customWidth="1"/>
    <col min="7682" max="7682" width="2.6328125" style="195" customWidth="1"/>
    <col min="7683" max="7683" width="7.08984375" style="195" customWidth="1"/>
    <col min="7684" max="7691" width="3.36328125" style="195" customWidth="1"/>
    <col min="7692" max="7693" width="4.6328125" style="195" customWidth="1"/>
    <col min="7694" max="7700" width="3.36328125" style="195" customWidth="1"/>
    <col min="7701" max="7701" width="3.6328125" style="195" customWidth="1"/>
    <col min="7702" max="7702" width="7.6328125" style="195" customWidth="1"/>
    <col min="7703" max="7703" width="3.6328125" style="195" customWidth="1"/>
    <col min="7704" max="7704" width="0.36328125" style="195" customWidth="1"/>
    <col min="7705" max="7706" width="8.90625" style="195"/>
    <col min="7707" max="7708" width="20.6328125" style="195" customWidth="1"/>
    <col min="7709" max="7900" width="8.90625" style="195"/>
    <col min="7901" max="7910" width="3.36328125" style="195" customWidth="1"/>
    <col min="7911" max="7911" width="4.36328125" style="195" customWidth="1"/>
    <col min="7912" max="7919" width="3.36328125" style="195" customWidth="1"/>
    <col min="7920" max="7920" width="3.6328125" style="195" customWidth="1"/>
    <col min="7921" max="7921" width="7.6328125" style="195" customWidth="1"/>
    <col min="7922" max="7922" width="3.36328125" style="195" customWidth="1"/>
    <col min="7923" max="7936" width="8.90625" style="195"/>
    <col min="7937" max="7937" width="1.36328125" style="195" customWidth="1"/>
    <col min="7938" max="7938" width="2.6328125" style="195" customWidth="1"/>
    <col min="7939" max="7939" width="7.08984375" style="195" customWidth="1"/>
    <col min="7940" max="7947" width="3.36328125" style="195" customWidth="1"/>
    <col min="7948" max="7949" width="4.6328125" style="195" customWidth="1"/>
    <col min="7950" max="7956" width="3.36328125" style="195" customWidth="1"/>
    <col min="7957" max="7957" width="3.6328125" style="195" customWidth="1"/>
    <col min="7958" max="7958" width="7.6328125" style="195" customWidth="1"/>
    <col min="7959" max="7959" width="3.6328125" style="195" customWidth="1"/>
    <col min="7960" max="7960" width="0.36328125" style="195" customWidth="1"/>
    <col min="7961" max="7962" width="8.90625" style="195"/>
    <col min="7963" max="7964" width="20.6328125" style="195" customWidth="1"/>
    <col min="7965" max="8156" width="8.90625" style="195"/>
    <col min="8157" max="8166" width="3.36328125" style="195" customWidth="1"/>
    <col min="8167" max="8167" width="4.36328125" style="195" customWidth="1"/>
    <col min="8168" max="8175" width="3.36328125" style="195" customWidth="1"/>
    <col min="8176" max="8176" width="3.6328125" style="195" customWidth="1"/>
    <col min="8177" max="8177" width="7.6328125" style="195" customWidth="1"/>
    <col min="8178" max="8178" width="3.36328125" style="195" customWidth="1"/>
    <col min="8179" max="8192" width="8.90625" style="195"/>
    <col min="8193" max="8193" width="1.36328125" style="195" customWidth="1"/>
    <col min="8194" max="8194" width="2.6328125" style="195" customWidth="1"/>
    <col min="8195" max="8195" width="7.08984375" style="195" customWidth="1"/>
    <col min="8196" max="8203" width="3.36328125" style="195" customWidth="1"/>
    <col min="8204" max="8205" width="4.6328125" style="195" customWidth="1"/>
    <col min="8206" max="8212" width="3.36328125" style="195" customWidth="1"/>
    <col min="8213" max="8213" width="3.6328125" style="195" customWidth="1"/>
    <col min="8214" max="8214" width="7.6328125" style="195" customWidth="1"/>
    <col min="8215" max="8215" width="3.6328125" style="195" customWidth="1"/>
    <col min="8216" max="8216" width="0.36328125" style="195" customWidth="1"/>
    <col min="8217" max="8218" width="8.90625" style="195"/>
    <col min="8219" max="8220" width="20.6328125" style="195" customWidth="1"/>
    <col min="8221" max="8412" width="8.90625" style="195"/>
    <col min="8413" max="8422" width="3.36328125" style="195" customWidth="1"/>
    <col min="8423" max="8423" width="4.36328125" style="195" customWidth="1"/>
    <col min="8424" max="8431" width="3.36328125" style="195" customWidth="1"/>
    <col min="8432" max="8432" width="3.6328125" style="195" customWidth="1"/>
    <col min="8433" max="8433" width="7.6328125" style="195" customWidth="1"/>
    <col min="8434" max="8434" width="3.36328125" style="195" customWidth="1"/>
    <col min="8435" max="8448" width="8.90625" style="195"/>
    <col min="8449" max="8449" width="1.36328125" style="195" customWidth="1"/>
    <col min="8450" max="8450" width="2.6328125" style="195" customWidth="1"/>
    <col min="8451" max="8451" width="7.08984375" style="195" customWidth="1"/>
    <col min="8452" max="8459" width="3.36328125" style="195" customWidth="1"/>
    <col min="8460" max="8461" width="4.6328125" style="195" customWidth="1"/>
    <col min="8462" max="8468" width="3.36328125" style="195" customWidth="1"/>
    <col min="8469" max="8469" width="3.6328125" style="195" customWidth="1"/>
    <col min="8470" max="8470" width="7.6328125" style="195" customWidth="1"/>
    <col min="8471" max="8471" width="3.6328125" style="195" customWidth="1"/>
    <col min="8472" max="8472" width="0.36328125" style="195" customWidth="1"/>
    <col min="8473" max="8474" width="8.90625" style="195"/>
    <col min="8475" max="8476" width="20.6328125" style="195" customWidth="1"/>
    <col min="8477" max="8668" width="8.90625" style="195"/>
    <col min="8669" max="8678" width="3.36328125" style="195" customWidth="1"/>
    <col min="8679" max="8679" width="4.36328125" style="195" customWidth="1"/>
    <col min="8680" max="8687" width="3.36328125" style="195" customWidth="1"/>
    <col min="8688" max="8688" width="3.6328125" style="195" customWidth="1"/>
    <col min="8689" max="8689" width="7.6328125" style="195" customWidth="1"/>
    <col min="8690" max="8690" width="3.36328125" style="195" customWidth="1"/>
    <col min="8691" max="8704" width="8.90625" style="195"/>
    <col min="8705" max="8705" width="1.36328125" style="195" customWidth="1"/>
    <col min="8706" max="8706" width="2.6328125" style="195" customWidth="1"/>
    <col min="8707" max="8707" width="7.08984375" style="195" customWidth="1"/>
    <col min="8708" max="8715" width="3.36328125" style="195" customWidth="1"/>
    <col min="8716" max="8717" width="4.6328125" style="195" customWidth="1"/>
    <col min="8718" max="8724" width="3.36328125" style="195" customWidth="1"/>
    <col min="8725" max="8725" width="3.6328125" style="195" customWidth="1"/>
    <col min="8726" max="8726" width="7.6328125" style="195" customWidth="1"/>
    <col min="8727" max="8727" width="3.6328125" style="195" customWidth="1"/>
    <col min="8728" max="8728" width="0.36328125" style="195" customWidth="1"/>
    <col min="8729" max="8730" width="8.90625" style="195"/>
    <col min="8731" max="8732" width="20.6328125" style="195" customWidth="1"/>
    <col min="8733" max="8924" width="8.90625" style="195"/>
    <col min="8925" max="8934" width="3.36328125" style="195" customWidth="1"/>
    <col min="8935" max="8935" width="4.36328125" style="195" customWidth="1"/>
    <col min="8936" max="8943" width="3.36328125" style="195" customWidth="1"/>
    <col min="8944" max="8944" width="3.6328125" style="195" customWidth="1"/>
    <col min="8945" max="8945" width="7.6328125" style="195" customWidth="1"/>
    <col min="8946" max="8946" width="3.36328125" style="195" customWidth="1"/>
    <col min="8947" max="8960" width="8.90625" style="195"/>
    <col min="8961" max="8961" width="1.36328125" style="195" customWidth="1"/>
    <col min="8962" max="8962" width="2.6328125" style="195" customWidth="1"/>
    <col min="8963" max="8963" width="7.08984375" style="195" customWidth="1"/>
    <col min="8964" max="8971" width="3.36328125" style="195" customWidth="1"/>
    <col min="8972" max="8973" width="4.6328125" style="195" customWidth="1"/>
    <col min="8974" max="8980" width="3.36328125" style="195" customWidth="1"/>
    <col min="8981" max="8981" width="3.6328125" style="195" customWidth="1"/>
    <col min="8982" max="8982" width="7.6328125" style="195" customWidth="1"/>
    <col min="8983" max="8983" width="3.6328125" style="195" customWidth="1"/>
    <col min="8984" max="8984" width="0.36328125" style="195" customWidth="1"/>
    <col min="8985" max="8986" width="8.90625" style="195"/>
    <col min="8987" max="8988" width="20.6328125" style="195" customWidth="1"/>
    <col min="8989" max="9180" width="8.90625" style="195"/>
    <col min="9181" max="9190" width="3.36328125" style="195" customWidth="1"/>
    <col min="9191" max="9191" width="4.36328125" style="195" customWidth="1"/>
    <col min="9192" max="9199" width="3.36328125" style="195" customWidth="1"/>
    <col min="9200" max="9200" width="3.6328125" style="195" customWidth="1"/>
    <col min="9201" max="9201" width="7.6328125" style="195" customWidth="1"/>
    <col min="9202" max="9202" width="3.36328125" style="195" customWidth="1"/>
    <col min="9203" max="9216" width="8.90625" style="195"/>
    <col min="9217" max="9217" width="1.36328125" style="195" customWidth="1"/>
    <col min="9218" max="9218" width="2.6328125" style="195" customWidth="1"/>
    <col min="9219" max="9219" width="7.08984375" style="195" customWidth="1"/>
    <col min="9220" max="9227" width="3.36328125" style="195" customWidth="1"/>
    <col min="9228" max="9229" width="4.6328125" style="195" customWidth="1"/>
    <col min="9230" max="9236" width="3.36328125" style="195" customWidth="1"/>
    <col min="9237" max="9237" width="3.6328125" style="195" customWidth="1"/>
    <col min="9238" max="9238" width="7.6328125" style="195" customWidth="1"/>
    <col min="9239" max="9239" width="3.6328125" style="195" customWidth="1"/>
    <col min="9240" max="9240" width="0.36328125" style="195" customWidth="1"/>
    <col min="9241" max="9242" width="8.90625" style="195"/>
    <col min="9243" max="9244" width="20.6328125" style="195" customWidth="1"/>
    <col min="9245" max="9436" width="8.90625" style="195"/>
    <col min="9437" max="9446" width="3.36328125" style="195" customWidth="1"/>
    <col min="9447" max="9447" width="4.36328125" style="195" customWidth="1"/>
    <col min="9448" max="9455" width="3.36328125" style="195" customWidth="1"/>
    <col min="9456" max="9456" width="3.6328125" style="195" customWidth="1"/>
    <col min="9457" max="9457" width="7.6328125" style="195" customWidth="1"/>
    <col min="9458" max="9458" width="3.36328125" style="195" customWidth="1"/>
    <col min="9459" max="9472" width="8.90625" style="195"/>
    <col min="9473" max="9473" width="1.36328125" style="195" customWidth="1"/>
    <col min="9474" max="9474" width="2.6328125" style="195" customWidth="1"/>
    <col min="9475" max="9475" width="7.08984375" style="195" customWidth="1"/>
    <col min="9476" max="9483" width="3.36328125" style="195" customWidth="1"/>
    <col min="9484" max="9485" width="4.6328125" style="195" customWidth="1"/>
    <col min="9486" max="9492" width="3.36328125" style="195" customWidth="1"/>
    <col min="9493" max="9493" width="3.6328125" style="195" customWidth="1"/>
    <col min="9494" max="9494" width="7.6328125" style="195" customWidth="1"/>
    <col min="9495" max="9495" width="3.6328125" style="195" customWidth="1"/>
    <col min="9496" max="9496" width="0.36328125" style="195" customWidth="1"/>
    <col min="9497" max="9498" width="8.90625" style="195"/>
    <col min="9499" max="9500" width="20.6328125" style="195" customWidth="1"/>
    <col min="9501" max="9692" width="8.90625" style="195"/>
    <col min="9693" max="9702" width="3.36328125" style="195" customWidth="1"/>
    <col min="9703" max="9703" width="4.36328125" style="195" customWidth="1"/>
    <col min="9704" max="9711" width="3.36328125" style="195" customWidth="1"/>
    <col min="9712" max="9712" width="3.6328125" style="195" customWidth="1"/>
    <col min="9713" max="9713" width="7.6328125" style="195" customWidth="1"/>
    <col min="9714" max="9714" width="3.36328125" style="195" customWidth="1"/>
    <col min="9715" max="9728" width="8.90625" style="195"/>
    <col min="9729" max="9729" width="1.36328125" style="195" customWidth="1"/>
    <col min="9730" max="9730" width="2.6328125" style="195" customWidth="1"/>
    <col min="9731" max="9731" width="7.08984375" style="195" customWidth="1"/>
    <col min="9732" max="9739" width="3.36328125" style="195" customWidth="1"/>
    <col min="9740" max="9741" width="4.6328125" style="195" customWidth="1"/>
    <col min="9742" max="9748" width="3.36328125" style="195" customWidth="1"/>
    <col min="9749" max="9749" width="3.6328125" style="195" customWidth="1"/>
    <col min="9750" max="9750" width="7.6328125" style="195" customWidth="1"/>
    <col min="9751" max="9751" width="3.6328125" style="195" customWidth="1"/>
    <col min="9752" max="9752" width="0.36328125" style="195" customWidth="1"/>
    <col min="9753" max="9754" width="8.90625" style="195"/>
    <col min="9755" max="9756" width="20.6328125" style="195" customWidth="1"/>
    <col min="9757" max="9948" width="8.90625" style="195"/>
    <col min="9949" max="9958" width="3.36328125" style="195" customWidth="1"/>
    <col min="9959" max="9959" width="4.36328125" style="195" customWidth="1"/>
    <col min="9960" max="9967" width="3.36328125" style="195" customWidth="1"/>
    <col min="9968" max="9968" width="3.6328125" style="195" customWidth="1"/>
    <col min="9969" max="9969" width="7.6328125" style="195" customWidth="1"/>
    <col min="9970" max="9970" width="3.36328125" style="195" customWidth="1"/>
    <col min="9971" max="9984" width="8.90625" style="195"/>
    <col min="9985" max="9985" width="1.36328125" style="195" customWidth="1"/>
    <col min="9986" max="9986" width="2.6328125" style="195" customWidth="1"/>
    <col min="9987" max="9987" width="7.08984375" style="195" customWidth="1"/>
    <col min="9988" max="9995" width="3.36328125" style="195" customWidth="1"/>
    <col min="9996" max="9997" width="4.6328125" style="195" customWidth="1"/>
    <col min="9998" max="10004" width="3.36328125" style="195" customWidth="1"/>
    <col min="10005" max="10005" width="3.6328125" style="195" customWidth="1"/>
    <col min="10006" max="10006" width="7.6328125" style="195" customWidth="1"/>
    <col min="10007" max="10007" width="3.6328125" style="195" customWidth="1"/>
    <col min="10008" max="10008" width="0.36328125" style="195" customWidth="1"/>
    <col min="10009" max="10010" width="8.90625" style="195"/>
    <col min="10011" max="10012" width="20.6328125" style="195" customWidth="1"/>
    <col min="10013" max="10204" width="8.90625" style="195"/>
    <col min="10205" max="10214" width="3.36328125" style="195" customWidth="1"/>
    <col min="10215" max="10215" width="4.36328125" style="195" customWidth="1"/>
    <col min="10216" max="10223" width="3.36328125" style="195" customWidth="1"/>
    <col min="10224" max="10224" width="3.6328125" style="195" customWidth="1"/>
    <col min="10225" max="10225" width="7.6328125" style="195" customWidth="1"/>
    <col min="10226" max="10226" width="3.36328125" style="195" customWidth="1"/>
    <col min="10227" max="10240" width="8.90625" style="195"/>
    <col min="10241" max="10241" width="1.36328125" style="195" customWidth="1"/>
    <col min="10242" max="10242" width="2.6328125" style="195" customWidth="1"/>
    <col min="10243" max="10243" width="7.08984375" style="195" customWidth="1"/>
    <col min="10244" max="10251" width="3.36328125" style="195" customWidth="1"/>
    <col min="10252" max="10253" width="4.6328125" style="195" customWidth="1"/>
    <col min="10254" max="10260" width="3.36328125" style="195" customWidth="1"/>
    <col min="10261" max="10261" width="3.6328125" style="195" customWidth="1"/>
    <col min="10262" max="10262" width="7.6328125" style="195" customWidth="1"/>
    <col min="10263" max="10263" width="3.6328125" style="195" customWidth="1"/>
    <col min="10264" max="10264" width="0.36328125" style="195" customWidth="1"/>
    <col min="10265" max="10266" width="8.90625" style="195"/>
    <col min="10267" max="10268" width="20.6328125" style="195" customWidth="1"/>
    <col min="10269" max="10460" width="8.90625" style="195"/>
    <col min="10461" max="10470" width="3.36328125" style="195" customWidth="1"/>
    <col min="10471" max="10471" width="4.36328125" style="195" customWidth="1"/>
    <col min="10472" max="10479" width="3.36328125" style="195" customWidth="1"/>
    <col min="10480" max="10480" width="3.6328125" style="195" customWidth="1"/>
    <col min="10481" max="10481" width="7.6328125" style="195" customWidth="1"/>
    <col min="10482" max="10482" width="3.36328125" style="195" customWidth="1"/>
    <col min="10483" max="10496" width="8.90625" style="195"/>
    <col min="10497" max="10497" width="1.36328125" style="195" customWidth="1"/>
    <col min="10498" max="10498" width="2.6328125" style="195" customWidth="1"/>
    <col min="10499" max="10499" width="7.08984375" style="195" customWidth="1"/>
    <col min="10500" max="10507" width="3.36328125" style="195" customWidth="1"/>
    <col min="10508" max="10509" width="4.6328125" style="195" customWidth="1"/>
    <col min="10510" max="10516" width="3.36328125" style="195" customWidth="1"/>
    <col min="10517" max="10517" width="3.6328125" style="195" customWidth="1"/>
    <col min="10518" max="10518" width="7.6328125" style="195" customWidth="1"/>
    <col min="10519" max="10519" width="3.6328125" style="195" customWidth="1"/>
    <col min="10520" max="10520" width="0.36328125" style="195" customWidth="1"/>
    <col min="10521" max="10522" width="8.90625" style="195"/>
    <col min="10523" max="10524" width="20.6328125" style="195" customWidth="1"/>
    <col min="10525" max="10716" width="8.90625" style="195"/>
    <col min="10717" max="10726" width="3.36328125" style="195" customWidth="1"/>
    <col min="10727" max="10727" width="4.36328125" style="195" customWidth="1"/>
    <col min="10728" max="10735" width="3.36328125" style="195" customWidth="1"/>
    <col min="10736" max="10736" width="3.6328125" style="195" customWidth="1"/>
    <col min="10737" max="10737" width="7.6328125" style="195" customWidth="1"/>
    <col min="10738" max="10738" width="3.36328125" style="195" customWidth="1"/>
    <col min="10739" max="10752" width="8.90625" style="195"/>
    <col min="10753" max="10753" width="1.36328125" style="195" customWidth="1"/>
    <col min="10754" max="10754" width="2.6328125" style="195" customWidth="1"/>
    <col min="10755" max="10755" width="7.08984375" style="195" customWidth="1"/>
    <col min="10756" max="10763" width="3.36328125" style="195" customWidth="1"/>
    <col min="10764" max="10765" width="4.6328125" style="195" customWidth="1"/>
    <col min="10766" max="10772" width="3.36328125" style="195" customWidth="1"/>
    <col min="10773" max="10773" width="3.6328125" style="195" customWidth="1"/>
    <col min="10774" max="10774" width="7.6328125" style="195" customWidth="1"/>
    <col min="10775" max="10775" width="3.6328125" style="195" customWidth="1"/>
    <col min="10776" max="10776" width="0.36328125" style="195" customWidth="1"/>
    <col min="10777" max="10778" width="8.90625" style="195"/>
    <col min="10779" max="10780" width="20.6328125" style="195" customWidth="1"/>
    <col min="10781" max="10972" width="8.90625" style="195"/>
    <col min="10973" max="10982" width="3.36328125" style="195" customWidth="1"/>
    <col min="10983" max="10983" width="4.36328125" style="195" customWidth="1"/>
    <col min="10984" max="10991" width="3.36328125" style="195" customWidth="1"/>
    <col min="10992" max="10992" width="3.6328125" style="195" customWidth="1"/>
    <col min="10993" max="10993" width="7.6328125" style="195" customWidth="1"/>
    <col min="10994" max="10994" width="3.36328125" style="195" customWidth="1"/>
    <col min="10995" max="11008" width="8.90625" style="195"/>
    <col min="11009" max="11009" width="1.36328125" style="195" customWidth="1"/>
    <col min="11010" max="11010" width="2.6328125" style="195" customWidth="1"/>
    <col min="11011" max="11011" width="7.08984375" style="195" customWidth="1"/>
    <col min="11012" max="11019" width="3.36328125" style="195" customWidth="1"/>
    <col min="11020" max="11021" width="4.6328125" style="195" customWidth="1"/>
    <col min="11022" max="11028" width="3.36328125" style="195" customWidth="1"/>
    <col min="11029" max="11029" width="3.6328125" style="195" customWidth="1"/>
    <col min="11030" max="11030" width="7.6328125" style="195" customWidth="1"/>
    <col min="11031" max="11031" width="3.6328125" style="195" customWidth="1"/>
    <col min="11032" max="11032" width="0.36328125" style="195" customWidth="1"/>
    <col min="11033" max="11034" width="8.90625" style="195"/>
    <col min="11035" max="11036" width="20.6328125" style="195" customWidth="1"/>
    <col min="11037" max="11228" width="8.90625" style="195"/>
    <col min="11229" max="11238" width="3.36328125" style="195" customWidth="1"/>
    <col min="11239" max="11239" width="4.36328125" style="195" customWidth="1"/>
    <col min="11240" max="11247" width="3.36328125" style="195" customWidth="1"/>
    <col min="11248" max="11248" width="3.6328125" style="195" customWidth="1"/>
    <col min="11249" max="11249" width="7.6328125" style="195" customWidth="1"/>
    <col min="11250" max="11250" width="3.36328125" style="195" customWidth="1"/>
    <col min="11251" max="11264" width="8.90625" style="195"/>
    <col min="11265" max="11265" width="1.36328125" style="195" customWidth="1"/>
    <col min="11266" max="11266" width="2.6328125" style="195" customWidth="1"/>
    <col min="11267" max="11267" width="7.08984375" style="195" customWidth="1"/>
    <col min="11268" max="11275" width="3.36328125" style="195" customWidth="1"/>
    <col min="11276" max="11277" width="4.6328125" style="195" customWidth="1"/>
    <col min="11278" max="11284" width="3.36328125" style="195" customWidth="1"/>
    <col min="11285" max="11285" width="3.6328125" style="195" customWidth="1"/>
    <col min="11286" max="11286" width="7.6328125" style="195" customWidth="1"/>
    <col min="11287" max="11287" width="3.6328125" style="195" customWidth="1"/>
    <col min="11288" max="11288" width="0.36328125" style="195" customWidth="1"/>
    <col min="11289" max="11290" width="8.90625" style="195"/>
    <col min="11291" max="11292" width="20.6328125" style="195" customWidth="1"/>
    <col min="11293" max="11484" width="8.90625" style="195"/>
    <col min="11485" max="11494" width="3.36328125" style="195" customWidth="1"/>
    <col min="11495" max="11495" width="4.36328125" style="195" customWidth="1"/>
    <col min="11496" max="11503" width="3.36328125" style="195" customWidth="1"/>
    <col min="11504" max="11504" width="3.6328125" style="195" customWidth="1"/>
    <col min="11505" max="11505" width="7.6328125" style="195" customWidth="1"/>
    <col min="11506" max="11506" width="3.36328125" style="195" customWidth="1"/>
    <col min="11507" max="11520" width="8.90625" style="195"/>
    <col min="11521" max="11521" width="1.36328125" style="195" customWidth="1"/>
    <col min="11522" max="11522" width="2.6328125" style="195" customWidth="1"/>
    <col min="11523" max="11523" width="7.08984375" style="195" customWidth="1"/>
    <col min="11524" max="11531" width="3.36328125" style="195" customWidth="1"/>
    <col min="11532" max="11533" width="4.6328125" style="195" customWidth="1"/>
    <col min="11534" max="11540" width="3.36328125" style="195" customWidth="1"/>
    <col min="11541" max="11541" width="3.6328125" style="195" customWidth="1"/>
    <col min="11542" max="11542" width="7.6328125" style="195" customWidth="1"/>
    <col min="11543" max="11543" width="3.6328125" style="195" customWidth="1"/>
    <col min="11544" max="11544" width="0.36328125" style="195" customWidth="1"/>
    <col min="11545" max="11546" width="8.90625" style="195"/>
    <col min="11547" max="11548" width="20.6328125" style="195" customWidth="1"/>
    <col min="11549" max="11740" width="8.90625" style="195"/>
    <col min="11741" max="11750" width="3.36328125" style="195" customWidth="1"/>
    <col min="11751" max="11751" width="4.36328125" style="195" customWidth="1"/>
    <col min="11752" max="11759" width="3.36328125" style="195" customWidth="1"/>
    <col min="11760" max="11760" width="3.6328125" style="195" customWidth="1"/>
    <col min="11761" max="11761" width="7.6328125" style="195" customWidth="1"/>
    <col min="11762" max="11762" width="3.36328125" style="195" customWidth="1"/>
    <col min="11763" max="11776" width="8.90625" style="195"/>
    <col min="11777" max="11777" width="1.36328125" style="195" customWidth="1"/>
    <col min="11778" max="11778" width="2.6328125" style="195" customWidth="1"/>
    <col min="11779" max="11779" width="7.08984375" style="195" customWidth="1"/>
    <col min="11780" max="11787" width="3.36328125" style="195" customWidth="1"/>
    <col min="11788" max="11789" width="4.6328125" style="195" customWidth="1"/>
    <col min="11790" max="11796" width="3.36328125" style="195" customWidth="1"/>
    <col min="11797" max="11797" width="3.6328125" style="195" customWidth="1"/>
    <col min="11798" max="11798" width="7.6328125" style="195" customWidth="1"/>
    <col min="11799" max="11799" width="3.6328125" style="195" customWidth="1"/>
    <col min="11800" max="11800" width="0.36328125" style="195" customWidth="1"/>
    <col min="11801" max="11802" width="8.90625" style="195"/>
    <col min="11803" max="11804" width="20.6328125" style="195" customWidth="1"/>
    <col min="11805" max="11996" width="8.90625" style="195"/>
    <col min="11997" max="12006" width="3.36328125" style="195" customWidth="1"/>
    <col min="12007" max="12007" width="4.36328125" style="195" customWidth="1"/>
    <col min="12008" max="12015" width="3.36328125" style="195" customWidth="1"/>
    <col min="12016" max="12016" width="3.6328125" style="195" customWidth="1"/>
    <col min="12017" max="12017" width="7.6328125" style="195" customWidth="1"/>
    <col min="12018" max="12018" width="3.36328125" style="195" customWidth="1"/>
    <col min="12019" max="12032" width="8.90625" style="195"/>
    <col min="12033" max="12033" width="1.36328125" style="195" customWidth="1"/>
    <col min="12034" max="12034" width="2.6328125" style="195" customWidth="1"/>
    <col min="12035" max="12035" width="7.08984375" style="195" customWidth="1"/>
    <col min="12036" max="12043" width="3.36328125" style="195" customWidth="1"/>
    <col min="12044" max="12045" width="4.6328125" style="195" customWidth="1"/>
    <col min="12046" max="12052" width="3.36328125" style="195" customWidth="1"/>
    <col min="12053" max="12053" width="3.6328125" style="195" customWidth="1"/>
    <col min="12054" max="12054" width="7.6328125" style="195" customWidth="1"/>
    <col min="12055" max="12055" width="3.6328125" style="195" customWidth="1"/>
    <col min="12056" max="12056" width="0.36328125" style="195" customWidth="1"/>
    <col min="12057" max="12058" width="8.90625" style="195"/>
    <col min="12059" max="12060" width="20.6328125" style="195" customWidth="1"/>
    <col min="12061" max="12252" width="8.90625" style="195"/>
    <col min="12253" max="12262" width="3.36328125" style="195" customWidth="1"/>
    <col min="12263" max="12263" width="4.36328125" style="195" customWidth="1"/>
    <col min="12264" max="12271" width="3.36328125" style="195" customWidth="1"/>
    <col min="12272" max="12272" width="3.6328125" style="195" customWidth="1"/>
    <col min="12273" max="12273" width="7.6328125" style="195" customWidth="1"/>
    <col min="12274" max="12274" width="3.36328125" style="195" customWidth="1"/>
    <col min="12275" max="12288" width="8.90625" style="195"/>
    <col min="12289" max="12289" width="1.36328125" style="195" customWidth="1"/>
    <col min="12290" max="12290" width="2.6328125" style="195" customWidth="1"/>
    <col min="12291" max="12291" width="7.08984375" style="195" customWidth="1"/>
    <col min="12292" max="12299" width="3.36328125" style="195" customWidth="1"/>
    <col min="12300" max="12301" width="4.6328125" style="195" customWidth="1"/>
    <col min="12302" max="12308" width="3.36328125" style="195" customWidth="1"/>
    <col min="12309" max="12309" width="3.6328125" style="195" customWidth="1"/>
    <col min="12310" max="12310" width="7.6328125" style="195" customWidth="1"/>
    <col min="12311" max="12311" width="3.6328125" style="195" customWidth="1"/>
    <col min="12312" max="12312" width="0.36328125" style="195" customWidth="1"/>
    <col min="12313" max="12314" width="8.90625" style="195"/>
    <col min="12315" max="12316" width="20.6328125" style="195" customWidth="1"/>
    <col min="12317" max="12508" width="8.90625" style="195"/>
    <col min="12509" max="12518" width="3.36328125" style="195" customWidth="1"/>
    <col min="12519" max="12519" width="4.36328125" style="195" customWidth="1"/>
    <col min="12520" max="12527" width="3.36328125" style="195" customWidth="1"/>
    <col min="12528" max="12528" width="3.6328125" style="195" customWidth="1"/>
    <col min="12529" max="12529" width="7.6328125" style="195" customWidth="1"/>
    <col min="12530" max="12530" width="3.36328125" style="195" customWidth="1"/>
    <col min="12531" max="12544" width="8.90625" style="195"/>
    <col min="12545" max="12545" width="1.36328125" style="195" customWidth="1"/>
    <col min="12546" max="12546" width="2.6328125" style="195" customWidth="1"/>
    <col min="12547" max="12547" width="7.08984375" style="195" customWidth="1"/>
    <col min="12548" max="12555" width="3.36328125" style="195" customWidth="1"/>
    <col min="12556" max="12557" width="4.6328125" style="195" customWidth="1"/>
    <col min="12558" max="12564" width="3.36328125" style="195" customWidth="1"/>
    <col min="12565" max="12565" width="3.6328125" style="195" customWidth="1"/>
    <col min="12566" max="12566" width="7.6328125" style="195" customWidth="1"/>
    <col min="12567" max="12567" width="3.6328125" style="195" customWidth="1"/>
    <col min="12568" max="12568" width="0.36328125" style="195" customWidth="1"/>
    <col min="12569" max="12570" width="8.90625" style="195"/>
    <col min="12571" max="12572" width="20.6328125" style="195" customWidth="1"/>
    <col min="12573" max="12764" width="8.90625" style="195"/>
    <col min="12765" max="12774" width="3.36328125" style="195" customWidth="1"/>
    <col min="12775" max="12775" width="4.36328125" style="195" customWidth="1"/>
    <col min="12776" max="12783" width="3.36328125" style="195" customWidth="1"/>
    <col min="12784" max="12784" width="3.6328125" style="195" customWidth="1"/>
    <col min="12785" max="12785" width="7.6328125" style="195" customWidth="1"/>
    <col min="12786" max="12786" width="3.36328125" style="195" customWidth="1"/>
    <col min="12787" max="12800" width="8.90625" style="195"/>
    <col min="12801" max="12801" width="1.36328125" style="195" customWidth="1"/>
    <col min="12802" max="12802" width="2.6328125" style="195" customWidth="1"/>
    <col min="12803" max="12803" width="7.08984375" style="195" customWidth="1"/>
    <col min="12804" max="12811" width="3.36328125" style="195" customWidth="1"/>
    <col min="12812" max="12813" width="4.6328125" style="195" customWidth="1"/>
    <col min="12814" max="12820" width="3.36328125" style="195" customWidth="1"/>
    <col min="12821" max="12821" width="3.6328125" style="195" customWidth="1"/>
    <col min="12822" max="12822" width="7.6328125" style="195" customWidth="1"/>
    <col min="12823" max="12823" width="3.6328125" style="195" customWidth="1"/>
    <col min="12824" max="12824" width="0.36328125" style="195" customWidth="1"/>
    <col min="12825" max="12826" width="8.90625" style="195"/>
    <col min="12827" max="12828" width="20.6328125" style="195" customWidth="1"/>
    <col min="12829" max="13020" width="8.90625" style="195"/>
    <col min="13021" max="13030" width="3.36328125" style="195" customWidth="1"/>
    <col min="13031" max="13031" width="4.36328125" style="195" customWidth="1"/>
    <col min="13032" max="13039" width="3.36328125" style="195" customWidth="1"/>
    <col min="13040" max="13040" width="3.6328125" style="195" customWidth="1"/>
    <col min="13041" max="13041" width="7.6328125" style="195" customWidth="1"/>
    <col min="13042" max="13042" width="3.36328125" style="195" customWidth="1"/>
    <col min="13043" max="13056" width="8.90625" style="195"/>
    <col min="13057" max="13057" width="1.36328125" style="195" customWidth="1"/>
    <col min="13058" max="13058" width="2.6328125" style="195" customWidth="1"/>
    <col min="13059" max="13059" width="7.08984375" style="195" customWidth="1"/>
    <col min="13060" max="13067" width="3.36328125" style="195" customWidth="1"/>
    <col min="13068" max="13069" width="4.6328125" style="195" customWidth="1"/>
    <col min="13070" max="13076" width="3.36328125" style="195" customWidth="1"/>
    <col min="13077" max="13077" width="3.6328125" style="195" customWidth="1"/>
    <col min="13078" max="13078" width="7.6328125" style="195" customWidth="1"/>
    <col min="13079" max="13079" width="3.6328125" style="195" customWidth="1"/>
    <col min="13080" max="13080" width="0.36328125" style="195" customWidth="1"/>
    <col min="13081" max="13082" width="8.90625" style="195"/>
    <col min="13083" max="13084" width="20.6328125" style="195" customWidth="1"/>
    <col min="13085" max="13276" width="8.90625" style="195"/>
    <col min="13277" max="13286" width="3.36328125" style="195" customWidth="1"/>
    <col min="13287" max="13287" width="4.36328125" style="195" customWidth="1"/>
    <col min="13288" max="13295" width="3.36328125" style="195" customWidth="1"/>
    <col min="13296" max="13296" width="3.6328125" style="195" customWidth="1"/>
    <col min="13297" max="13297" width="7.6328125" style="195" customWidth="1"/>
    <col min="13298" max="13298" width="3.36328125" style="195" customWidth="1"/>
    <col min="13299" max="13312" width="8.90625" style="195"/>
    <col min="13313" max="13313" width="1.36328125" style="195" customWidth="1"/>
    <col min="13314" max="13314" width="2.6328125" style="195" customWidth="1"/>
    <col min="13315" max="13315" width="7.08984375" style="195" customWidth="1"/>
    <col min="13316" max="13323" width="3.36328125" style="195" customWidth="1"/>
    <col min="13324" max="13325" width="4.6328125" style="195" customWidth="1"/>
    <col min="13326" max="13332" width="3.36328125" style="195" customWidth="1"/>
    <col min="13333" max="13333" width="3.6328125" style="195" customWidth="1"/>
    <col min="13334" max="13334" width="7.6328125" style="195" customWidth="1"/>
    <col min="13335" max="13335" width="3.6328125" style="195" customWidth="1"/>
    <col min="13336" max="13336" width="0.36328125" style="195" customWidth="1"/>
    <col min="13337" max="13338" width="8.90625" style="195"/>
    <col min="13339" max="13340" width="20.6328125" style="195" customWidth="1"/>
    <col min="13341" max="13532" width="8.90625" style="195"/>
    <col min="13533" max="13542" width="3.36328125" style="195" customWidth="1"/>
    <col min="13543" max="13543" width="4.36328125" style="195" customWidth="1"/>
    <col min="13544" max="13551" width="3.36328125" style="195" customWidth="1"/>
    <col min="13552" max="13552" width="3.6328125" style="195" customWidth="1"/>
    <col min="13553" max="13553" width="7.6328125" style="195" customWidth="1"/>
    <col min="13554" max="13554" width="3.36328125" style="195" customWidth="1"/>
    <col min="13555" max="13568" width="8.90625" style="195"/>
    <col min="13569" max="13569" width="1.36328125" style="195" customWidth="1"/>
    <col min="13570" max="13570" width="2.6328125" style="195" customWidth="1"/>
    <col min="13571" max="13571" width="7.08984375" style="195" customWidth="1"/>
    <col min="13572" max="13579" width="3.36328125" style="195" customWidth="1"/>
    <col min="13580" max="13581" width="4.6328125" style="195" customWidth="1"/>
    <col min="13582" max="13588" width="3.36328125" style="195" customWidth="1"/>
    <col min="13589" max="13589" width="3.6328125" style="195" customWidth="1"/>
    <col min="13590" max="13590" width="7.6328125" style="195" customWidth="1"/>
    <col min="13591" max="13591" width="3.6328125" style="195" customWidth="1"/>
    <col min="13592" max="13592" width="0.36328125" style="195" customWidth="1"/>
    <col min="13593" max="13594" width="8.90625" style="195"/>
    <col min="13595" max="13596" width="20.6328125" style="195" customWidth="1"/>
    <col min="13597" max="13788" width="8.90625" style="195"/>
    <col min="13789" max="13798" width="3.36328125" style="195" customWidth="1"/>
    <col min="13799" max="13799" width="4.36328125" style="195" customWidth="1"/>
    <col min="13800" max="13807" width="3.36328125" style="195" customWidth="1"/>
    <col min="13808" max="13808" width="3.6328125" style="195" customWidth="1"/>
    <col min="13809" max="13809" width="7.6328125" style="195" customWidth="1"/>
    <col min="13810" max="13810" width="3.36328125" style="195" customWidth="1"/>
    <col min="13811" max="13824" width="8.90625" style="195"/>
    <col min="13825" max="13825" width="1.36328125" style="195" customWidth="1"/>
    <col min="13826" max="13826" width="2.6328125" style="195" customWidth="1"/>
    <col min="13827" max="13827" width="7.08984375" style="195" customWidth="1"/>
    <col min="13828" max="13835" width="3.36328125" style="195" customWidth="1"/>
    <col min="13836" max="13837" width="4.6328125" style="195" customWidth="1"/>
    <col min="13838" max="13844" width="3.36328125" style="195" customWidth="1"/>
    <col min="13845" max="13845" width="3.6328125" style="195" customWidth="1"/>
    <col min="13846" max="13846" width="7.6328125" style="195" customWidth="1"/>
    <col min="13847" max="13847" width="3.6328125" style="195" customWidth="1"/>
    <col min="13848" max="13848" width="0.36328125" style="195" customWidth="1"/>
    <col min="13849" max="13850" width="8.90625" style="195"/>
    <col min="13851" max="13852" width="20.6328125" style="195" customWidth="1"/>
    <col min="13853" max="14044" width="8.90625" style="195"/>
    <col min="14045" max="14054" width="3.36328125" style="195" customWidth="1"/>
    <col min="14055" max="14055" width="4.36328125" style="195" customWidth="1"/>
    <col min="14056" max="14063" width="3.36328125" style="195" customWidth="1"/>
    <col min="14064" max="14064" width="3.6328125" style="195" customWidth="1"/>
    <col min="14065" max="14065" width="7.6328125" style="195" customWidth="1"/>
    <col min="14066" max="14066" width="3.36328125" style="195" customWidth="1"/>
    <col min="14067" max="14080" width="8.90625" style="195"/>
    <col min="14081" max="14081" width="1.36328125" style="195" customWidth="1"/>
    <col min="14082" max="14082" width="2.6328125" style="195" customWidth="1"/>
    <col min="14083" max="14083" width="7.08984375" style="195" customWidth="1"/>
    <col min="14084" max="14091" width="3.36328125" style="195" customWidth="1"/>
    <col min="14092" max="14093" width="4.6328125" style="195" customWidth="1"/>
    <col min="14094" max="14100" width="3.36328125" style="195" customWidth="1"/>
    <col min="14101" max="14101" width="3.6328125" style="195" customWidth="1"/>
    <col min="14102" max="14102" width="7.6328125" style="195" customWidth="1"/>
    <col min="14103" max="14103" width="3.6328125" style="195" customWidth="1"/>
    <col min="14104" max="14104" width="0.36328125" style="195" customWidth="1"/>
    <col min="14105" max="14106" width="8.90625" style="195"/>
    <col min="14107" max="14108" width="20.6328125" style="195" customWidth="1"/>
    <col min="14109" max="14300" width="8.90625" style="195"/>
    <col min="14301" max="14310" width="3.36328125" style="195" customWidth="1"/>
    <col min="14311" max="14311" width="4.36328125" style="195" customWidth="1"/>
    <col min="14312" max="14319" width="3.36328125" style="195" customWidth="1"/>
    <col min="14320" max="14320" width="3.6328125" style="195" customWidth="1"/>
    <col min="14321" max="14321" width="7.6328125" style="195" customWidth="1"/>
    <col min="14322" max="14322" width="3.36328125" style="195" customWidth="1"/>
    <col min="14323" max="14336" width="8.90625" style="195"/>
    <col min="14337" max="14337" width="1.36328125" style="195" customWidth="1"/>
    <col min="14338" max="14338" width="2.6328125" style="195" customWidth="1"/>
    <col min="14339" max="14339" width="7.08984375" style="195" customWidth="1"/>
    <col min="14340" max="14347" width="3.36328125" style="195" customWidth="1"/>
    <col min="14348" max="14349" width="4.6328125" style="195" customWidth="1"/>
    <col min="14350" max="14356" width="3.36328125" style="195" customWidth="1"/>
    <col min="14357" max="14357" width="3.6328125" style="195" customWidth="1"/>
    <col min="14358" max="14358" width="7.6328125" style="195" customWidth="1"/>
    <col min="14359" max="14359" width="3.6328125" style="195" customWidth="1"/>
    <col min="14360" max="14360" width="0.36328125" style="195" customWidth="1"/>
    <col min="14361" max="14362" width="8.90625" style="195"/>
    <col min="14363" max="14364" width="20.6328125" style="195" customWidth="1"/>
    <col min="14365" max="14556" width="8.90625" style="195"/>
    <col min="14557" max="14566" width="3.36328125" style="195" customWidth="1"/>
    <col min="14567" max="14567" width="4.36328125" style="195" customWidth="1"/>
    <col min="14568" max="14575" width="3.36328125" style="195" customWidth="1"/>
    <col min="14576" max="14576" width="3.6328125" style="195" customWidth="1"/>
    <col min="14577" max="14577" width="7.6328125" style="195" customWidth="1"/>
    <col min="14578" max="14578" width="3.36328125" style="195" customWidth="1"/>
    <col min="14579" max="14592" width="8.90625" style="195"/>
    <col min="14593" max="14593" width="1.36328125" style="195" customWidth="1"/>
    <col min="14594" max="14594" width="2.6328125" style="195" customWidth="1"/>
    <col min="14595" max="14595" width="7.08984375" style="195" customWidth="1"/>
    <col min="14596" max="14603" width="3.36328125" style="195" customWidth="1"/>
    <col min="14604" max="14605" width="4.6328125" style="195" customWidth="1"/>
    <col min="14606" max="14612" width="3.36328125" style="195" customWidth="1"/>
    <col min="14613" max="14613" width="3.6328125" style="195" customWidth="1"/>
    <col min="14614" max="14614" width="7.6328125" style="195" customWidth="1"/>
    <col min="14615" max="14615" width="3.6328125" style="195" customWidth="1"/>
    <col min="14616" max="14616" width="0.36328125" style="195" customWidth="1"/>
    <col min="14617" max="14618" width="8.90625" style="195"/>
    <col min="14619" max="14620" width="20.6328125" style="195" customWidth="1"/>
    <col min="14621" max="14812" width="8.90625" style="195"/>
    <col min="14813" max="14822" width="3.36328125" style="195" customWidth="1"/>
    <col min="14823" max="14823" width="4.36328125" style="195" customWidth="1"/>
    <col min="14824" max="14831" width="3.36328125" style="195" customWidth="1"/>
    <col min="14832" max="14832" width="3.6328125" style="195" customWidth="1"/>
    <col min="14833" max="14833" width="7.6328125" style="195" customWidth="1"/>
    <col min="14834" max="14834" width="3.36328125" style="195" customWidth="1"/>
    <col min="14835" max="14848" width="8.90625" style="195"/>
    <col min="14849" max="14849" width="1.36328125" style="195" customWidth="1"/>
    <col min="14850" max="14850" width="2.6328125" style="195" customWidth="1"/>
    <col min="14851" max="14851" width="7.08984375" style="195" customWidth="1"/>
    <col min="14852" max="14859" width="3.36328125" style="195" customWidth="1"/>
    <col min="14860" max="14861" width="4.6328125" style="195" customWidth="1"/>
    <col min="14862" max="14868" width="3.36328125" style="195" customWidth="1"/>
    <col min="14869" max="14869" width="3.6328125" style="195" customWidth="1"/>
    <col min="14870" max="14870" width="7.6328125" style="195" customWidth="1"/>
    <col min="14871" max="14871" width="3.6328125" style="195" customWidth="1"/>
    <col min="14872" max="14872" width="0.36328125" style="195" customWidth="1"/>
    <col min="14873" max="14874" width="8.90625" style="195"/>
    <col min="14875" max="14876" width="20.6328125" style="195" customWidth="1"/>
    <col min="14877" max="15068" width="8.90625" style="195"/>
    <col min="15069" max="15078" width="3.36328125" style="195" customWidth="1"/>
    <col min="15079" max="15079" width="4.36328125" style="195" customWidth="1"/>
    <col min="15080" max="15087" width="3.36328125" style="195" customWidth="1"/>
    <col min="15088" max="15088" width="3.6328125" style="195" customWidth="1"/>
    <col min="15089" max="15089" width="7.6328125" style="195" customWidth="1"/>
    <col min="15090" max="15090" width="3.36328125" style="195" customWidth="1"/>
    <col min="15091" max="15104" width="8.90625" style="195"/>
    <col min="15105" max="15105" width="1.36328125" style="195" customWidth="1"/>
    <col min="15106" max="15106" width="2.6328125" style="195" customWidth="1"/>
    <col min="15107" max="15107" width="7.08984375" style="195" customWidth="1"/>
    <col min="15108" max="15115" width="3.36328125" style="195" customWidth="1"/>
    <col min="15116" max="15117" width="4.6328125" style="195" customWidth="1"/>
    <col min="15118" max="15124" width="3.36328125" style="195" customWidth="1"/>
    <col min="15125" max="15125" width="3.6328125" style="195" customWidth="1"/>
    <col min="15126" max="15126" width="7.6328125" style="195" customWidth="1"/>
    <col min="15127" max="15127" width="3.6328125" style="195" customWidth="1"/>
    <col min="15128" max="15128" width="0.36328125" style="195" customWidth="1"/>
    <col min="15129" max="15130" width="8.90625" style="195"/>
    <col min="15131" max="15132" width="20.6328125" style="195" customWidth="1"/>
    <col min="15133" max="15324" width="8.90625" style="195"/>
    <col min="15325" max="15334" width="3.36328125" style="195" customWidth="1"/>
    <col min="15335" max="15335" width="4.36328125" style="195" customWidth="1"/>
    <col min="15336" max="15343" width="3.36328125" style="195" customWidth="1"/>
    <col min="15344" max="15344" width="3.6328125" style="195" customWidth="1"/>
    <col min="15345" max="15345" width="7.6328125" style="195" customWidth="1"/>
    <col min="15346" max="15346" width="3.36328125" style="195" customWidth="1"/>
    <col min="15347" max="15360" width="8.90625" style="195"/>
    <col min="15361" max="15361" width="1.36328125" style="195" customWidth="1"/>
    <col min="15362" max="15362" width="2.6328125" style="195" customWidth="1"/>
    <col min="15363" max="15363" width="7.08984375" style="195" customWidth="1"/>
    <col min="15364" max="15371" width="3.36328125" style="195" customWidth="1"/>
    <col min="15372" max="15373" width="4.6328125" style="195" customWidth="1"/>
    <col min="15374" max="15380" width="3.36328125" style="195" customWidth="1"/>
    <col min="15381" max="15381" width="3.6328125" style="195" customWidth="1"/>
    <col min="15382" max="15382" width="7.6328125" style="195" customWidth="1"/>
    <col min="15383" max="15383" width="3.6328125" style="195" customWidth="1"/>
    <col min="15384" max="15384" width="0.36328125" style="195" customWidth="1"/>
    <col min="15385" max="15386" width="8.90625" style="195"/>
    <col min="15387" max="15388" width="20.6328125" style="195" customWidth="1"/>
    <col min="15389" max="15580" width="8.90625" style="195"/>
    <col min="15581" max="15590" width="3.36328125" style="195" customWidth="1"/>
    <col min="15591" max="15591" width="4.36328125" style="195" customWidth="1"/>
    <col min="15592" max="15599" width="3.36328125" style="195" customWidth="1"/>
    <col min="15600" max="15600" width="3.6328125" style="195" customWidth="1"/>
    <col min="15601" max="15601" width="7.6328125" style="195" customWidth="1"/>
    <col min="15602" max="15602" width="3.36328125" style="195" customWidth="1"/>
    <col min="15603" max="15616" width="8.90625" style="195"/>
    <col min="15617" max="15617" width="1.36328125" style="195" customWidth="1"/>
    <col min="15618" max="15618" width="2.6328125" style="195" customWidth="1"/>
    <col min="15619" max="15619" width="7.08984375" style="195" customWidth="1"/>
    <col min="15620" max="15627" width="3.36328125" style="195" customWidth="1"/>
    <col min="15628" max="15629" width="4.6328125" style="195" customWidth="1"/>
    <col min="15630" max="15636" width="3.36328125" style="195" customWidth="1"/>
    <col min="15637" max="15637" width="3.6328125" style="195" customWidth="1"/>
    <col min="15638" max="15638" width="7.6328125" style="195" customWidth="1"/>
    <col min="15639" max="15639" width="3.6328125" style="195" customWidth="1"/>
    <col min="15640" max="15640" width="0.36328125" style="195" customWidth="1"/>
    <col min="15641" max="15642" width="8.90625" style="195"/>
    <col min="15643" max="15644" width="20.6328125" style="195" customWidth="1"/>
    <col min="15645" max="15836" width="8.90625" style="195"/>
    <col min="15837" max="15846" width="3.36328125" style="195" customWidth="1"/>
    <col min="15847" max="15847" width="4.36328125" style="195" customWidth="1"/>
    <col min="15848" max="15855" width="3.36328125" style="195" customWidth="1"/>
    <col min="15856" max="15856" width="3.6328125" style="195" customWidth="1"/>
    <col min="15857" max="15857" width="7.6328125" style="195" customWidth="1"/>
    <col min="15858" max="15858" width="3.36328125" style="195" customWidth="1"/>
    <col min="15859" max="15872" width="8.90625" style="195"/>
    <col min="15873" max="15873" width="1.36328125" style="195" customWidth="1"/>
    <col min="15874" max="15874" width="2.6328125" style="195" customWidth="1"/>
    <col min="15875" max="15875" width="7.08984375" style="195" customWidth="1"/>
    <col min="15876" max="15883" width="3.36328125" style="195" customWidth="1"/>
    <col min="15884" max="15885" width="4.6328125" style="195" customWidth="1"/>
    <col min="15886" max="15892" width="3.36328125" style="195" customWidth="1"/>
    <col min="15893" max="15893" width="3.6328125" style="195" customWidth="1"/>
    <col min="15894" max="15894" width="7.6328125" style="195" customWidth="1"/>
    <col min="15895" max="15895" width="3.6328125" style="195" customWidth="1"/>
    <col min="15896" max="15896" width="0.36328125" style="195" customWidth="1"/>
    <col min="15897" max="15898" width="8.90625" style="195"/>
    <col min="15899" max="15900" width="20.6328125" style="195" customWidth="1"/>
    <col min="15901" max="16092" width="8.90625" style="195"/>
    <col min="16093" max="16102" width="3.36328125" style="195" customWidth="1"/>
    <col min="16103" max="16103" width="4.36328125" style="195" customWidth="1"/>
    <col min="16104" max="16111" width="3.36328125" style="195" customWidth="1"/>
    <col min="16112" max="16112" width="3.6328125" style="195" customWidth="1"/>
    <col min="16113" max="16113" width="7.6328125" style="195" customWidth="1"/>
    <col min="16114" max="16114" width="3.36328125" style="195" customWidth="1"/>
    <col min="16115" max="16128" width="8.90625" style="195"/>
    <col min="16129" max="16129" width="1.36328125" style="195" customWidth="1"/>
    <col min="16130" max="16130" width="2.6328125" style="195" customWidth="1"/>
    <col min="16131" max="16131" width="7.08984375" style="195" customWidth="1"/>
    <col min="16132" max="16139" width="3.36328125" style="195" customWidth="1"/>
    <col min="16140" max="16141" width="4.6328125" style="195" customWidth="1"/>
    <col min="16142" max="16148" width="3.36328125" style="195" customWidth="1"/>
    <col min="16149" max="16149" width="3.6328125" style="195" customWidth="1"/>
    <col min="16150" max="16150" width="7.6328125" style="195" customWidth="1"/>
    <col min="16151" max="16151" width="3.6328125" style="195" customWidth="1"/>
    <col min="16152" max="16152" width="0.36328125" style="195" customWidth="1"/>
    <col min="16153" max="16154" width="8.90625" style="195"/>
    <col min="16155" max="16156" width="20.6328125" style="195" customWidth="1"/>
    <col min="16157" max="16348" width="8.90625" style="195"/>
    <col min="16349" max="16358" width="3.36328125" style="195" customWidth="1"/>
    <col min="16359" max="16359" width="4.36328125" style="195" customWidth="1"/>
    <col min="16360" max="16367" width="3.36328125" style="195" customWidth="1"/>
    <col min="16368" max="16368" width="3.6328125" style="195" customWidth="1"/>
    <col min="16369" max="16369" width="7.6328125" style="195" customWidth="1"/>
    <col min="16370" max="16370" width="3.36328125" style="195" customWidth="1"/>
    <col min="16371" max="16384" width="8.90625" style="195"/>
  </cols>
  <sheetData>
    <row r="1" spans="1:114" s="155" customFormat="1" ht="32.5" customHeight="1" x14ac:dyDescent="0.55000000000000004">
      <c r="A1" s="150"/>
      <c r="B1" s="988" t="s">
        <v>291</v>
      </c>
      <c r="C1" s="988"/>
      <c r="D1" s="988"/>
      <c r="E1" s="988"/>
      <c r="F1" s="988"/>
      <c r="G1" s="988"/>
      <c r="H1" s="988"/>
      <c r="I1" s="988"/>
      <c r="J1" s="988"/>
      <c r="K1" s="988"/>
      <c r="L1" s="988"/>
      <c r="M1" s="988"/>
      <c r="N1" s="988"/>
      <c r="O1" s="988"/>
      <c r="P1" s="988"/>
      <c r="Q1" s="988"/>
      <c r="R1" s="988"/>
      <c r="S1" s="988"/>
      <c r="T1" s="988"/>
      <c r="U1" s="988"/>
      <c r="V1" s="988"/>
      <c r="W1" s="151"/>
      <c r="X1" s="151"/>
      <c r="Y1" s="151"/>
      <c r="Z1" s="152"/>
      <c r="AA1" s="153"/>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4"/>
    </row>
    <row r="2" spans="1:114" s="752" customFormat="1" ht="15" customHeight="1" x14ac:dyDescent="0.3">
      <c r="B2" s="994" t="s">
        <v>301</v>
      </c>
      <c r="C2" s="994"/>
      <c r="D2" s="994"/>
      <c r="E2" s="994"/>
      <c r="F2" s="994"/>
      <c r="G2" s="994"/>
      <c r="H2" s="994"/>
      <c r="I2" s="994"/>
      <c r="J2" s="994"/>
      <c r="K2" s="994"/>
      <c r="L2" s="994"/>
      <c r="M2" s="994"/>
      <c r="N2" s="994"/>
      <c r="O2" s="994"/>
      <c r="P2" s="994"/>
      <c r="Q2" s="994"/>
      <c r="R2" s="994"/>
      <c r="S2" s="994"/>
      <c r="T2" s="994"/>
      <c r="U2" s="994"/>
      <c r="V2" s="994"/>
      <c r="W2" s="757"/>
      <c r="X2" s="757"/>
      <c r="Y2" s="757"/>
      <c r="Z2" s="757"/>
      <c r="AA2" s="757"/>
      <c r="AB2" s="757"/>
      <c r="AC2" s="757"/>
      <c r="AD2" s="757"/>
      <c r="AE2" s="757"/>
      <c r="AF2" s="757"/>
      <c r="AG2" s="757"/>
      <c r="AH2" s="757"/>
      <c r="AI2" s="757"/>
      <c r="AJ2" s="757"/>
      <c r="AK2" s="757"/>
      <c r="AL2" s="757"/>
    </row>
    <row r="3" spans="1:114" s="159" customFormat="1" ht="18.5" x14ac:dyDescent="0.45">
      <c r="A3" s="156"/>
      <c r="B3" s="157"/>
      <c r="C3" s="158" t="s">
        <v>36</v>
      </c>
      <c r="N3" s="160"/>
      <c r="O3" s="160"/>
      <c r="P3" s="160"/>
      <c r="Q3" s="160"/>
      <c r="R3" s="161" t="s">
        <v>37</v>
      </c>
      <c r="S3" s="989"/>
      <c r="T3" s="989"/>
      <c r="U3" s="989"/>
      <c r="V3" s="989"/>
      <c r="W3" s="162"/>
      <c r="X3" s="163"/>
      <c r="Y3" s="153"/>
      <c r="Z3" s="164"/>
      <c r="AA3" s="165"/>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66"/>
    </row>
    <row r="4" spans="1:114" s="159" customFormat="1" ht="18.5" x14ac:dyDescent="0.45">
      <c r="A4" s="156"/>
      <c r="B4" s="157"/>
      <c r="C4" s="158"/>
      <c r="N4" s="160"/>
      <c r="O4" s="160"/>
      <c r="P4" s="160"/>
      <c r="Q4" s="160"/>
      <c r="R4" s="161" t="s">
        <v>38</v>
      </c>
      <c r="S4" s="990"/>
      <c r="T4" s="990"/>
      <c r="U4" s="990"/>
      <c r="V4" s="990"/>
      <c r="W4" s="162"/>
      <c r="X4" s="163"/>
      <c r="Y4" s="153"/>
      <c r="Z4" s="164"/>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66"/>
    </row>
    <row r="5" spans="1:114" s="169" customFormat="1" ht="15.5" x14ac:dyDescent="0.35">
      <c r="A5" s="156"/>
      <c r="B5" s="167"/>
      <c r="C5" s="168" t="s">
        <v>39</v>
      </c>
      <c r="D5" s="168"/>
      <c r="E5" s="168"/>
      <c r="H5" s="84"/>
      <c r="I5" s="84"/>
      <c r="J5" s="170"/>
      <c r="K5" s="170"/>
      <c r="L5" s="170"/>
      <c r="M5" s="170"/>
      <c r="N5" s="170"/>
      <c r="O5" s="170"/>
      <c r="P5" s="170"/>
      <c r="Q5" s="170"/>
      <c r="R5" s="170"/>
      <c r="S5" s="170"/>
      <c r="T5" s="170"/>
      <c r="U5" s="170"/>
      <c r="V5" s="170"/>
      <c r="W5" s="164"/>
      <c r="X5" s="171"/>
      <c r="Y5" s="164"/>
      <c r="Z5" s="987"/>
      <c r="AA5" s="987"/>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72"/>
    </row>
    <row r="6" spans="1:114" s="174" customFormat="1" ht="19" customHeight="1" x14ac:dyDescent="0.45">
      <c r="A6" s="123"/>
      <c r="B6" s="173"/>
      <c r="C6" s="991" t="s">
        <v>313</v>
      </c>
      <c r="D6" s="991"/>
      <c r="E6" s="991"/>
      <c r="F6" s="991"/>
      <c r="G6" s="991"/>
      <c r="H6" s="992"/>
      <c r="I6" s="992"/>
      <c r="J6" s="992"/>
      <c r="K6" s="992"/>
      <c r="L6" s="992"/>
      <c r="M6" s="992"/>
      <c r="N6" s="992"/>
      <c r="O6" s="992"/>
      <c r="P6" s="992"/>
      <c r="Q6" s="992"/>
      <c r="R6" s="992"/>
      <c r="S6" s="992"/>
      <c r="T6" s="993"/>
      <c r="U6" s="993"/>
      <c r="V6" s="132"/>
      <c r="W6" s="132"/>
      <c r="X6" s="132"/>
      <c r="Y6" s="132"/>
      <c r="Z6" s="987"/>
      <c r="AA6" s="987"/>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3"/>
      <c r="DI6" s="133"/>
    </row>
    <row r="7" spans="1:114" s="174" customFormat="1" ht="18.5" x14ac:dyDescent="0.45">
      <c r="A7" s="123"/>
      <c r="B7" s="173"/>
      <c r="C7" s="999" t="s">
        <v>8</v>
      </c>
      <c r="D7" s="999"/>
      <c r="E7" s="999"/>
      <c r="F7" s="999"/>
      <c r="G7" s="998"/>
      <c r="H7" s="1003"/>
      <c r="I7" s="1003"/>
      <c r="J7" s="1003"/>
      <c r="K7" s="1003"/>
      <c r="L7" s="1003"/>
      <c r="M7" s="1003"/>
      <c r="N7" s="1003"/>
      <c r="O7" s="1003"/>
      <c r="P7" s="1003"/>
      <c r="Q7" s="1004" t="s">
        <v>22</v>
      </c>
      <c r="R7" s="1004"/>
      <c r="S7" s="1005"/>
      <c r="T7" s="1005"/>
      <c r="U7" s="1005"/>
      <c r="V7" s="1005"/>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3"/>
      <c r="DJ7" s="133"/>
    </row>
    <row r="8" spans="1:114" s="133" customFormat="1" ht="23.25" customHeight="1" x14ac:dyDescent="0.45">
      <c r="A8" s="123"/>
      <c r="B8" s="175"/>
      <c r="C8" s="999" t="s">
        <v>40</v>
      </c>
      <c r="D8" s="999"/>
      <c r="E8" s="999"/>
      <c r="F8" s="1006"/>
      <c r="G8" s="1007"/>
      <c r="H8" s="1007"/>
      <c r="I8" s="1007"/>
      <c r="J8" s="1007"/>
      <c r="K8" s="1007"/>
      <c r="L8" s="176" t="s">
        <v>9</v>
      </c>
      <c r="M8" s="177" t="s">
        <v>41</v>
      </c>
      <c r="N8" s="1007"/>
      <c r="O8" s="1007"/>
      <c r="P8" s="1008" t="s">
        <v>42</v>
      </c>
      <c r="Q8" s="1008"/>
      <c r="R8" s="1008"/>
      <c r="S8" s="1008"/>
      <c r="T8" s="1008"/>
      <c r="U8" s="1005"/>
      <c r="V8" s="1005"/>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row>
    <row r="9" spans="1:114" s="133" customFormat="1" ht="9" customHeight="1" x14ac:dyDescent="0.45">
      <c r="A9" s="123"/>
      <c r="B9" s="175"/>
      <c r="C9" s="178"/>
      <c r="D9" s="548"/>
      <c r="E9" s="548"/>
      <c r="F9" s="176"/>
      <c r="G9" s="176"/>
      <c r="H9" s="176"/>
      <c r="I9" s="176"/>
      <c r="J9" s="176"/>
      <c r="K9" s="176"/>
      <c r="L9" s="176"/>
      <c r="M9" s="177"/>
      <c r="N9" s="997"/>
      <c r="O9" s="997"/>
      <c r="P9" s="997"/>
      <c r="Q9" s="997"/>
      <c r="R9" s="997"/>
      <c r="S9" s="997"/>
      <c r="T9" s="997"/>
      <c r="U9" s="176"/>
      <c r="V9" s="179"/>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row>
    <row r="10" spans="1:114" s="174" customFormat="1" ht="18.5" x14ac:dyDescent="0.45">
      <c r="A10" s="123"/>
      <c r="B10" s="173"/>
      <c r="C10" s="991" t="s">
        <v>260</v>
      </c>
      <c r="D10" s="991"/>
      <c r="E10" s="991"/>
      <c r="F10" s="991"/>
      <c r="G10" s="998"/>
      <c r="H10" s="998"/>
      <c r="I10" s="998"/>
      <c r="J10" s="998"/>
      <c r="K10" s="998"/>
      <c r="L10" s="998"/>
      <c r="M10" s="998"/>
      <c r="N10" s="998"/>
      <c r="O10" s="998"/>
      <c r="P10" s="998"/>
      <c r="Q10" s="133"/>
      <c r="R10" s="1000" t="s">
        <v>43</v>
      </c>
      <c r="S10" s="1000"/>
      <c r="T10" s="1000"/>
      <c r="U10" s="1000"/>
      <c r="V10" s="551"/>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3"/>
      <c r="DJ10" s="133"/>
    </row>
    <row r="11" spans="1:114" s="164" customFormat="1" ht="4.5" customHeight="1" x14ac:dyDescent="0.45">
      <c r="A11" s="181"/>
      <c r="B11" s="182"/>
      <c r="D11" s="184"/>
      <c r="F11" s="80"/>
      <c r="G11" s="80"/>
      <c r="I11" s="184"/>
      <c r="M11" s="550"/>
      <c r="X11" s="183"/>
    </row>
    <row r="12" spans="1:114" s="169" customFormat="1" ht="18.5" x14ac:dyDescent="0.45">
      <c r="A12" s="156"/>
      <c r="B12" s="180"/>
      <c r="C12" s="170" t="s">
        <v>44</v>
      </c>
      <c r="D12" s="170"/>
      <c r="E12" s="170"/>
      <c r="F12" s="170"/>
      <c r="G12" s="996">
        <f>'4)Owner Income'!J36</f>
        <v>0</v>
      </c>
      <c r="H12" s="996"/>
      <c r="I12" s="996"/>
      <c r="J12" s="996"/>
      <c r="K12" s="90"/>
      <c r="M12" s="1001" t="s">
        <v>45</v>
      </c>
      <c r="N12" s="1001"/>
      <c r="O12" s="1001"/>
      <c r="P12" s="1001"/>
      <c r="Q12" s="1001"/>
      <c r="R12" s="1002"/>
      <c r="S12" s="1002"/>
      <c r="T12" s="1002"/>
      <c r="U12" s="1002"/>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72"/>
      <c r="BC12" s="172"/>
      <c r="BD12" s="172"/>
      <c r="BE12" s="172"/>
      <c r="BF12" s="172"/>
      <c r="BG12" s="172"/>
      <c r="BH12" s="172"/>
      <c r="BI12" s="172"/>
      <c r="BJ12" s="172"/>
      <c r="BK12" s="172"/>
      <c r="BL12" s="172"/>
      <c r="BM12" s="172"/>
      <c r="BN12" s="172"/>
      <c r="BO12" s="172"/>
    </row>
    <row r="13" spans="1:114" s="190" customFormat="1" ht="6" customHeight="1" x14ac:dyDescent="0.3">
      <c r="A13" s="156"/>
      <c r="B13" s="185"/>
      <c r="C13" s="186"/>
      <c r="D13" s="187"/>
      <c r="E13" s="1017"/>
      <c r="F13" s="1017"/>
      <c r="G13" s="1017"/>
      <c r="H13" s="1017"/>
      <c r="I13" s="1017"/>
      <c r="J13" s="1017"/>
      <c r="K13" s="1018"/>
      <c r="L13" s="1018"/>
      <c r="M13" s="565"/>
      <c r="N13" s="565"/>
      <c r="O13" s="995"/>
      <c r="P13" s="995"/>
      <c r="Q13" s="995"/>
      <c r="R13" s="995"/>
      <c r="S13" s="995"/>
      <c r="T13" s="995"/>
      <c r="U13" s="995"/>
      <c r="V13" s="188"/>
      <c r="W13" s="189"/>
      <c r="X13" s="189"/>
      <c r="Z13" s="169"/>
      <c r="AJ13" s="191"/>
      <c r="AK13" s="191"/>
      <c r="AL13" s="191"/>
      <c r="AM13" s="191"/>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6"/>
    </row>
    <row r="14" spans="1:114" s="169" customFormat="1" ht="18.5" x14ac:dyDescent="0.45">
      <c r="A14" s="156"/>
      <c r="B14" s="180"/>
      <c r="C14" s="1014" t="s">
        <v>48</v>
      </c>
      <c r="D14" s="1014"/>
      <c r="E14" s="1014"/>
      <c r="F14" s="1014"/>
      <c r="G14" s="1014"/>
      <c r="H14" s="549"/>
      <c r="I14" s="192"/>
      <c r="J14" s="1015"/>
      <c r="K14" s="1015"/>
      <c r="L14" s="1015"/>
      <c r="M14" s="1015"/>
      <c r="N14" s="1015"/>
      <c r="O14" s="1015"/>
      <c r="P14" s="1012" t="s">
        <v>46</v>
      </c>
      <c r="Q14" s="1012"/>
      <c r="R14" s="1012"/>
      <c r="S14" s="1012"/>
      <c r="T14" s="1019"/>
      <c r="U14" s="1019"/>
      <c r="V14" s="1019"/>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72"/>
    </row>
    <row r="15" spans="1:114" s="169" customFormat="1" ht="18.5" x14ac:dyDescent="0.45">
      <c r="A15" s="156"/>
      <c r="B15" s="180"/>
      <c r="C15" s="1014" t="s">
        <v>169</v>
      </c>
      <c r="D15" s="1014"/>
      <c r="E15" s="1014"/>
      <c r="F15" s="1014"/>
      <c r="G15" s="1014"/>
      <c r="H15" s="1014"/>
      <c r="I15" s="192"/>
      <c r="J15" s="1016"/>
      <c r="K15" s="1016"/>
      <c r="L15" s="1016"/>
      <c r="M15" s="1016"/>
      <c r="N15" s="1016"/>
      <c r="O15" s="1016"/>
      <c r="P15" s="1012" t="s">
        <v>47</v>
      </c>
      <c r="Q15" s="1012"/>
      <c r="R15" s="1012"/>
      <c r="S15" s="1012"/>
      <c r="T15" s="1013"/>
      <c r="U15" s="1013"/>
      <c r="V15" s="1013"/>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72"/>
    </row>
    <row r="16" spans="1:114" s="172" customFormat="1" ht="3.15" customHeight="1" x14ac:dyDescent="0.45">
      <c r="A16" s="156"/>
      <c r="B16" s="182"/>
      <c r="C16" s="549"/>
      <c r="D16" s="549"/>
      <c r="E16" s="549"/>
      <c r="F16" s="549"/>
      <c r="G16" s="549"/>
      <c r="H16" s="549"/>
      <c r="I16" s="192"/>
      <c r="J16" s="566"/>
      <c r="K16" s="566"/>
      <c r="L16" s="566"/>
      <c r="M16" s="566"/>
      <c r="N16" s="566"/>
      <c r="O16" s="566"/>
      <c r="P16" s="193"/>
      <c r="Q16" s="193"/>
      <c r="R16" s="193"/>
      <c r="S16" s="193"/>
      <c r="T16" s="193"/>
      <c r="U16" s="550"/>
      <c r="V16" s="550"/>
      <c r="W16" s="19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row>
    <row r="17" spans="1:112" ht="18.5" x14ac:dyDescent="0.45">
      <c r="B17" s="167"/>
      <c r="C17" s="207" t="s">
        <v>172</v>
      </c>
      <c r="D17" s="158"/>
      <c r="E17" s="159"/>
      <c r="F17" s="159"/>
      <c r="G17" s="159"/>
      <c r="H17" s="159"/>
      <c r="I17" s="159"/>
      <c r="J17" s="158"/>
      <c r="K17" s="207"/>
      <c r="L17" s="153"/>
      <c r="M17" s="159"/>
      <c r="N17" s="159"/>
      <c r="O17" s="159"/>
      <c r="P17" s="159"/>
      <c r="Q17" s="170"/>
      <c r="R17" s="170"/>
      <c r="S17" s="170"/>
      <c r="T17" s="170"/>
      <c r="U17" s="170"/>
      <c r="V17" s="170"/>
      <c r="W17" s="164"/>
    </row>
    <row r="18" spans="1:112" ht="18.5" x14ac:dyDescent="0.45">
      <c r="B18" s="167"/>
      <c r="C18" s="84" t="s">
        <v>170</v>
      </c>
      <c r="D18" s="481"/>
      <c r="E18" s="159"/>
      <c r="F18" s="159"/>
      <c r="G18" s="159"/>
      <c r="H18" s="159"/>
      <c r="I18" s="159"/>
      <c r="J18" s="481"/>
      <c r="K18" s="482"/>
      <c r="L18" s="159"/>
      <c r="M18" s="159"/>
      <c r="N18" s="159"/>
      <c r="O18" s="159"/>
      <c r="P18" s="159"/>
      <c r="Q18" s="170"/>
      <c r="R18" s="170"/>
      <c r="S18" s="170"/>
      <c r="T18" s="170"/>
      <c r="U18" s="170"/>
      <c r="V18" s="170"/>
      <c r="W18" s="164"/>
    </row>
    <row r="19" spans="1:112" s="133" customFormat="1" ht="18.5" x14ac:dyDescent="0.45">
      <c r="A19" s="123"/>
      <c r="B19" s="483"/>
      <c r="C19" s="1009"/>
      <c r="D19" s="1009"/>
      <c r="E19" s="1009"/>
      <c r="F19" s="1009"/>
      <c r="G19" s="1009"/>
      <c r="H19" s="1009"/>
      <c r="I19" s="1009"/>
      <c r="J19" s="1009"/>
      <c r="K19" s="1009"/>
      <c r="L19" s="1009"/>
      <c r="M19" s="1009"/>
      <c r="N19" s="1009"/>
      <c r="O19" s="1009"/>
      <c r="P19" s="1009"/>
      <c r="Q19" s="1009"/>
      <c r="R19" s="1009"/>
      <c r="S19" s="1009"/>
      <c r="T19" s="1009"/>
      <c r="U19" s="1009"/>
      <c r="V19" s="1009"/>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row>
    <row r="20" spans="1:112" s="133" customFormat="1" ht="18.5" x14ac:dyDescent="0.45">
      <c r="A20" s="123"/>
      <c r="B20" s="484"/>
      <c r="C20" s="1009"/>
      <c r="D20" s="1009"/>
      <c r="E20" s="1009"/>
      <c r="F20" s="1009"/>
      <c r="G20" s="1009"/>
      <c r="H20" s="1009"/>
      <c r="I20" s="1009"/>
      <c r="J20" s="1009"/>
      <c r="K20" s="1009"/>
      <c r="L20" s="1009"/>
      <c r="M20" s="1009"/>
      <c r="N20" s="1009"/>
      <c r="O20" s="1009"/>
      <c r="P20" s="1009"/>
      <c r="Q20" s="1009"/>
      <c r="R20" s="1009"/>
      <c r="S20" s="1009"/>
      <c r="T20" s="1009"/>
      <c r="U20" s="1009"/>
      <c r="V20" s="1009"/>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row>
    <row r="21" spans="1:112" s="169" customFormat="1" ht="16.5" customHeight="1" x14ac:dyDescent="0.45">
      <c r="A21" s="156"/>
      <c r="B21" s="485"/>
      <c r="C21" s="1010" t="s">
        <v>199</v>
      </c>
      <c r="D21" s="1010"/>
      <c r="E21" s="1010"/>
      <c r="F21" s="1010"/>
      <c r="G21" s="1010"/>
      <c r="H21" s="1010"/>
      <c r="I21" s="1010"/>
      <c r="J21" s="1010"/>
      <c r="K21" s="1010"/>
      <c r="L21" s="1010"/>
      <c r="M21" s="1010"/>
      <c r="N21" s="1010"/>
      <c r="O21" s="1010"/>
      <c r="P21" s="1010"/>
      <c r="Q21" s="1010"/>
      <c r="R21" s="1010"/>
      <c r="S21" s="1010"/>
      <c r="T21" s="1010"/>
      <c r="U21" s="1010"/>
      <c r="V21" s="1010"/>
      <c r="W21" s="216"/>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72"/>
    </row>
    <row r="22" spans="1:112" s="169" customFormat="1" ht="16.5" customHeight="1" x14ac:dyDescent="0.45">
      <c r="A22" s="156"/>
      <c r="B22" s="485"/>
      <c r="C22" s="1011"/>
      <c r="D22" s="1011"/>
      <c r="E22" s="1011"/>
      <c r="F22" s="1011"/>
      <c r="G22" s="1011"/>
      <c r="H22" s="1011"/>
      <c r="I22" s="1011"/>
      <c r="J22" s="1011"/>
      <c r="K22" s="1011"/>
      <c r="L22" s="1011"/>
      <c r="M22" s="1011"/>
      <c r="N22" s="1011"/>
      <c r="O22" s="1011"/>
      <c r="P22" s="1011"/>
      <c r="Q22" s="1011"/>
      <c r="R22" s="1011"/>
      <c r="S22" s="1011"/>
      <c r="T22" s="1011"/>
      <c r="U22" s="1011"/>
      <c r="V22" s="1011"/>
      <c r="W22" s="217"/>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72"/>
    </row>
    <row r="23" spans="1:112" s="169" customFormat="1" ht="18.5" x14ac:dyDescent="0.45">
      <c r="A23" s="156"/>
      <c r="B23" s="485"/>
      <c r="C23" s="1011"/>
      <c r="D23" s="1011"/>
      <c r="E23" s="1011"/>
      <c r="F23" s="1011"/>
      <c r="G23" s="1011"/>
      <c r="H23" s="1011"/>
      <c r="I23" s="1011"/>
      <c r="J23" s="1011"/>
      <c r="K23" s="1011"/>
      <c r="L23" s="1011"/>
      <c r="M23" s="1011"/>
      <c r="N23" s="1011"/>
      <c r="O23" s="1011"/>
      <c r="P23" s="1011"/>
      <c r="Q23" s="1011"/>
      <c r="R23" s="1011"/>
      <c r="S23" s="1011"/>
      <c r="T23" s="1011"/>
      <c r="U23" s="1011"/>
      <c r="V23" s="1011"/>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72"/>
    </row>
    <row r="24" spans="1:112" ht="18.5" x14ac:dyDescent="0.45">
      <c r="B24" s="167"/>
      <c r="C24" s="84" t="s">
        <v>171</v>
      </c>
      <c r="D24" s="481"/>
      <c r="E24" s="159"/>
      <c r="F24" s="159"/>
      <c r="G24" s="159"/>
      <c r="H24" s="159"/>
      <c r="I24" s="159"/>
      <c r="J24" s="481"/>
      <c r="K24" s="482"/>
      <c r="L24" s="159"/>
      <c r="M24" s="159"/>
      <c r="N24" s="159"/>
      <c r="O24" s="159"/>
      <c r="P24" s="159"/>
      <c r="Q24" s="170"/>
      <c r="R24" s="170"/>
      <c r="S24" s="170"/>
      <c r="T24" s="170"/>
      <c r="U24" s="170"/>
      <c r="V24" s="170"/>
      <c r="W24" s="164"/>
    </row>
    <row r="25" spans="1:112" s="133" customFormat="1" ht="18.5" x14ac:dyDescent="0.45">
      <c r="A25" s="123"/>
      <c r="B25" s="483"/>
      <c r="C25" s="1009"/>
      <c r="D25" s="1009"/>
      <c r="E25" s="1009"/>
      <c r="F25" s="1009"/>
      <c r="G25" s="1009"/>
      <c r="H25" s="1009"/>
      <c r="I25" s="1009"/>
      <c r="J25" s="1009"/>
      <c r="K25" s="1009"/>
      <c r="L25" s="1009"/>
      <c r="M25" s="1009"/>
      <c r="N25" s="1009"/>
      <c r="O25" s="1009"/>
      <c r="P25" s="1009"/>
      <c r="Q25" s="1009"/>
      <c r="R25" s="1009"/>
      <c r="S25" s="1009"/>
      <c r="T25" s="1009"/>
      <c r="U25" s="1009"/>
      <c r="V25" s="1009"/>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row>
    <row r="26" spans="1:112" s="133" customFormat="1" ht="18.5" x14ac:dyDescent="0.45">
      <c r="A26" s="123"/>
      <c r="B26" s="484"/>
      <c r="C26" s="1009"/>
      <c r="D26" s="1009"/>
      <c r="E26" s="1009"/>
      <c r="F26" s="1009"/>
      <c r="G26" s="1009"/>
      <c r="H26" s="1009"/>
      <c r="I26" s="1009"/>
      <c r="J26" s="1009"/>
      <c r="K26" s="1009"/>
      <c r="L26" s="1009"/>
      <c r="M26" s="1009"/>
      <c r="N26" s="1009"/>
      <c r="O26" s="1009"/>
      <c r="P26" s="1009"/>
      <c r="Q26" s="1009"/>
      <c r="R26" s="1009"/>
      <c r="S26" s="1009"/>
      <c r="T26" s="1009"/>
      <c r="U26" s="1009"/>
      <c r="V26" s="1009"/>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row>
    <row r="27" spans="1:112" s="133" customFormat="1" ht="18.5" x14ac:dyDescent="0.45">
      <c r="A27" s="123"/>
      <c r="B27" s="484"/>
      <c r="C27" s="1009"/>
      <c r="D27" s="1009"/>
      <c r="E27" s="1009"/>
      <c r="F27" s="1009"/>
      <c r="G27" s="1009"/>
      <c r="H27" s="1009"/>
      <c r="I27" s="1009"/>
      <c r="J27" s="1009"/>
      <c r="K27" s="1009"/>
      <c r="L27" s="1009"/>
      <c r="M27" s="1009"/>
      <c r="N27" s="1009"/>
      <c r="O27" s="1009"/>
      <c r="P27" s="1009"/>
      <c r="Q27" s="1009"/>
      <c r="R27" s="1009"/>
      <c r="S27" s="1009"/>
      <c r="T27" s="1009"/>
      <c r="U27" s="1009"/>
      <c r="V27" s="1009"/>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row>
    <row r="28" spans="1:112" s="172" customFormat="1" ht="3.65" customHeight="1" x14ac:dyDescent="0.45">
      <c r="A28" s="156"/>
      <c r="B28" s="487"/>
      <c r="C28" s="546"/>
      <c r="D28" s="546"/>
      <c r="E28" s="546"/>
      <c r="F28" s="546"/>
      <c r="G28" s="546"/>
      <c r="H28" s="546"/>
      <c r="I28" s="546"/>
      <c r="J28" s="546"/>
      <c r="K28" s="546"/>
      <c r="L28" s="546"/>
      <c r="M28" s="546"/>
      <c r="N28" s="546"/>
      <c r="O28" s="546"/>
      <c r="P28" s="546"/>
      <c r="Q28" s="546"/>
      <c r="R28" s="546"/>
      <c r="S28" s="546"/>
      <c r="T28" s="546"/>
      <c r="U28" s="546"/>
      <c r="V28" s="546"/>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row>
    <row r="29" spans="1:112" s="169" customFormat="1" ht="18.5" x14ac:dyDescent="0.45">
      <c r="A29" s="156"/>
      <c r="B29" s="485"/>
      <c r="C29" s="1010" t="s">
        <v>59</v>
      </c>
      <c r="D29" s="1010"/>
      <c r="E29" s="1010"/>
      <c r="F29" s="1010"/>
      <c r="G29" s="1010"/>
      <c r="H29" s="1010"/>
      <c r="I29" s="1010"/>
      <c r="J29" s="1010"/>
      <c r="K29" s="1010"/>
      <c r="L29" s="1010"/>
      <c r="M29" s="1010"/>
      <c r="N29" s="1010"/>
      <c r="O29" s="1010"/>
      <c r="P29" s="1010"/>
      <c r="Q29" s="1010"/>
      <c r="R29" s="1010"/>
      <c r="S29" s="1010"/>
      <c r="T29" s="992"/>
      <c r="U29" s="992"/>
      <c r="V29" s="567"/>
      <c r="W29" s="486"/>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72"/>
    </row>
    <row r="30" spans="1:112" s="172" customFormat="1" ht="14.15" customHeight="1" x14ac:dyDescent="0.45">
      <c r="A30" s="156"/>
      <c r="B30" s="182"/>
      <c r="C30" s="1031" t="s">
        <v>60</v>
      </c>
      <c r="D30" s="1031"/>
      <c r="E30" s="1031"/>
      <c r="F30" s="1031"/>
      <c r="G30" s="1031"/>
      <c r="H30" s="1031"/>
      <c r="I30" s="1031"/>
      <c r="J30" s="1031"/>
      <c r="K30" s="1031"/>
      <c r="L30" s="1031"/>
      <c r="M30" s="1031"/>
      <c r="N30" s="1032"/>
      <c r="O30" s="1032"/>
      <c r="P30" s="1032"/>
      <c r="Q30" s="1032"/>
      <c r="R30" s="1032"/>
      <c r="S30" s="1032"/>
      <c r="T30" s="1033"/>
      <c r="U30" s="1033"/>
      <c r="V30" s="1032"/>
      <c r="W30" s="19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row>
    <row r="31" spans="1:112" s="169" customFormat="1" ht="35.5" customHeight="1" x14ac:dyDescent="0.45">
      <c r="A31" s="156"/>
      <c r="B31" s="485"/>
      <c r="C31" s="1042" t="s">
        <v>268</v>
      </c>
      <c r="D31" s="1042"/>
      <c r="E31" s="1042"/>
      <c r="F31" s="1042"/>
      <c r="G31" s="1042"/>
      <c r="H31" s="1042"/>
      <c r="I31" s="1042"/>
      <c r="J31" s="1042"/>
      <c r="K31" s="1042"/>
      <c r="L31" s="1042"/>
      <c r="M31" s="1042"/>
      <c r="N31" s="1042"/>
      <c r="O31" s="1042"/>
      <c r="P31" s="1042"/>
      <c r="Q31" s="1042"/>
      <c r="R31" s="1042"/>
      <c r="S31" s="1042"/>
      <c r="T31" s="1042"/>
      <c r="U31" s="1042"/>
      <c r="V31" s="1042"/>
      <c r="W31" s="216"/>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72"/>
    </row>
    <row r="32" spans="1:112" s="169" customFormat="1" ht="16.5" customHeight="1" x14ac:dyDescent="0.45">
      <c r="A32" s="156"/>
      <c r="B32" s="485"/>
      <c r="C32" s="1011"/>
      <c r="D32" s="1011"/>
      <c r="E32" s="1011"/>
      <c r="F32" s="1011"/>
      <c r="G32" s="1011"/>
      <c r="H32" s="1011"/>
      <c r="I32" s="1011"/>
      <c r="J32" s="1011"/>
      <c r="K32" s="1011"/>
      <c r="L32" s="1011"/>
      <c r="M32" s="1011"/>
      <c r="N32" s="1011"/>
      <c r="O32" s="1011"/>
      <c r="P32" s="1011"/>
      <c r="Q32" s="1011"/>
      <c r="R32" s="1011"/>
      <c r="S32" s="1011"/>
      <c r="T32" s="1011"/>
      <c r="U32" s="1011"/>
      <c r="V32" s="1011"/>
      <c r="W32" s="217"/>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72"/>
    </row>
    <row r="33" spans="1:77" s="169" customFormat="1" ht="18.5" x14ac:dyDescent="0.45">
      <c r="A33" s="156"/>
      <c r="B33" s="485"/>
      <c r="C33" s="1011"/>
      <c r="D33" s="1011"/>
      <c r="E33" s="1011"/>
      <c r="F33" s="1011"/>
      <c r="G33" s="1011"/>
      <c r="H33" s="1011"/>
      <c r="I33" s="1011"/>
      <c r="J33" s="1011"/>
      <c r="K33" s="1011"/>
      <c r="L33" s="1011"/>
      <c r="M33" s="1011"/>
      <c r="N33" s="1011"/>
      <c r="O33" s="1011"/>
      <c r="P33" s="1011"/>
      <c r="Q33" s="1011"/>
      <c r="R33" s="1011"/>
      <c r="S33" s="1011"/>
      <c r="T33" s="1011"/>
      <c r="U33" s="1011"/>
      <c r="V33" s="1011"/>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72"/>
    </row>
    <row r="34" spans="1:77" s="169" customFormat="1" ht="5.5" customHeight="1" x14ac:dyDescent="0.45">
      <c r="A34" s="156"/>
      <c r="B34" s="157"/>
      <c r="C34" s="170"/>
      <c r="D34" s="170"/>
      <c r="E34" s="170"/>
      <c r="F34" s="170"/>
      <c r="G34" s="170"/>
      <c r="H34" s="170"/>
      <c r="I34" s="170"/>
      <c r="J34" s="170"/>
      <c r="K34" s="170"/>
      <c r="L34" s="170"/>
      <c r="M34" s="170"/>
      <c r="N34" s="170"/>
      <c r="O34" s="170"/>
      <c r="P34" s="170"/>
      <c r="Q34" s="170"/>
      <c r="R34" s="170"/>
      <c r="S34" s="170"/>
      <c r="T34" s="170"/>
      <c r="U34" s="170"/>
      <c r="V34" s="170"/>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72"/>
    </row>
    <row r="35" spans="1:77" s="86" customFormat="1" ht="15" customHeight="1" x14ac:dyDescent="0.35">
      <c r="A35" s="211"/>
      <c r="B35" s="212"/>
      <c r="C35" s="1043" t="s">
        <v>315</v>
      </c>
      <c r="D35" s="1043"/>
      <c r="E35" s="1043"/>
      <c r="F35" s="1043"/>
      <c r="G35" s="1043"/>
      <c r="H35" s="1043"/>
      <c r="I35" s="1043"/>
      <c r="J35" s="1043"/>
      <c r="K35" s="1043"/>
      <c r="L35" s="1043"/>
      <c r="M35" s="1038"/>
      <c r="N35" s="1038"/>
      <c r="O35" s="1038"/>
      <c r="P35" s="1038"/>
      <c r="Q35" s="1038"/>
      <c r="R35" s="1044" t="s">
        <v>355</v>
      </c>
      <c r="S35" s="1044"/>
      <c r="T35" s="1044"/>
      <c r="U35" s="1044"/>
      <c r="V35" s="1044"/>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7"/>
    </row>
    <row r="36" spans="1:77" s="86" customFormat="1" ht="15" customHeight="1" x14ac:dyDescent="0.35">
      <c r="A36" s="211"/>
      <c r="B36" s="212"/>
      <c r="C36" s="1043" t="s">
        <v>314</v>
      </c>
      <c r="D36" s="1043"/>
      <c r="E36" s="1043"/>
      <c r="F36" s="1043"/>
      <c r="G36" s="1043"/>
      <c r="H36" s="1043"/>
      <c r="I36" s="1043"/>
      <c r="J36" s="1043"/>
      <c r="K36" s="1043"/>
      <c r="L36" s="1043"/>
      <c r="M36" s="1039"/>
      <c r="N36" s="1039"/>
      <c r="O36" s="1039"/>
      <c r="P36" s="1039"/>
      <c r="Q36" s="1039"/>
      <c r="R36" s="1044" t="s">
        <v>356</v>
      </c>
      <c r="S36" s="1044"/>
      <c r="T36" s="1044"/>
      <c r="U36" s="1044"/>
      <c r="V36" s="1044"/>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7"/>
    </row>
    <row r="37" spans="1:77" s="86" customFormat="1" x14ac:dyDescent="0.35">
      <c r="A37" s="211"/>
      <c r="B37" s="212"/>
      <c r="C37" s="81"/>
      <c r="D37" s="214"/>
      <c r="E37" s="81"/>
      <c r="F37" s="81"/>
      <c r="G37" s="81"/>
      <c r="H37" s="81"/>
      <c r="I37" s="81"/>
      <c r="J37" s="81"/>
      <c r="K37" s="81"/>
      <c r="L37" s="81"/>
      <c r="M37" s="82"/>
      <c r="N37" s="82"/>
      <c r="O37" s="215"/>
      <c r="P37" s="1023"/>
      <c r="Q37" s="1023"/>
      <c r="R37" s="1024"/>
      <c r="S37" s="1040"/>
      <c r="T37" s="1040"/>
      <c r="U37" s="1041"/>
      <c r="V37" s="1041"/>
      <c r="W37" s="213"/>
      <c r="X37" s="213"/>
      <c r="Y37" s="1045"/>
      <c r="Z37" s="1045"/>
      <c r="AA37" s="213"/>
      <c r="AB37" s="213"/>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7"/>
    </row>
    <row r="38" spans="1:77" ht="15.75" customHeight="1" x14ac:dyDescent="0.3">
      <c r="B38" s="167"/>
      <c r="C38" s="1034" t="s">
        <v>49</v>
      </c>
      <c r="D38" s="1034"/>
      <c r="E38" s="1034"/>
      <c r="F38" s="1034"/>
      <c r="G38" s="1034"/>
      <c r="H38" s="1034"/>
      <c r="I38" s="1034"/>
      <c r="J38" s="1034"/>
      <c r="K38" s="1034"/>
      <c r="L38" s="1034"/>
      <c r="M38" s="1034"/>
      <c r="N38" s="1034"/>
      <c r="O38" s="170"/>
      <c r="P38" s="196"/>
      <c r="Q38" s="170"/>
      <c r="R38" s="197"/>
      <c r="S38" s="197"/>
      <c r="T38" s="197"/>
      <c r="U38" s="197"/>
      <c r="V38" s="197"/>
      <c r="W38" s="164"/>
    </row>
    <row r="39" spans="1:77" s="70" customFormat="1" ht="12.9" customHeight="1" x14ac:dyDescent="0.3">
      <c r="A39" s="88"/>
      <c r="C39" s="1035"/>
      <c r="D39" s="1035"/>
      <c r="E39" s="1035"/>
      <c r="F39" s="1035"/>
      <c r="G39" s="1035"/>
      <c r="H39" s="1035"/>
      <c r="I39" s="1035"/>
      <c r="J39" s="1035"/>
      <c r="K39" s="1035"/>
      <c r="L39" s="1035"/>
      <c r="M39" s="1035"/>
      <c r="N39" s="1035"/>
      <c r="O39" s="1036" t="s">
        <v>50</v>
      </c>
      <c r="P39" s="1036"/>
      <c r="Q39" s="1036"/>
      <c r="R39" s="1036"/>
      <c r="S39" s="1036"/>
      <c r="T39" s="1036"/>
      <c r="U39" s="1037" t="s">
        <v>160</v>
      </c>
      <c r="V39" s="1037"/>
      <c r="Z39" s="89"/>
    </row>
    <row r="40" spans="1:77" s="199" customFormat="1" ht="15.75" customHeight="1" x14ac:dyDescent="0.35">
      <c r="A40" s="198"/>
      <c r="C40" s="200" t="s">
        <v>173</v>
      </c>
      <c r="D40" s="201"/>
      <c r="E40" s="202"/>
      <c r="F40" s="202"/>
      <c r="G40" s="202"/>
      <c r="H40" s="202"/>
      <c r="I40" s="202"/>
      <c r="J40" s="202"/>
      <c r="K40" s="202"/>
      <c r="L40" s="202"/>
      <c r="M40" s="202"/>
      <c r="N40" s="202"/>
      <c r="O40" s="1048">
        <f>'2)Repair Scope'!F24</f>
        <v>0</v>
      </c>
      <c r="P40" s="1048"/>
      <c r="Q40" s="1048"/>
      <c r="R40" s="1048"/>
      <c r="S40" s="1048"/>
      <c r="T40" s="1048"/>
      <c r="U40" s="1049" t="e">
        <f>O40/tdc</f>
        <v>#DIV/0!</v>
      </c>
      <c r="V40" s="1049"/>
      <c r="Z40" s="203"/>
    </row>
    <row r="41" spans="1:77" s="199" customFormat="1" ht="15.75" customHeight="1" x14ac:dyDescent="0.35">
      <c r="A41" s="198"/>
      <c r="C41" s="200" t="s">
        <v>0</v>
      </c>
      <c r="D41" s="201"/>
      <c r="E41" s="202"/>
      <c r="F41" s="202"/>
      <c r="G41" s="202"/>
      <c r="H41" s="202"/>
      <c r="I41" s="202"/>
      <c r="J41" s="202"/>
      <c r="K41" s="202"/>
      <c r="L41" s="202"/>
      <c r="M41" s="202"/>
      <c r="N41" s="202"/>
      <c r="O41" s="1050" t="str">
        <f>'3)Sources &amp; Uses'!F20</f>
        <v>0</v>
      </c>
      <c r="P41" s="1050"/>
      <c r="Q41" s="1050"/>
      <c r="R41" s="1050"/>
      <c r="S41" s="1050"/>
      <c r="T41" s="1050"/>
      <c r="U41" s="1051" t="e">
        <f>O41/tdc</f>
        <v>#DIV/0!</v>
      </c>
      <c r="V41" s="1051"/>
      <c r="Z41" s="203"/>
    </row>
    <row r="42" spans="1:77" s="199" customFormat="1" ht="15.75" customHeight="1" x14ac:dyDescent="0.35">
      <c r="A42" s="198"/>
      <c r="C42" s="204" t="s">
        <v>236</v>
      </c>
      <c r="D42" s="205"/>
      <c r="E42" s="206"/>
      <c r="F42" s="206"/>
      <c r="G42" s="206"/>
      <c r="H42" s="206"/>
      <c r="I42" s="206"/>
      <c r="J42" s="206"/>
      <c r="K42" s="206"/>
      <c r="L42" s="206"/>
      <c r="M42" s="206"/>
      <c r="N42" s="206"/>
      <c r="O42" s="1046">
        <f>'3)Sources &amp; Uses'!F10</f>
        <v>0</v>
      </c>
      <c r="P42" s="1046"/>
      <c r="Q42" s="1046"/>
      <c r="R42" s="1046"/>
      <c r="S42" s="1046"/>
      <c r="T42" s="1046"/>
      <c r="U42" s="1047" t="e">
        <f>O42/tdc</f>
        <v>#DIV/0!</v>
      </c>
      <c r="V42" s="1047"/>
      <c r="Z42" s="203"/>
    </row>
    <row r="43" spans="1:77" s="199" customFormat="1" ht="6" customHeight="1" x14ac:dyDescent="0.35">
      <c r="A43" s="198"/>
      <c r="C43" s="200"/>
      <c r="D43" s="201"/>
      <c r="E43" s="202"/>
      <c r="F43" s="202"/>
      <c r="G43" s="202"/>
      <c r="H43" s="202"/>
      <c r="I43" s="202"/>
      <c r="J43" s="202"/>
      <c r="K43" s="202"/>
      <c r="L43" s="202"/>
      <c r="M43" s="202"/>
      <c r="N43" s="202"/>
      <c r="O43" s="553"/>
      <c r="P43" s="553"/>
      <c r="Q43" s="553"/>
      <c r="R43" s="553"/>
      <c r="S43" s="553"/>
      <c r="T43" s="553"/>
      <c r="U43" s="480"/>
      <c r="V43" s="480"/>
      <c r="Z43" s="203"/>
    </row>
    <row r="44" spans="1:77" s="169" customFormat="1" ht="16.5" customHeight="1" x14ac:dyDescent="0.45">
      <c r="A44" s="156"/>
      <c r="B44" s="485"/>
      <c r="C44" s="1010" t="s">
        <v>219</v>
      </c>
      <c r="D44" s="1010"/>
      <c r="E44" s="1010"/>
      <c r="F44" s="1010"/>
      <c r="G44" s="1010"/>
      <c r="H44" s="1010"/>
      <c r="I44" s="1010"/>
      <c r="J44" s="1010"/>
      <c r="K44" s="1010"/>
      <c r="L44" s="1010"/>
      <c r="M44" s="1010"/>
      <c r="N44" s="1010"/>
      <c r="O44" s="1010"/>
      <c r="P44" s="1010"/>
      <c r="Q44" s="1010"/>
      <c r="R44" s="1010"/>
      <c r="S44" s="1010"/>
      <c r="T44" s="1010"/>
      <c r="U44" s="1010"/>
      <c r="V44" s="1010"/>
      <c r="W44" s="216"/>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72"/>
    </row>
    <row r="45" spans="1:77" s="169" customFormat="1" ht="15.75" customHeight="1" x14ac:dyDescent="0.45">
      <c r="A45" s="156"/>
      <c r="B45" s="485"/>
      <c r="C45" s="1011"/>
      <c r="D45" s="1011"/>
      <c r="E45" s="1011"/>
      <c r="F45" s="1011"/>
      <c r="G45" s="1011"/>
      <c r="H45" s="1011"/>
      <c r="I45" s="1011"/>
      <c r="J45" s="1011"/>
      <c r="K45" s="1011"/>
      <c r="L45" s="1011"/>
      <c r="M45" s="1011"/>
      <c r="N45" s="1011"/>
      <c r="O45" s="1011"/>
      <c r="P45" s="1011"/>
      <c r="Q45" s="1011"/>
      <c r="R45" s="1011"/>
      <c r="S45" s="1011"/>
      <c r="T45" s="1011"/>
      <c r="U45" s="1011"/>
      <c r="V45" s="1011"/>
      <c r="W45" s="217"/>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72"/>
    </row>
    <row r="46" spans="1:77" s="169" customFormat="1" ht="15.75" customHeight="1" x14ac:dyDescent="0.45">
      <c r="A46" s="156"/>
      <c r="B46" s="485"/>
      <c r="C46" s="1011"/>
      <c r="D46" s="1011"/>
      <c r="E46" s="1011"/>
      <c r="F46" s="1011"/>
      <c r="G46" s="1011"/>
      <c r="H46" s="1011"/>
      <c r="I46" s="1011"/>
      <c r="J46" s="1011"/>
      <c r="K46" s="1011"/>
      <c r="L46" s="1011"/>
      <c r="M46" s="1011"/>
      <c r="N46" s="1011"/>
      <c r="O46" s="1011"/>
      <c r="P46" s="1011"/>
      <c r="Q46" s="1011"/>
      <c r="R46" s="1011"/>
      <c r="S46" s="1011"/>
      <c r="T46" s="1011"/>
      <c r="U46" s="1011"/>
      <c r="V46" s="1011"/>
      <c r="W46" s="217"/>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72"/>
    </row>
    <row r="47" spans="1:77" s="169" customFormat="1" ht="15.75" customHeight="1" x14ac:dyDescent="0.45">
      <c r="A47" s="156"/>
      <c r="B47" s="485"/>
      <c r="C47" s="1011"/>
      <c r="D47" s="1011"/>
      <c r="E47" s="1011"/>
      <c r="F47" s="1011"/>
      <c r="G47" s="1011"/>
      <c r="H47" s="1011"/>
      <c r="I47" s="1011"/>
      <c r="J47" s="1011"/>
      <c r="K47" s="1011"/>
      <c r="L47" s="1011"/>
      <c r="M47" s="1011"/>
      <c r="N47" s="1011"/>
      <c r="O47" s="1011"/>
      <c r="P47" s="1011"/>
      <c r="Q47" s="1011"/>
      <c r="R47" s="1011"/>
      <c r="S47" s="1011"/>
      <c r="T47" s="1011"/>
      <c r="U47" s="1011"/>
      <c r="V47" s="1011"/>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72"/>
    </row>
    <row r="48" spans="1:77" s="164" customFormat="1" ht="25.5" customHeight="1" x14ac:dyDescent="0.45">
      <c r="A48" s="181"/>
      <c r="B48" s="207"/>
      <c r="C48" s="207" t="s">
        <v>208</v>
      </c>
      <c r="D48" s="80"/>
      <c r="E48" s="208"/>
      <c r="H48" s="80"/>
      <c r="I48" s="80"/>
    </row>
    <row r="49" spans="1:114" s="174" customFormat="1" ht="18.5" x14ac:dyDescent="0.45">
      <c r="A49" s="123"/>
      <c r="B49" s="173"/>
      <c r="C49" s="999" t="s">
        <v>51</v>
      </c>
      <c r="D49" s="999"/>
      <c r="E49" s="999"/>
      <c r="F49" s="1030">
        <f>H6</f>
        <v>0</v>
      </c>
      <c r="G49" s="1030"/>
      <c r="H49" s="1030"/>
      <c r="I49" s="1030"/>
      <c r="J49" s="1030"/>
      <c r="K49" s="1030"/>
      <c r="L49" s="1030"/>
      <c r="M49" s="1030"/>
      <c r="N49" s="1030"/>
      <c r="O49" s="1052"/>
      <c r="P49" s="1052"/>
      <c r="Q49" s="1052"/>
      <c r="R49" s="999"/>
      <c r="S49" s="999"/>
      <c r="T49" s="999"/>
      <c r="U49" s="999"/>
      <c r="V49" s="999"/>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3"/>
      <c r="DJ49" s="133"/>
    </row>
    <row r="50" spans="1:114" s="174" customFormat="1" ht="18.5" x14ac:dyDescent="0.45">
      <c r="A50" s="123"/>
      <c r="B50" s="173"/>
      <c r="C50" s="1020" t="s">
        <v>52</v>
      </c>
      <c r="D50" s="1020"/>
      <c r="E50" s="1020"/>
      <c r="F50" s="1020"/>
      <c r="G50" s="1021"/>
      <c r="H50" s="1021"/>
      <c r="I50" s="1021"/>
      <c r="J50" s="1021"/>
      <c r="K50" s="1021"/>
      <c r="L50" s="1021"/>
      <c r="M50" s="1021"/>
      <c r="N50" s="1021"/>
      <c r="O50" s="1021"/>
      <c r="P50" s="1022" t="s">
        <v>53</v>
      </c>
      <c r="Q50" s="1022"/>
      <c r="R50" s="1021"/>
      <c r="S50" s="1021"/>
      <c r="T50" s="1021"/>
      <c r="U50" s="1021"/>
      <c r="V50" s="1021"/>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3"/>
      <c r="DJ50" s="133"/>
    </row>
    <row r="51" spans="1:114" s="174" customFormat="1" ht="18.5" x14ac:dyDescent="0.45">
      <c r="A51" s="123"/>
      <c r="B51" s="173"/>
      <c r="C51" s="1026" t="s">
        <v>54</v>
      </c>
      <c r="D51" s="1026"/>
      <c r="E51" s="1025"/>
      <c r="F51" s="1025"/>
      <c r="G51" s="1025"/>
      <c r="H51" s="1025"/>
      <c r="I51" s="1025"/>
      <c r="J51" s="1025"/>
      <c r="K51" s="1025"/>
      <c r="L51" s="1025"/>
      <c r="M51" s="1025"/>
      <c r="N51" s="1026" t="s">
        <v>55</v>
      </c>
      <c r="O51" s="1026"/>
      <c r="P51" s="1029"/>
      <c r="Q51" s="1029"/>
      <c r="R51" s="1029"/>
      <c r="S51" s="1029"/>
      <c r="T51" s="1029"/>
      <c r="U51" s="1029"/>
      <c r="V51" s="1029"/>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3"/>
      <c r="DJ51" s="133"/>
    </row>
    <row r="52" spans="1:114" s="174" customFormat="1" ht="18.5" x14ac:dyDescent="0.45">
      <c r="A52" s="123"/>
      <c r="B52" s="173"/>
      <c r="C52" s="552" t="s">
        <v>40</v>
      </c>
      <c r="D52" s="1025"/>
      <c r="E52" s="1025"/>
      <c r="F52" s="1025"/>
      <c r="G52" s="1025"/>
      <c r="H52" s="1025"/>
      <c r="I52" s="1025"/>
      <c r="J52" s="1025"/>
      <c r="K52" s="1025"/>
      <c r="L52" s="1026" t="s">
        <v>56</v>
      </c>
      <c r="M52" s="1026"/>
      <c r="N52" s="1007" t="s">
        <v>9</v>
      </c>
      <c r="O52" s="1007"/>
      <c r="P52" s="1007"/>
      <c r="Q52" s="209" t="s">
        <v>41</v>
      </c>
      <c r="R52" s="1007"/>
      <c r="S52" s="1007"/>
      <c r="T52" s="1007"/>
      <c r="U52" s="1007"/>
      <c r="V52" s="55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3"/>
      <c r="DJ52" s="133"/>
    </row>
    <row r="53" spans="1:114" s="174" customFormat="1" ht="18.5" x14ac:dyDescent="0.45">
      <c r="A53" s="123"/>
      <c r="B53" s="173"/>
      <c r="C53" s="1053" t="s">
        <v>57</v>
      </c>
      <c r="D53" s="1053"/>
      <c r="E53" s="1053"/>
      <c r="F53" s="1053"/>
      <c r="G53" s="1007"/>
      <c r="H53" s="1007"/>
      <c r="I53" s="1007"/>
      <c r="J53" s="1007"/>
      <c r="K53" s="1007"/>
      <c r="L53" s="1007"/>
      <c r="M53" s="1007"/>
      <c r="N53" s="1027" t="s">
        <v>58</v>
      </c>
      <c r="O53" s="1027"/>
      <c r="P53" s="1027"/>
      <c r="Q53" s="1007"/>
      <c r="R53" s="1007"/>
      <c r="S53" s="1007"/>
      <c r="T53" s="1007"/>
      <c r="U53" s="1007"/>
      <c r="V53" s="1007"/>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3"/>
      <c r="DJ53" s="133"/>
    </row>
    <row r="54" spans="1:114" s="169" customFormat="1" ht="6.75" customHeight="1" x14ac:dyDescent="0.45">
      <c r="A54" s="156"/>
      <c r="B54" s="218"/>
      <c r="C54" s="219"/>
      <c r="D54" s="219"/>
      <c r="E54" s="219"/>
      <c r="F54" s="219"/>
      <c r="G54" s="219"/>
      <c r="H54" s="219"/>
      <c r="I54" s="219"/>
      <c r="J54" s="219"/>
      <c r="K54" s="219"/>
      <c r="L54" s="219"/>
      <c r="M54" s="219"/>
      <c r="N54" s="219"/>
      <c r="O54" s="219"/>
      <c r="P54" s="219"/>
      <c r="Q54" s="219"/>
      <c r="R54" s="219"/>
      <c r="S54" s="219"/>
      <c r="T54" s="219"/>
      <c r="U54" s="219"/>
      <c r="V54" s="219"/>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72"/>
    </row>
    <row r="55" spans="1:114" s="133" customFormat="1" ht="2.25" customHeight="1" x14ac:dyDescent="0.45">
      <c r="A55" s="123"/>
      <c r="B55" s="175"/>
      <c r="C55" s="220"/>
      <c r="D55" s="220"/>
      <c r="E55" s="220"/>
      <c r="F55" s="220"/>
      <c r="G55" s="220"/>
      <c r="H55" s="220"/>
      <c r="I55" s="220"/>
      <c r="J55" s="220"/>
      <c r="K55" s="220"/>
      <c r="L55" s="220"/>
      <c r="M55" s="220"/>
      <c r="N55" s="220"/>
      <c r="O55" s="220"/>
      <c r="P55" s="220"/>
      <c r="Q55" s="220"/>
      <c r="R55" s="220"/>
      <c r="S55" s="220"/>
      <c r="T55" s="220"/>
      <c r="U55" s="220"/>
      <c r="V55" s="220"/>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row>
    <row r="56" spans="1:114" s="172" customFormat="1" ht="49.65" customHeight="1" x14ac:dyDescent="0.45">
      <c r="A56" s="156"/>
      <c r="B56" s="180"/>
      <c r="C56" s="1028" t="s">
        <v>264</v>
      </c>
      <c r="D56" s="1028"/>
      <c r="E56" s="1028"/>
      <c r="F56" s="1028"/>
      <c r="G56" s="1028"/>
      <c r="H56" s="1028"/>
      <c r="I56" s="1028"/>
      <c r="J56" s="1028"/>
      <c r="K56" s="1028"/>
      <c r="L56" s="1028"/>
      <c r="M56" s="1028"/>
      <c r="N56" s="1028"/>
      <c r="O56" s="1028"/>
      <c r="P56" s="1028"/>
      <c r="Q56" s="1028"/>
      <c r="R56" s="1028"/>
      <c r="S56" s="1028"/>
      <c r="T56" s="1028"/>
      <c r="U56" s="1028"/>
      <c r="V56" s="221"/>
      <c r="W56" s="170"/>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row>
    <row r="57" spans="1:114" s="172" customFormat="1" ht="18.5" x14ac:dyDescent="0.45">
      <c r="A57" s="156"/>
      <c r="B57" s="180"/>
      <c r="C57" s="1010" t="s">
        <v>61</v>
      </c>
      <c r="D57" s="1010"/>
      <c r="E57" s="1010"/>
      <c r="F57" s="1010"/>
      <c r="G57" s="1010"/>
      <c r="H57" s="1010"/>
      <c r="I57" s="1010"/>
      <c r="J57" s="1010"/>
      <c r="K57" s="1010"/>
      <c r="L57" s="1010"/>
      <c r="M57" s="1010"/>
      <c r="N57" s="1010"/>
      <c r="O57" s="1010"/>
      <c r="P57" s="1010"/>
      <c r="Q57" s="1010"/>
      <c r="R57" s="1010"/>
      <c r="S57" s="1010"/>
      <c r="T57" s="1010"/>
      <c r="U57" s="1010"/>
      <c r="V57" s="1010"/>
      <c r="W57" s="170"/>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row>
    <row r="58" spans="1:114" s="170" customFormat="1" ht="18.5" x14ac:dyDescent="0.45">
      <c r="A58" s="181"/>
      <c r="B58" s="180"/>
      <c r="C58" s="1011"/>
      <c r="D58" s="1011"/>
      <c r="E58" s="1011"/>
      <c r="F58" s="1011"/>
      <c r="G58" s="1011"/>
      <c r="H58" s="1011"/>
      <c r="I58" s="1011"/>
      <c r="J58" s="1011"/>
      <c r="K58" s="1011"/>
      <c r="L58" s="1011"/>
      <c r="M58" s="1011"/>
      <c r="N58" s="1011"/>
      <c r="O58" s="1011"/>
      <c r="P58" s="1011"/>
      <c r="Q58" s="1011"/>
      <c r="R58" s="1011"/>
      <c r="S58" s="1011"/>
      <c r="T58" s="1011"/>
      <c r="U58" s="1011"/>
      <c r="V58" s="1011"/>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row>
    <row r="59" spans="1:114" s="159" customFormat="1" ht="7.5" customHeight="1" x14ac:dyDescent="0.45">
      <c r="A59" s="156"/>
      <c r="B59" s="180"/>
      <c r="C59" s="170"/>
      <c r="D59" s="170"/>
      <c r="E59" s="170"/>
      <c r="F59" s="170"/>
      <c r="G59" s="170"/>
      <c r="H59" s="170"/>
      <c r="I59" s="170"/>
      <c r="J59" s="170"/>
      <c r="K59" s="170"/>
      <c r="L59" s="170"/>
      <c r="M59" s="170"/>
      <c r="N59" s="170"/>
      <c r="O59" s="170"/>
      <c r="P59" s="170"/>
      <c r="Q59" s="170"/>
      <c r="R59" s="170"/>
      <c r="S59" s="170"/>
      <c r="T59" s="170"/>
      <c r="U59" s="170"/>
      <c r="V59" s="170"/>
      <c r="W59" s="222"/>
      <c r="X59" s="153"/>
      <c r="Y59" s="153"/>
      <c r="Z59" s="164"/>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66"/>
      <c r="BU59" s="166"/>
      <c r="BV59" s="166"/>
      <c r="BW59" s="166"/>
      <c r="BX59" s="166"/>
      <c r="BY59" s="166"/>
    </row>
    <row r="60" spans="1:114" s="225" customFormat="1" ht="26.4" customHeight="1" x14ac:dyDescent="0.45">
      <c r="A60" s="223"/>
      <c r="B60" s="157"/>
      <c r="C60" s="1028" t="s">
        <v>62</v>
      </c>
      <c r="D60" s="1028"/>
      <c r="E60" s="1028"/>
      <c r="F60" s="1028"/>
      <c r="G60" s="1028"/>
      <c r="H60" s="1028"/>
      <c r="I60" s="1028"/>
      <c r="J60" s="1028"/>
      <c r="K60" s="1028"/>
      <c r="L60" s="1028"/>
      <c r="M60" s="1028"/>
      <c r="N60" s="1028"/>
      <c r="O60" s="1028"/>
      <c r="P60" s="1028"/>
      <c r="Q60" s="1028"/>
      <c r="R60" s="1028"/>
      <c r="S60" s="1028"/>
      <c r="T60" s="1028"/>
      <c r="U60" s="1028"/>
      <c r="V60" s="221"/>
      <c r="W60" s="222"/>
      <c r="X60" s="224"/>
      <c r="Y60" s="223"/>
      <c r="Z60" s="85"/>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row>
    <row r="61" spans="1:114" s="225" customFormat="1" ht="18" customHeight="1" x14ac:dyDescent="0.45">
      <c r="A61" s="223"/>
      <c r="B61" s="157"/>
      <c r="C61" s="1010" t="s">
        <v>63</v>
      </c>
      <c r="D61" s="1010"/>
      <c r="E61" s="1010"/>
      <c r="F61" s="1010"/>
      <c r="G61" s="1010"/>
      <c r="H61" s="1010"/>
      <c r="I61" s="1010"/>
      <c r="J61" s="1010"/>
      <c r="K61" s="1010"/>
      <c r="L61" s="1010"/>
      <c r="M61" s="1010"/>
      <c r="N61" s="1010"/>
      <c r="O61" s="1010"/>
      <c r="P61" s="1010"/>
      <c r="Q61" s="1010"/>
      <c r="R61" s="1010"/>
      <c r="S61" s="1010"/>
      <c r="T61" s="1010"/>
      <c r="U61" s="1010"/>
      <c r="V61" s="1010"/>
      <c r="W61" s="222"/>
      <c r="X61" s="224"/>
      <c r="Y61" s="223"/>
      <c r="Z61" s="85"/>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row>
    <row r="62" spans="1:114" s="225" customFormat="1" ht="18.5" x14ac:dyDescent="0.45">
      <c r="A62" s="223"/>
      <c r="B62" s="180"/>
      <c r="C62" s="1011"/>
      <c r="D62" s="1011"/>
      <c r="E62" s="1011"/>
      <c r="F62" s="1011"/>
      <c r="G62" s="1011"/>
      <c r="H62" s="1011"/>
      <c r="I62" s="1011"/>
      <c r="J62" s="1011"/>
      <c r="K62" s="1011"/>
      <c r="L62" s="1011"/>
      <c r="M62" s="1011"/>
      <c r="N62" s="1011"/>
      <c r="O62" s="1011"/>
      <c r="P62" s="1011"/>
      <c r="Q62" s="1011"/>
      <c r="R62" s="1011"/>
      <c r="S62" s="1011"/>
      <c r="T62" s="1011"/>
      <c r="U62" s="1011"/>
      <c r="V62" s="1011"/>
      <c r="W62" s="226"/>
      <c r="X62" s="227"/>
      <c r="Y62" s="223"/>
      <c r="Z62" s="85"/>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row>
    <row r="63" spans="1:114" s="132" customFormat="1" ht="5.5" customHeight="1" x14ac:dyDescent="0.45">
      <c r="A63" s="210"/>
      <c r="B63" s="173"/>
      <c r="W63" s="229" t="s">
        <v>64</v>
      </c>
    </row>
    <row r="64" spans="1:114" s="172" customFormat="1" ht="24" customHeight="1" x14ac:dyDescent="0.45">
      <c r="A64" s="156"/>
      <c r="B64" s="164"/>
      <c r="C64" s="158" t="s">
        <v>198</v>
      </c>
      <c r="D64" s="230"/>
      <c r="E64" s="231"/>
      <c r="F64" s="231"/>
      <c r="G64" s="231"/>
      <c r="H64" s="232"/>
      <c r="I64" s="232"/>
      <c r="J64" s="232"/>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row>
    <row r="65" spans="1:107" s="172" customFormat="1" ht="3.75" customHeight="1" x14ac:dyDescent="0.45">
      <c r="A65" s="156"/>
      <c r="B65" s="164"/>
      <c r="C65" s="158"/>
      <c r="D65" s="230"/>
      <c r="E65" s="231"/>
      <c r="F65" s="231"/>
      <c r="G65" s="231"/>
      <c r="H65" s="232"/>
      <c r="I65" s="232"/>
      <c r="J65" s="232"/>
      <c r="L65" s="164"/>
      <c r="M65" s="164"/>
      <c r="N65" s="164"/>
      <c r="O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row>
    <row r="66" spans="1:107" s="172" customFormat="1" x14ac:dyDescent="0.3">
      <c r="B66" s="164"/>
      <c r="C66" s="233" t="s">
        <v>65</v>
      </c>
      <c r="D66" s="233"/>
      <c r="E66" s="233"/>
      <c r="F66" s="233"/>
      <c r="G66" s="233"/>
      <c r="H66" s="233"/>
      <c r="I66" s="233"/>
      <c r="J66" s="234"/>
      <c r="K66" s="1055"/>
      <c r="L66" s="1055"/>
      <c r="M66" s="1055"/>
      <c r="N66" s="1055"/>
      <c r="O66" s="1055"/>
      <c r="P66" s="95"/>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row>
    <row r="67" spans="1:107" s="172" customFormat="1" x14ac:dyDescent="0.3">
      <c r="B67" s="164"/>
      <c r="C67" s="233" t="s">
        <v>66</v>
      </c>
      <c r="D67" s="233"/>
      <c r="E67" s="233"/>
      <c r="F67" s="233"/>
      <c r="G67" s="233"/>
      <c r="H67" s="233"/>
      <c r="I67" s="233"/>
      <c r="J67" s="234"/>
      <c r="K67" s="1056"/>
      <c r="L67" s="1056"/>
      <c r="M67" s="1056"/>
      <c r="N67" s="1056"/>
      <c r="O67" s="1056"/>
      <c r="P67" s="95"/>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row>
    <row r="68" spans="1:107" s="172" customFormat="1" x14ac:dyDescent="0.3">
      <c r="B68" s="164"/>
      <c r="C68" s="233" t="s">
        <v>67</v>
      </c>
      <c r="D68" s="235"/>
      <c r="E68" s="235"/>
      <c r="F68" s="235"/>
      <c r="G68" s="235"/>
      <c r="H68" s="235"/>
      <c r="I68" s="235"/>
      <c r="J68" s="235"/>
      <c r="K68" s="1054"/>
      <c r="L68" s="1054"/>
      <c r="M68" s="1054"/>
      <c r="N68" s="1054"/>
      <c r="O68" s="1054"/>
      <c r="P68" s="164"/>
      <c r="Q68" s="164"/>
      <c r="R68" s="164"/>
      <c r="S68" s="164"/>
      <c r="T68" s="164"/>
      <c r="Y68" s="91"/>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row>
    <row r="69" spans="1:107" s="172" customFormat="1" x14ac:dyDescent="0.3">
      <c r="B69" s="164"/>
      <c r="C69" s="233" t="s">
        <v>68</v>
      </c>
      <c r="D69" s="235"/>
      <c r="E69" s="235"/>
      <c r="F69" s="235"/>
      <c r="G69" s="235"/>
      <c r="H69" s="235"/>
      <c r="I69" s="235"/>
      <c r="J69" s="235"/>
      <c r="K69" s="1057"/>
      <c r="L69" s="1057"/>
      <c r="M69" s="1057"/>
      <c r="N69" s="1057"/>
      <c r="O69" s="1057"/>
      <c r="P69" s="1057"/>
      <c r="Q69" s="1057"/>
      <c r="R69" s="1057"/>
      <c r="S69" s="1057"/>
      <c r="T69" s="1057"/>
      <c r="Y69" s="91"/>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row>
    <row r="70" spans="1:107" s="172" customFormat="1" x14ac:dyDescent="0.3">
      <c r="B70" s="164"/>
      <c r="C70" s="233" t="s">
        <v>69</v>
      </c>
      <c r="D70" s="233"/>
      <c r="E70" s="233"/>
      <c r="F70" s="233"/>
      <c r="G70" s="233"/>
      <c r="H70" s="233"/>
      <c r="I70" s="233"/>
      <c r="J70" s="234"/>
      <c r="K70" s="1054"/>
      <c r="L70" s="1054"/>
      <c r="M70" s="1054"/>
      <c r="N70" s="1054"/>
      <c r="O70" s="1054"/>
      <c r="P70" s="95"/>
      <c r="Y70" s="91"/>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row>
    <row r="71" spans="1:107" s="172" customFormat="1" x14ac:dyDescent="0.3">
      <c r="B71" s="164"/>
      <c r="C71" s="233" t="s">
        <v>70</v>
      </c>
      <c r="D71" s="233"/>
      <c r="E71" s="233"/>
      <c r="F71" s="233"/>
      <c r="G71" s="233"/>
      <c r="H71" s="233"/>
      <c r="I71" s="233"/>
      <c r="J71" s="234"/>
      <c r="K71" s="1054"/>
      <c r="L71" s="1054"/>
      <c r="M71" s="1054"/>
      <c r="N71" s="1054"/>
      <c r="O71" s="1054"/>
      <c r="P71" s="236"/>
      <c r="Q71" s="236"/>
      <c r="Y71" s="91"/>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row>
    <row r="72" spans="1:107" s="172" customFormat="1" x14ac:dyDescent="0.3">
      <c r="B72" s="164"/>
      <c r="C72" s="233" t="s">
        <v>71</v>
      </c>
      <c r="D72" s="233"/>
      <c r="E72" s="233"/>
      <c r="F72" s="233"/>
      <c r="G72" s="233"/>
      <c r="H72" s="233"/>
      <c r="I72" s="233"/>
      <c r="J72" s="234"/>
      <c r="K72" s="1054"/>
      <c r="L72" s="1054"/>
      <c r="M72" s="1054"/>
      <c r="N72" s="1054"/>
      <c r="O72" s="1054"/>
      <c r="P72" s="95"/>
      <c r="Q72" s="95"/>
      <c r="Y72" s="91"/>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row>
    <row r="73" spans="1:107" s="172" customFormat="1" x14ac:dyDescent="0.3">
      <c r="B73" s="164"/>
      <c r="C73" s="233" t="s">
        <v>217</v>
      </c>
      <c r="D73" s="233" t="s">
        <v>241</v>
      </c>
      <c r="E73" s="233"/>
      <c r="F73" s="233"/>
      <c r="G73" s="233"/>
      <c r="H73" s="233"/>
      <c r="I73" s="233"/>
      <c r="J73" s="234"/>
      <c r="K73" s="1054"/>
      <c r="L73" s="1054"/>
      <c r="M73" s="1054"/>
      <c r="N73" s="1054"/>
      <c r="O73" s="1054"/>
      <c r="P73" s="95"/>
      <c r="Q73" s="95"/>
      <c r="Y73" s="91"/>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row>
    <row r="74" spans="1:107" s="164" customFormat="1" ht="17.5" customHeight="1" x14ac:dyDescent="0.35">
      <c r="C74" s="237" t="s">
        <v>200</v>
      </c>
      <c r="D74" s="234"/>
      <c r="E74" s="234"/>
      <c r="F74" s="234"/>
      <c r="G74" s="234"/>
      <c r="H74" s="234"/>
      <c r="I74" s="234"/>
      <c r="J74" s="234"/>
      <c r="K74" s="568"/>
      <c r="L74" s="568"/>
      <c r="M74" s="568"/>
      <c r="N74" s="568"/>
      <c r="O74" s="568"/>
      <c r="P74" s="95"/>
      <c r="Q74" s="95"/>
      <c r="Y74" s="228"/>
    </row>
    <row r="75" spans="1:107" s="172" customFormat="1" x14ac:dyDescent="0.3">
      <c r="B75" s="164"/>
      <c r="C75" s="233" t="s">
        <v>72</v>
      </c>
      <c r="D75" s="233"/>
      <c r="E75" s="233"/>
      <c r="F75" s="233"/>
      <c r="G75" s="233"/>
      <c r="H75" s="233"/>
      <c r="I75" s="233"/>
      <c r="J75" s="234"/>
      <c r="K75" s="1054"/>
      <c r="L75" s="1054"/>
      <c r="M75" s="1054"/>
      <c r="N75" s="1054"/>
      <c r="O75" s="1054"/>
      <c r="P75" s="236"/>
      <c r="Q75" s="236"/>
      <c r="Y75" s="91"/>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row>
    <row r="76" spans="1:107" s="172" customFormat="1" x14ac:dyDescent="0.3">
      <c r="B76" s="164"/>
      <c r="C76" s="233" t="s">
        <v>73</v>
      </c>
      <c r="D76" s="233"/>
      <c r="E76" s="233"/>
      <c r="F76" s="233"/>
      <c r="G76" s="233"/>
      <c r="H76" s="233"/>
      <c r="I76" s="233"/>
      <c r="J76" s="234"/>
      <c r="K76" s="1054"/>
      <c r="L76" s="1054"/>
      <c r="M76" s="1054"/>
      <c r="N76" s="1054"/>
      <c r="O76" s="1054"/>
      <c r="P76" s="95"/>
      <c r="Q76" s="95"/>
      <c r="Y76" s="91"/>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row>
    <row r="77" spans="1:107" s="172" customFormat="1" x14ac:dyDescent="0.3">
      <c r="B77" s="164"/>
      <c r="C77" s="233" t="s">
        <v>74</v>
      </c>
      <c r="D77" s="233"/>
      <c r="E77" s="233"/>
      <c r="F77" s="233"/>
      <c r="G77" s="233"/>
      <c r="H77" s="233"/>
      <c r="I77" s="233"/>
      <c r="J77" s="234"/>
      <c r="K77" s="1054"/>
      <c r="L77" s="1054"/>
      <c r="M77" s="1054"/>
      <c r="N77" s="1054"/>
      <c r="O77" s="1054"/>
      <c r="P77" s="95"/>
      <c r="Q77" s="95"/>
      <c r="Y77" s="91"/>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row>
    <row r="78" spans="1:107" s="172" customFormat="1" x14ac:dyDescent="0.3">
      <c r="B78" s="164"/>
      <c r="K78" s="164"/>
      <c r="L78" s="164"/>
      <c r="M78" s="164"/>
      <c r="N78" s="164"/>
      <c r="O78" s="164"/>
      <c r="P78" s="164"/>
      <c r="Q78" s="164"/>
      <c r="R78" s="164"/>
      <c r="S78" s="164"/>
      <c r="T78" s="164"/>
      <c r="U78" s="164"/>
      <c r="V78" s="164"/>
      <c r="W78" s="164"/>
      <c r="X78" s="164"/>
      <c r="Y78" s="228"/>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row>
    <row r="79" spans="1:107" s="133" customFormat="1" ht="7.5" customHeight="1" x14ac:dyDescent="0.45">
      <c r="A79" s="123"/>
      <c r="B79" s="173"/>
      <c r="C79" s="238"/>
      <c r="D79" s="238"/>
      <c r="E79" s="238"/>
      <c r="F79" s="238"/>
      <c r="G79" s="238"/>
      <c r="H79" s="238"/>
      <c r="I79" s="238"/>
      <c r="J79" s="238"/>
      <c r="K79" s="238"/>
      <c r="L79" s="238"/>
      <c r="M79" s="238"/>
      <c r="N79" s="238"/>
      <c r="O79" s="238"/>
      <c r="P79" s="238"/>
      <c r="Q79" s="238"/>
      <c r="R79" s="238"/>
      <c r="S79" s="238"/>
      <c r="T79" s="238"/>
      <c r="U79" s="238"/>
      <c r="V79" s="238"/>
      <c r="W79" s="239"/>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2"/>
      <c r="DB79" s="132"/>
      <c r="DC79" s="132"/>
    </row>
    <row r="80" spans="1:107" s="172" customFormat="1" ht="24" customHeight="1" x14ac:dyDescent="0.45">
      <c r="A80" s="156"/>
      <c r="B80" s="164"/>
      <c r="C80" s="158"/>
      <c r="D80" s="230"/>
      <c r="E80" s="231"/>
      <c r="F80" s="231"/>
      <c r="G80" s="231"/>
      <c r="H80" s="232"/>
      <c r="I80" s="232"/>
      <c r="J80" s="232"/>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row>
    <row r="81" spans="2:76" s="172" customFormat="1" x14ac:dyDescent="0.3">
      <c r="B81" s="164"/>
      <c r="T81" s="164"/>
      <c r="U81" s="164"/>
      <c r="V81" s="164"/>
      <c r="W81" s="164"/>
      <c r="X81" s="164"/>
      <c r="Y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row>
    <row r="82" spans="2:76" s="172" customFormat="1" x14ac:dyDescent="0.3">
      <c r="B82" s="164"/>
      <c r="W82" s="164"/>
      <c r="X82" s="164"/>
      <c r="Y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row>
    <row r="83" spans="2:76" s="172" customFormat="1" x14ac:dyDescent="0.3">
      <c r="B83" s="164"/>
      <c r="W83" s="164"/>
      <c r="X83" s="164"/>
      <c r="Y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row>
    <row r="84" spans="2:76" s="172" customFormat="1" x14ac:dyDescent="0.3">
      <c r="B84" s="164"/>
      <c r="W84" s="164"/>
      <c r="X84" s="164"/>
      <c r="Y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row>
    <row r="85" spans="2:76" s="172" customFormat="1" x14ac:dyDescent="0.3">
      <c r="B85" s="164"/>
      <c r="W85" s="164"/>
      <c r="X85" s="164"/>
      <c r="Y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row>
    <row r="86" spans="2:76" s="172" customFormat="1" x14ac:dyDescent="0.3">
      <c r="B86" s="164"/>
      <c r="W86" s="164"/>
      <c r="X86" s="164"/>
      <c r="Y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row>
    <row r="87" spans="2:76" s="172" customFormat="1" x14ac:dyDescent="0.3">
      <c r="B87" s="164"/>
      <c r="W87" s="164"/>
      <c r="X87" s="164"/>
      <c r="Y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row>
    <row r="88" spans="2:76" s="172" customFormat="1" x14ac:dyDescent="0.3">
      <c r="B88" s="164"/>
      <c r="W88" s="164"/>
      <c r="X88" s="164"/>
      <c r="Y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row>
    <row r="89" spans="2:76" s="91" customFormat="1" x14ac:dyDescent="0.3">
      <c r="B89" s="228"/>
      <c r="W89" s="228"/>
      <c r="X89" s="228"/>
      <c r="Y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row>
    <row r="90" spans="2:76" s="91" customFormat="1" x14ac:dyDescent="0.3">
      <c r="B90" s="228"/>
      <c r="C90" s="240" t="s">
        <v>75</v>
      </c>
      <c r="W90" s="228"/>
      <c r="X90" s="228"/>
      <c r="Y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28"/>
      <c r="BU90" s="228"/>
      <c r="BV90" s="228"/>
      <c r="BW90" s="228"/>
      <c r="BX90" s="228"/>
    </row>
    <row r="91" spans="2:76" s="91" customFormat="1" x14ac:dyDescent="0.3">
      <c r="B91" s="228"/>
      <c r="C91" s="240" t="s">
        <v>76</v>
      </c>
      <c r="D91" s="228"/>
      <c r="W91" s="228"/>
      <c r="X91" s="228"/>
      <c r="Y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28"/>
      <c r="BU91" s="228"/>
      <c r="BV91" s="228"/>
      <c r="BW91" s="228"/>
      <c r="BX91" s="228"/>
    </row>
    <row r="92" spans="2:76" s="91" customFormat="1" x14ac:dyDescent="0.3">
      <c r="B92" s="228"/>
      <c r="C92" s="240" t="s">
        <v>77</v>
      </c>
      <c r="W92" s="228"/>
      <c r="X92" s="228"/>
      <c r="Y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row>
    <row r="93" spans="2:76" s="91" customFormat="1" x14ac:dyDescent="0.3">
      <c r="B93" s="228"/>
      <c r="C93" s="240" t="s">
        <v>78</v>
      </c>
      <c r="W93" s="228"/>
      <c r="X93" s="228"/>
      <c r="Y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228"/>
      <c r="BV93" s="228"/>
      <c r="BW93" s="228"/>
      <c r="BX93" s="228"/>
    </row>
    <row r="94" spans="2:76" s="91" customFormat="1" x14ac:dyDescent="0.3">
      <c r="B94" s="228"/>
      <c r="C94" s="240" t="s">
        <v>79</v>
      </c>
      <c r="W94" s="228"/>
      <c r="X94" s="228"/>
      <c r="Y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8"/>
      <c r="BU94" s="228"/>
      <c r="BV94" s="228"/>
      <c r="BW94" s="228"/>
      <c r="BX94" s="228"/>
    </row>
    <row r="95" spans="2:76" s="91" customFormat="1" x14ac:dyDescent="0.3">
      <c r="B95" s="228"/>
      <c r="C95" s="240" t="s">
        <v>80</v>
      </c>
      <c r="D95" s="228"/>
      <c r="W95" s="228"/>
      <c r="X95" s="228"/>
      <c r="Y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row>
    <row r="96" spans="2:76" s="91" customFormat="1" x14ac:dyDescent="0.3">
      <c r="B96" s="228"/>
      <c r="C96" s="240" t="s">
        <v>81</v>
      </c>
      <c r="W96" s="228"/>
      <c r="X96" s="228"/>
      <c r="Y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row>
    <row r="97" spans="1:112" s="91" customFormat="1" x14ac:dyDescent="0.3">
      <c r="A97" s="241"/>
      <c r="B97" s="242"/>
      <c r="C97" s="243" t="s">
        <v>82</v>
      </c>
      <c r="E97" s="241"/>
      <c r="F97" s="241"/>
      <c r="G97" s="241"/>
      <c r="H97" s="241"/>
      <c r="I97" s="241"/>
      <c r="J97" s="241"/>
      <c r="K97" s="241"/>
      <c r="L97" s="241"/>
      <c r="M97" s="241"/>
      <c r="N97" s="241"/>
      <c r="O97" s="241"/>
      <c r="P97" s="241"/>
      <c r="Q97" s="241"/>
      <c r="R97" s="241"/>
      <c r="S97" s="241"/>
      <c r="T97" s="241"/>
      <c r="U97" s="241"/>
      <c r="V97" s="241"/>
      <c r="W97" s="242"/>
      <c r="X97" s="242"/>
      <c r="Y97" s="242"/>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8"/>
      <c r="BU97" s="228"/>
      <c r="BV97" s="228"/>
      <c r="BW97" s="228"/>
      <c r="BX97" s="228"/>
    </row>
    <row r="98" spans="1:112" s="241" customFormat="1" x14ac:dyDescent="0.3">
      <c r="A98" s="91"/>
      <c r="B98" s="228"/>
      <c r="C98" s="240" t="s">
        <v>83</v>
      </c>
      <c r="D98" s="91"/>
      <c r="E98" s="91"/>
      <c r="F98" s="91"/>
      <c r="G98" s="91"/>
      <c r="H98" s="91"/>
      <c r="I98" s="91"/>
      <c r="J98" s="91"/>
      <c r="K98" s="91"/>
      <c r="L98" s="91"/>
      <c r="M98" s="91"/>
      <c r="N98" s="91"/>
      <c r="O98" s="91"/>
      <c r="P98" s="91"/>
      <c r="Q98" s="91"/>
      <c r="R98" s="91"/>
      <c r="S98" s="91"/>
      <c r="T98" s="91"/>
      <c r="U98" s="91"/>
      <c r="V98" s="91"/>
      <c r="W98" s="228"/>
      <c r="X98" s="228"/>
      <c r="Y98" s="228"/>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row>
    <row r="99" spans="1:112" s="91" customFormat="1" x14ac:dyDescent="0.3">
      <c r="B99" s="228"/>
      <c r="C99" s="240" t="s">
        <v>84</v>
      </c>
      <c r="W99" s="228"/>
      <c r="X99" s="228"/>
      <c r="Y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row>
    <row r="100" spans="1:112" s="91" customFormat="1" x14ac:dyDescent="0.3">
      <c r="B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row>
    <row r="101" spans="1:112" s="91" customFormat="1" x14ac:dyDescent="0.3">
      <c r="B101" s="228"/>
      <c r="D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row>
    <row r="102" spans="1:112" s="91" customFormat="1" x14ac:dyDescent="0.3">
      <c r="B102" s="228"/>
      <c r="C102" s="228"/>
      <c r="D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row>
    <row r="103" spans="1:112" s="91" customFormat="1" x14ac:dyDescent="0.3">
      <c r="B103" s="228"/>
      <c r="C103" s="228" t="s">
        <v>85</v>
      </c>
      <c r="D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row>
    <row r="104" spans="1:112" s="91" customFormat="1" x14ac:dyDescent="0.3">
      <c r="B104" s="228"/>
      <c r="C104" s="228" t="s">
        <v>86</v>
      </c>
      <c r="D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row>
    <row r="105" spans="1:112" s="91" customFormat="1" x14ac:dyDescent="0.3">
      <c r="B105" s="228"/>
      <c r="C105" s="228" t="s">
        <v>87</v>
      </c>
      <c r="D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row>
    <row r="106" spans="1:112" s="91" customFormat="1" x14ac:dyDescent="0.3">
      <c r="B106" s="228"/>
      <c r="C106" s="228" t="s">
        <v>88</v>
      </c>
      <c r="D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row>
    <row r="107" spans="1:112" s="91" customFormat="1" x14ac:dyDescent="0.3">
      <c r="B107" s="228"/>
      <c r="C107" s="228" t="s">
        <v>89</v>
      </c>
      <c r="D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row>
    <row r="108" spans="1:112" s="91" customFormat="1" x14ac:dyDescent="0.3">
      <c r="B108" s="228"/>
      <c r="C108" s="228"/>
      <c r="D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row>
    <row r="109" spans="1:112" s="91" customFormat="1" x14ac:dyDescent="0.3">
      <c r="B109" s="228"/>
      <c r="C109" s="228"/>
      <c r="D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row>
    <row r="110" spans="1:112" s="91" customFormat="1" x14ac:dyDescent="0.3">
      <c r="B110" s="228"/>
      <c r="C110" s="228"/>
      <c r="D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row>
    <row r="111" spans="1:112" s="91" customFormat="1" x14ac:dyDescent="0.3">
      <c r="B111" s="228"/>
      <c r="C111" s="228"/>
      <c r="D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row>
    <row r="112" spans="1:112" s="91" customFormat="1" x14ac:dyDescent="0.3">
      <c r="B112" s="228"/>
      <c r="C112" s="228"/>
      <c r="D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8"/>
      <c r="BU112" s="228"/>
      <c r="BV112" s="228"/>
      <c r="BW112" s="228"/>
      <c r="BX112" s="228"/>
    </row>
    <row r="113" spans="2:76" s="91" customFormat="1" x14ac:dyDescent="0.3">
      <c r="B113" s="228"/>
      <c r="C113" s="228"/>
      <c r="D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row>
    <row r="114" spans="2:76" s="91" customFormat="1" x14ac:dyDescent="0.3">
      <c r="B114" s="228"/>
      <c r="C114" s="228"/>
      <c r="D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row>
    <row r="115" spans="2:76" s="91" customFormat="1" x14ac:dyDescent="0.3">
      <c r="B115" s="228"/>
      <c r="C115" s="228"/>
      <c r="D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c r="BW115" s="228"/>
      <c r="BX115" s="228"/>
    </row>
    <row r="116" spans="2:76" s="91" customFormat="1" x14ac:dyDescent="0.3">
      <c r="B116" s="228"/>
      <c r="C116" s="228"/>
      <c r="D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8"/>
      <c r="BX116" s="228"/>
    </row>
    <row r="117" spans="2:76" s="91" customFormat="1" x14ac:dyDescent="0.3">
      <c r="B117" s="228"/>
      <c r="C117" s="228"/>
      <c r="D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c r="BW117" s="228"/>
      <c r="BX117" s="228"/>
    </row>
    <row r="118" spans="2:76" s="91" customFormat="1" x14ac:dyDescent="0.3">
      <c r="B118" s="228"/>
      <c r="C118" s="228"/>
      <c r="D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228"/>
    </row>
    <row r="119" spans="2:76" s="91" customFormat="1" x14ac:dyDescent="0.3">
      <c r="B119" s="228"/>
      <c r="C119" s="242"/>
      <c r="D119" s="242"/>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row>
    <row r="120" spans="2:76" s="91" customFormat="1" x14ac:dyDescent="0.3">
      <c r="B120" s="228"/>
      <c r="C120" s="228"/>
      <c r="D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c r="BW120" s="228"/>
      <c r="BX120" s="228"/>
    </row>
    <row r="121" spans="2:76" s="91" customFormat="1" x14ac:dyDescent="0.3">
      <c r="B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row>
    <row r="122" spans="2:76" s="91" customFormat="1" x14ac:dyDescent="0.3">
      <c r="B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row>
    <row r="123" spans="2:76" s="91" customFormat="1" x14ac:dyDescent="0.3">
      <c r="B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8"/>
      <c r="BI123" s="228"/>
      <c r="BJ123" s="228"/>
      <c r="BK123" s="228"/>
      <c r="BL123" s="228"/>
      <c r="BM123" s="228"/>
      <c r="BN123" s="228"/>
      <c r="BO123" s="228"/>
      <c r="BP123" s="228"/>
      <c r="BQ123" s="228"/>
      <c r="BR123" s="228"/>
      <c r="BS123" s="228"/>
      <c r="BT123" s="228"/>
      <c r="BU123" s="228"/>
      <c r="BV123" s="228"/>
      <c r="BW123" s="228"/>
      <c r="BX123" s="228"/>
    </row>
    <row r="124" spans="2:76" s="91" customFormat="1" x14ac:dyDescent="0.3">
      <c r="B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row>
    <row r="125" spans="2:76" s="91" customFormat="1" x14ac:dyDescent="0.3">
      <c r="B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8"/>
      <c r="BU125" s="228"/>
      <c r="BV125" s="228"/>
      <c r="BW125" s="228"/>
      <c r="BX125" s="228"/>
    </row>
    <row r="126" spans="2:76" s="91" customFormat="1" x14ac:dyDescent="0.3">
      <c r="B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row>
    <row r="127" spans="2:76" s="91" customFormat="1" x14ac:dyDescent="0.3">
      <c r="B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8"/>
      <c r="BU127" s="228"/>
      <c r="BV127" s="228"/>
      <c r="BW127" s="228"/>
      <c r="BX127" s="228"/>
    </row>
    <row r="128" spans="2:76" s="91" customFormat="1" x14ac:dyDescent="0.3">
      <c r="B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8"/>
      <c r="BU128" s="228"/>
      <c r="BV128" s="228"/>
      <c r="BW128" s="228"/>
      <c r="BX128" s="228"/>
    </row>
    <row r="129" spans="2:76" s="91" customFormat="1" x14ac:dyDescent="0.3">
      <c r="B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8"/>
      <c r="BU129" s="228"/>
      <c r="BV129" s="228"/>
      <c r="BW129" s="228"/>
      <c r="BX129" s="228"/>
    </row>
    <row r="130" spans="2:76" s="91" customFormat="1" x14ac:dyDescent="0.3">
      <c r="B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8"/>
      <c r="BU130" s="228"/>
      <c r="BV130" s="228"/>
      <c r="BW130" s="228"/>
      <c r="BX130" s="228"/>
    </row>
    <row r="131" spans="2:76" s="91" customFormat="1" x14ac:dyDescent="0.3">
      <c r="B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c r="BC131" s="228"/>
      <c r="BD131" s="228"/>
      <c r="BE131" s="228"/>
      <c r="BF131" s="228"/>
      <c r="BG131" s="228"/>
      <c r="BH131" s="228"/>
      <c r="BI131" s="228"/>
      <c r="BJ131" s="228"/>
      <c r="BK131" s="228"/>
      <c r="BL131" s="228"/>
      <c r="BM131" s="228"/>
      <c r="BN131" s="228"/>
      <c r="BO131" s="228"/>
      <c r="BP131" s="228"/>
      <c r="BQ131" s="228"/>
      <c r="BR131" s="228"/>
      <c r="BS131" s="228"/>
      <c r="BT131" s="228"/>
      <c r="BU131" s="228"/>
      <c r="BV131" s="228"/>
      <c r="BW131" s="228"/>
      <c r="BX131" s="228"/>
    </row>
    <row r="132" spans="2:76" s="91" customFormat="1" x14ac:dyDescent="0.3">
      <c r="B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8"/>
      <c r="BT132" s="228"/>
      <c r="BU132" s="228"/>
      <c r="BV132" s="228"/>
      <c r="BW132" s="228"/>
      <c r="BX132" s="228"/>
    </row>
    <row r="133" spans="2:76" s="91" customFormat="1" x14ac:dyDescent="0.3">
      <c r="B133" s="228"/>
      <c r="W133" s="228"/>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c r="BC133" s="228"/>
      <c r="BD133" s="228"/>
      <c r="BE133" s="228"/>
      <c r="BF133" s="228"/>
      <c r="BG133" s="228"/>
      <c r="BH133" s="228"/>
      <c r="BI133" s="228"/>
      <c r="BJ133" s="228"/>
      <c r="BK133" s="228"/>
      <c r="BL133" s="228"/>
      <c r="BM133" s="228"/>
      <c r="BN133" s="228"/>
      <c r="BO133" s="228"/>
      <c r="BP133" s="228"/>
      <c r="BQ133" s="228"/>
      <c r="BR133" s="228"/>
      <c r="BS133" s="228"/>
      <c r="BT133" s="228"/>
      <c r="BU133" s="228"/>
      <c r="BV133" s="228"/>
      <c r="BW133" s="228"/>
      <c r="BX133" s="228"/>
    </row>
    <row r="134" spans="2:76" s="91" customFormat="1" x14ac:dyDescent="0.3">
      <c r="B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row>
    <row r="135" spans="2:76" s="91" customFormat="1" x14ac:dyDescent="0.3">
      <c r="B135" s="228"/>
      <c r="W135" s="228"/>
      <c r="X135" s="228"/>
      <c r="Y135" s="228"/>
      <c r="Z135" s="228"/>
      <c r="AA135" s="228"/>
      <c r="AB135" s="228"/>
      <c r="AC135" s="228"/>
      <c r="AD135" s="228"/>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c r="BC135" s="228"/>
      <c r="BD135" s="228"/>
      <c r="BE135" s="228"/>
      <c r="BF135" s="228"/>
      <c r="BG135" s="228"/>
      <c r="BH135" s="228"/>
      <c r="BI135" s="228"/>
      <c r="BJ135" s="228"/>
      <c r="BK135" s="228"/>
      <c r="BL135" s="228"/>
      <c r="BM135" s="228"/>
      <c r="BN135" s="228"/>
      <c r="BO135" s="228"/>
      <c r="BP135" s="228"/>
      <c r="BQ135" s="228"/>
      <c r="BR135" s="228"/>
      <c r="BS135" s="228"/>
      <c r="BT135" s="228"/>
      <c r="BU135" s="228"/>
      <c r="BV135" s="228"/>
      <c r="BW135" s="228"/>
      <c r="BX135" s="228"/>
    </row>
    <row r="136" spans="2:76" s="91" customFormat="1" x14ac:dyDescent="0.3">
      <c r="B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c r="BA136" s="228"/>
      <c r="BB136" s="228"/>
      <c r="BC136" s="228"/>
      <c r="BD136" s="228"/>
      <c r="BE136" s="228"/>
      <c r="BF136" s="228"/>
      <c r="BG136" s="228"/>
      <c r="BH136" s="228"/>
      <c r="BI136" s="228"/>
      <c r="BJ136" s="228"/>
      <c r="BK136" s="228"/>
      <c r="BL136" s="228"/>
      <c r="BM136" s="228"/>
      <c r="BN136" s="228"/>
      <c r="BO136" s="228"/>
      <c r="BP136" s="228"/>
      <c r="BQ136" s="228"/>
      <c r="BR136" s="228"/>
      <c r="BS136" s="228"/>
      <c r="BT136" s="228"/>
      <c r="BU136" s="228"/>
      <c r="BV136" s="228"/>
      <c r="BW136" s="228"/>
      <c r="BX136" s="228"/>
    </row>
    <row r="137" spans="2:76" s="91" customFormat="1" x14ac:dyDescent="0.3">
      <c r="B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228"/>
      <c r="AZ137" s="228"/>
      <c r="BA137" s="228"/>
      <c r="BB137" s="228"/>
      <c r="BC137" s="228"/>
      <c r="BD137" s="228"/>
      <c r="BE137" s="228"/>
      <c r="BF137" s="228"/>
      <c r="BG137" s="228"/>
      <c r="BH137" s="228"/>
      <c r="BI137" s="228"/>
      <c r="BJ137" s="228"/>
      <c r="BK137" s="228"/>
      <c r="BL137" s="228"/>
      <c r="BM137" s="228"/>
      <c r="BN137" s="228"/>
      <c r="BO137" s="228"/>
      <c r="BP137" s="228"/>
      <c r="BQ137" s="228"/>
      <c r="BR137" s="228"/>
      <c r="BS137" s="228"/>
      <c r="BT137" s="228"/>
      <c r="BU137" s="228"/>
      <c r="BV137" s="228"/>
      <c r="BW137" s="228"/>
      <c r="BX137" s="228"/>
    </row>
    <row r="138" spans="2:76" s="91" customFormat="1" x14ac:dyDescent="0.3">
      <c r="B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c r="BC138" s="228"/>
      <c r="BD138" s="228"/>
      <c r="BE138" s="228"/>
      <c r="BF138" s="228"/>
      <c r="BG138" s="228"/>
      <c r="BH138" s="228"/>
      <c r="BI138" s="228"/>
      <c r="BJ138" s="228"/>
      <c r="BK138" s="228"/>
      <c r="BL138" s="228"/>
      <c r="BM138" s="228"/>
      <c r="BN138" s="228"/>
      <c r="BO138" s="228"/>
      <c r="BP138" s="228"/>
      <c r="BQ138" s="228"/>
      <c r="BR138" s="228"/>
      <c r="BS138" s="228"/>
      <c r="BT138" s="228"/>
      <c r="BU138" s="228"/>
      <c r="BV138" s="228"/>
      <c r="BW138" s="228"/>
      <c r="BX138" s="228"/>
    </row>
    <row r="139" spans="2:76" s="91" customFormat="1" x14ac:dyDescent="0.3">
      <c r="B139" s="228"/>
      <c r="W139" s="228"/>
      <c r="X139" s="228"/>
      <c r="Y139" s="228"/>
      <c r="Z139" s="228"/>
      <c r="AA139" s="228"/>
      <c r="AB139" s="228"/>
      <c r="AC139" s="228"/>
      <c r="AD139" s="228"/>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c r="BA139" s="228"/>
      <c r="BB139" s="228"/>
      <c r="BC139" s="228"/>
      <c r="BD139" s="228"/>
      <c r="BE139" s="228"/>
      <c r="BF139" s="228"/>
      <c r="BG139" s="228"/>
      <c r="BH139" s="228"/>
      <c r="BI139" s="228"/>
      <c r="BJ139" s="228"/>
      <c r="BK139" s="228"/>
      <c r="BL139" s="228"/>
      <c r="BM139" s="228"/>
      <c r="BN139" s="228"/>
      <c r="BO139" s="228"/>
      <c r="BP139" s="228"/>
      <c r="BQ139" s="228"/>
      <c r="BR139" s="228"/>
      <c r="BS139" s="228"/>
      <c r="BT139" s="228"/>
      <c r="BU139" s="228"/>
      <c r="BV139" s="228"/>
      <c r="BW139" s="228"/>
      <c r="BX139" s="228"/>
    </row>
    <row r="140" spans="2:76" s="91" customFormat="1" x14ac:dyDescent="0.3">
      <c r="B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c r="BE140" s="228"/>
      <c r="BF140" s="228"/>
      <c r="BG140" s="228"/>
      <c r="BH140" s="228"/>
      <c r="BI140" s="228"/>
      <c r="BJ140" s="228"/>
      <c r="BK140" s="228"/>
      <c r="BL140" s="228"/>
      <c r="BM140" s="228"/>
      <c r="BN140" s="228"/>
      <c r="BO140" s="228"/>
      <c r="BP140" s="228"/>
      <c r="BQ140" s="228"/>
      <c r="BR140" s="228"/>
      <c r="BS140" s="228"/>
      <c r="BT140" s="228"/>
      <c r="BU140" s="228"/>
      <c r="BV140" s="228"/>
      <c r="BW140" s="228"/>
      <c r="BX140" s="228"/>
    </row>
    <row r="141" spans="2:76" s="91" customFormat="1" x14ac:dyDescent="0.3">
      <c r="B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c r="BC141" s="228"/>
      <c r="BD141" s="228"/>
      <c r="BE141" s="228"/>
      <c r="BF141" s="228"/>
      <c r="BG141" s="228"/>
      <c r="BH141" s="228"/>
      <c r="BI141" s="228"/>
      <c r="BJ141" s="228"/>
      <c r="BK141" s="228"/>
      <c r="BL141" s="228"/>
      <c r="BM141" s="228"/>
      <c r="BN141" s="228"/>
      <c r="BO141" s="228"/>
      <c r="BP141" s="228"/>
      <c r="BQ141" s="228"/>
      <c r="BR141" s="228"/>
      <c r="BS141" s="228"/>
      <c r="BT141" s="228"/>
      <c r="BU141" s="228"/>
      <c r="BV141" s="228"/>
      <c r="BW141" s="228"/>
      <c r="BX141" s="228"/>
    </row>
    <row r="142" spans="2:76" s="91" customFormat="1" x14ac:dyDescent="0.3">
      <c r="B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c r="BA142" s="228"/>
      <c r="BB142" s="228"/>
      <c r="BC142" s="228"/>
      <c r="BD142" s="228"/>
      <c r="BE142" s="228"/>
      <c r="BF142" s="228"/>
      <c r="BG142" s="228"/>
      <c r="BH142" s="228"/>
      <c r="BI142" s="228"/>
      <c r="BJ142" s="228"/>
      <c r="BK142" s="228"/>
      <c r="BL142" s="228"/>
      <c r="BM142" s="228"/>
      <c r="BN142" s="228"/>
      <c r="BO142" s="228"/>
      <c r="BP142" s="228"/>
      <c r="BQ142" s="228"/>
      <c r="BR142" s="228"/>
      <c r="BS142" s="228"/>
      <c r="BT142" s="228"/>
      <c r="BU142" s="228"/>
      <c r="BV142" s="228"/>
      <c r="BW142" s="228"/>
      <c r="BX142" s="228"/>
    </row>
    <row r="143" spans="2:76" s="91" customFormat="1" x14ac:dyDescent="0.3">
      <c r="B143" s="228"/>
      <c r="W143" s="228"/>
      <c r="X143" s="228"/>
      <c r="Y143" s="228"/>
      <c r="Z143" s="228"/>
      <c r="AA143" s="228"/>
      <c r="AB143" s="228"/>
      <c r="AC143" s="228"/>
      <c r="AD143" s="228"/>
      <c r="AE143" s="228"/>
      <c r="AF143" s="228"/>
      <c r="AG143" s="228"/>
      <c r="AH143" s="228"/>
      <c r="AI143" s="228"/>
      <c r="AJ143" s="228"/>
      <c r="AK143" s="228"/>
      <c r="AL143" s="228"/>
      <c r="AM143" s="228"/>
      <c r="AN143" s="228"/>
      <c r="AO143" s="228"/>
      <c r="AP143" s="228"/>
      <c r="AQ143" s="228"/>
      <c r="AR143" s="228"/>
      <c r="AS143" s="228"/>
      <c r="AT143" s="228"/>
      <c r="AU143" s="228"/>
      <c r="AV143" s="228"/>
      <c r="AW143" s="228"/>
      <c r="AX143" s="228"/>
      <c r="AY143" s="228"/>
      <c r="AZ143" s="228"/>
      <c r="BA143" s="228"/>
      <c r="BB143" s="228"/>
      <c r="BC143" s="228"/>
      <c r="BD143" s="228"/>
      <c r="BE143" s="228"/>
      <c r="BF143" s="228"/>
      <c r="BG143" s="228"/>
      <c r="BH143" s="228"/>
      <c r="BI143" s="228"/>
      <c r="BJ143" s="228"/>
      <c r="BK143" s="228"/>
      <c r="BL143" s="228"/>
      <c r="BM143" s="228"/>
      <c r="BN143" s="228"/>
      <c r="BO143" s="228"/>
      <c r="BP143" s="228"/>
      <c r="BQ143" s="228"/>
      <c r="BR143" s="228"/>
      <c r="BS143" s="228"/>
      <c r="BT143" s="228"/>
      <c r="BU143" s="228"/>
      <c r="BV143" s="228"/>
      <c r="BW143" s="228"/>
      <c r="BX143" s="228"/>
    </row>
    <row r="144" spans="2:76" s="91" customFormat="1" x14ac:dyDescent="0.3">
      <c r="B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8"/>
      <c r="BC144" s="228"/>
      <c r="BD144" s="228"/>
      <c r="BE144" s="228"/>
      <c r="BF144" s="228"/>
      <c r="BG144" s="228"/>
      <c r="BH144" s="228"/>
      <c r="BI144" s="228"/>
      <c r="BJ144" s="228"/>
      <c r="BK144" s="228"/>
      <c r="BL144" s="228"/>
      <c r="BM144" s="228"/>
      <c r="BN144" s="228"/>
      <c r="BO144" s="228"/>
      <c r="BP144" s="228"/>
      <c r="BQ144" s="228"/>
      <c r="BR144" s="228"/>
      <c r="BS144" s="228"/>
      <c r="BT144" s="228"/>
      <c r="BU144" s="228"/>
      <c r="BV144" s="228"/>
      <c r="BW144" s="228"/>
      <c r="BX144" s="228"/>
    </row>
    <row r="145" spans="2:76" s="91" customFormat="1" x14ac:dyDescent="0.3">
      <c r="B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8"/>
      <c r="AY145" s="228"/>
      <c r="AZ145" s="228"/>
      <c r="BA145" s="228"/>
      <c r="BB145" s="228"/>
      <c r="BC145" s="228"/>
      <c r="BD145" s="228"/>
      <c r="BE145" s="228"/>
      <c r="BF145" s="228"/>
      <c r="BG145" s="228"/>
      <c r="BH145" s="228"/>
      <c r="BI145" s="228"/>
      <c r="BJ145" s="228"/>
      <c r="BK145" s="228"/>
      <c r="BL145" s="228"/>
      <c r="BM145" s="228"/>
      <c r="BN145" s="228"/>
      <c r="BO145" s="228"/>
      <c r="BP145" s="228"/>
      <c r="BQ145" s="228"/>
      <c r="BR145" s="228"/>
      <c r="BS145" s="228"/>
      <c r="BT145" s="228"/>
      <c r="BU145" s="228"/>
      <c r="BV145" s="228"/>
      <c r="BW145" s="228"/>
      <c r="BX145" s="228"/>
    </row>
    <row r="146" spans="2:76" s="91" customFormat="1" x14ac:dyDescent="0.3">
      <c r="B146" s="228"/>
      <c r="W146" s="228"/>
      <c r="X146" s="228"/>
      <c r="Y146" s="228"/>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8"/>
      <c r="AZ146" s="228"/>
      <c r="BA146" s="228"/>
      <c r="BB146" s="228"/>
      <c r="BC146" s="228"/>
      <c r="BD146" s="228"/>
      <c r="BE146" s="228"/>
      <c r="BF146" s="228"/>
      <c r="BG146" s="228"/>
      <c r="BH146" s="228"/>
      <c r="BI146" s="228"/>
      <c r="BJ146" s="228"/>
      <c r="BK146" s="228"/>
      <c r="BL146" s="228"/>
      <c r="BM146" s="228"/>
      <c r="BN146" s="228"/>
      <c r="BO146" s="228"/>
      <c r="BP146" s="228"/>
      <c r="BQ146" s="228"/>
      <c r="BR146" s="228"/>
      <c r="BS146" s="228"/>
      <c r="BT146" s="228"/>
      <c r="BU146" s="228"/>
      <c r="BV146" s="228"/>
      <c r="BW146" s="228"/>
      <c r="BX146" s="228"/>
    </row>
    <row r="147" spans="2:76" s="91" customFormat="1" x14ac:dyDescent="0.3">
      <c r="B147" s="228"/>
      <c r="W147" s="228"/>
      <c r="X147" s="228"/>
      <c r="Y147" s="228"/>
      <c r="Z147" s="228"/>
      <c r="AA147" s="228"/>
      <c r="AB147" s="228"/>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28"/>
      <c r="AY147" s="228"/>
      <c r="AZ147" s="228"/>
      <c r="BA147" s="228"/>
      <c r="BB147" s="228"/>
      <c r="BC147" s="228"/>
      <c r="BD147" s="228"/>
      <c r="BE147" s="228"/>
      <c r="BF147" s="228"/>
      <c r="BG147" s="228"/>
      <c r="BH147" s="228"/>
      <c r="BI147" s="228"/>
      <c r="BJ147" s="228"/>
      <c r="BK147" s="228"/>
      <c r="BL147" s="228"/>
      <c r="BM147" s="228"/>
      <c r="BN147" s="228"/>
      <c r="BO147" s="228"/>
      <c r="BP147" s="228"/>
      <c r="BQ147" s="228"/>
      <c r="BR147" s="228"/>
      <c r="BS147" s="228"/>
      <c r="BT147" s="228"/>
      <c r="BU147" s="228"/>
      <c r="BV147" s="228"/>
      <c r="BW147" s="228"/>
      <c r="BX147" s="228"/>
    </row>
    <row r="148" spans="2:76" s="91" customFormat="1" x14ac:dyDescent="0.3">
      <c r="B148" s="228"/>
      <c r="W148" s="228"/>
      <c r="X148" s="228"/>
      <c r="Y148" s="228"/>
      <c r="Z148" s="228"/>
      <c r="AA148" s="228"/>
      <c r="AB148" s="228"/>
      <c r="AC148" s="228"/>
      <c r="AD148" s="228"/>
      <c r="AE148" s="228"/>
      <c r="AF148" s="228"/>
      <c r="AG148" s="228"/>
      <c r="AH148" s="228"/>
      <c r="AI148" s="228"/>
      <c r="AJ148" s="228"/>
      <c r="AK148" s="228"/>
      <c r="AL148" s="228"/>
      <c r="AM148" s="228"/>
      <c r="AN148" s="228"/>
      <c r="AO148" s="228"/>
      <c r="AP148" s="228"/>
      <c r="AQ148" s="228"/>
      <c r="AR148" s="228"/>
      <c r="AS148" s="228"/>
      <c r="AT148" s="228"/>
      <c r="AU148" s="228"/>
      <c r="AV148" s="228"/>
      <c r="AW148" s="228"/>
      <c r="AX148" s="228"/>
      <c r="AY148" s="228"/>
      <c r="AZ148" s="228"/>
      <c r="BA148" s="228"/>
      <c r="BB148" s="228"/>
      <c r="BC148" s="228"/>
      <c r="BD148" s="228"/>
      <c r="BE148" s="228"/>
      <c r="BF148" s="228"/>
      <c r="BG148" s="228"/>
      <c r="BH148" s="228"/>
      <c r="BI148" s="228"/>
      <c r="BJ148" s="228"/>
      <c r="BK148" s="228"/>
      <c r="BL148" s="228"/>
      <c r="BM148" s="228"/>
      <c r="BN148" s="228"/>
      <c r="BO148" s="228"/>
      <c r="BP148" s="228"/>
      <c r="BQ148" s="228"/>
      <c r="BR148" s="228"/>
      <c r="BS148" s="228"/>
      <c r="BT148" s="228"/>
      <c r="BU148" s="228"/>
      <c r="BV148" s="228"/>
      <c r="BW148" s="228"/>
      <c r="BX148" s="228"/>
    </row>
    <row r="149" spans="2:76" s="91" customFormat="1" x14ac:dyDescent="0.3">
      <c r="B149" s="228"/>
      <c r="W149" s="228"/>
      <c r="X149" s="228"/>
      <c r="Y149" s="228"/>
      <c r="Z149" s="228"/>
      <c r="AA149" s="228"/>
      <c r="AB149" s="228"/>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8"/>
      <c r="AY149" s="228"/>
      <c r="AZ149" s="228"/>
      <c r="BA149" s="228"/>
      <c r="BB149" s="228"/>
      <c r="BC149" s="228"/>
      <c r="BD149" s="228"/>
      <c r="BE149" s="228"/>
      <c r="BF149" s="228"/>
      <c r="BG149" s="228"/>
      <c r="BH149" s="228"/>
      <c r="BI149" s="228"/>
      <c r="BJ149" s="228"/>
      <c r="BK149" s="228"/>
      <c r="BL149" s="228"/>
      <c r="BM149" s="228"/>
      <c r="BN149" s="228"/>
      <c r="BO149" s="228"/>
      <c r="BP149" s="228"/>
      <c r="BQ149" s="228"/>
      <c r="BR149" s="228"/>
      <c r="BS149" s="228"/>
      <c r="BT149" s="228"/>
      <c r="BU149" s="228"/>
      <c r="BV149" s="228"/>
      <c r="BW149" s="228"/>
      <c r="BX149" s="228"/>
    </row>
    <row r="150" spans="2:76" s="91" customFormat="1" x14ac:dyDescent="0.3">
      <c r="B150" s="228"/>
      <c r="W150" s="228"/>
      <c r="X150" s="228"/>
      <c r="Y150" s="228"/>
      <c r="Z150" s="228"/>
      <c r="AA150" s="228"/>
      <c r="AB150" s="228"/>
      <c r="AC150" s="228"/>
      <c r="AD150" s="228"/>
      <c r="AE150" s="228"/>
      <c r="AF150" s="228"/>
      <c r="AG150" s="228"/>
      <c r="AH150" s="228"/>
      <c r="AI150" s="228"/>
      <c r="AJ150" s="228"/>
      <c r="AK150" s="228"/>
      <c r="AL150" s="228"/>
      <c r="AM150" s="228"/>
      <c r="AN150" s="228"/>
      <c r="AO150" s="228"/>
      <c r="AP150" s="228"/>
      <c r="AQ150" s="228"/>
      <c r="AR150" s="228"/>
      <c r="AS150" s="228"/>
      <c r="AT150" s="228"/>
      <c r="AU150" s="228"/>
      <c r="AV150" s="228"/>
      <c r="AW150" s="228"/>
      <c r="AX150" s="228"/>
      <c r="AY150" s="228"/>
      <c r="AZ150" s="228"/>
      <c r="BA150" s="228"/>
      <c r="BB150" s="228"/>
      <c r="BC150" s="228"/>
      <c r="BD150" s="228"/>
      <c r="BE150" s="228"/>
      <c r="BF150" s="228"/>
      <c r="BG150" s="228"/>
      <c r="BH150" s="228"/>
      <c r="BI150" s="228"/>
      <c r="BJ150" s="228"/>
      <c r="BK150" s="228"/>
      <c r="BL150" s="228"/>
      <c r="BM150" s="228"/>
      <c r="BN150" s="228"/>
      <c r="BO150" s="228"/>
      <c r="BP150" s="228"/>
      <c r="BQ150" s="228"/>
      <c r="BR150" s="228"/>
      <c r="BS150" s="228"/>
      <c r="BT150" s="228"/>
      <c r="BU150" s="228"/>
      <c r="BV150" s="228"/>
      <c r="BW150" s="228"/>
      <c r="BX150" s="228"/>
    </row>
    <row r="151" spans="2:76" s="91" customFormat="1" x14ac:dyDescent="0.3">
      <c r="B151" s="228"/>
      <c r="W151" s="228"/>
      <c r="X151" s="228"/>
      <c r="Y151" s="228"/>
      <c r="Z151" s="228"/>
      <c r="AA151" s="228"/>
      <c r="AB151" s="228"/>
      <c r="AC151" s="228"/>
      <c r="AD151" s="228"/>
      <c r="AE151" s="228"/>
      <c r="AF151" s="228"/>
      <c r="AG151" s="228"/>
      <c r="AH151" s="228"/>
      <c r="AI151" s="228"/>
      <c r="AJ151" s="228"/>
      <c r="AK151" s="228"/>
      <c r="AL151" s="228"/>
      <c r="AM151" s="228"/>
      <c r="AN151" s="228"/>
      <c r="AO151" s="228"/>
      <c r="AP151" s="228"/>
      <c r="AQ151" s="228"/>
      <c r="AR151" s="228"/>
      <c r="AS151" s="228"/>
      <c r="AT151" s="228"/>
      <c r="AU151" s="228"/>
      <c r="AV151" s="228"/>
      <c r="AW151" s="228"/>
      <c r="AX151" s="228"/>
      <c r="AY151" s="228"/>
      <c r="AZ151" s="228"/>
      <c r="BA151" s="228"/>
      <c r="BB151" s="228"/>
      <c r="BC151" s="228"/>
      <c r="BD151" s="228"/>
      <c r="BE151" s="228"/>
      <c r="BF151" s="228"/>
      <c r="BG151" s="228"/>
      <c r="BH151" s="228"/>
      <c r="BI151" s="228"/>
      <c r="BJ151" s="228"/>
      <c r="BK151" s="228"/>
      <c r="BL151" s="228"/>
      <c r="BM151" s="228"/>
      <c r="BN151" s="228"/>
      <c r="BO151" s="228"/>
      <c r="BP151" s="228"/>
      <c r="BQ151" s="228"/>
      <c r="BR151" s="228"/>
      <c r="BS151" s="228"/>
      <c r="BT151" s="228"/>
      <c r="BU151" s="228"/>
      <c r="BV151" s="228"/>
      <c r="BW151" s="228"/>
      <c r="BX151" s="228"/>
    </row>
    <row r="152" spans="2:76" s="91" customFormat="1" x14ac:dyDescent="0.3">
      <c r="B152" s="228"/>
      <c r="W152" s="228"/>
      <c r="X152" s="228"/>
      <c r="Y152" s="228"/>
      <c r="Z152" s="228"/>
      <c r="AA152" s="228"/>
      <c r="AB152" s="228"/>
      <c r="AC152" s="228"/>
      <c r="AD152" s="228"/>
      <c r="AE152" s="228"/>
      <c r="AF152" s="228"/>
      <c r="AG152" s="228"/>
      <c r="AH152" s="228"/>
      <c r="AI152" s="228"/>
      <c r="AJ152" s="228"/>
      <c r="AK152" s="228"/>
      <c r="AL152" s="228"/>
      <c r="AM152" s="228"/>
      <c r="AN152" s="228"/>
      <c r="AO152" s="228"/>
      <c r="AP152" s="228"/>
      <c r="AQ152" s="228"/>
      <c r="AR152" s="228"/>
      <c r="AS152" s="228"/>
      <c r="AT152" s="228"/>
      <c r="AU152" s="228"/>
      <c r="AV152" s="228"/>
      <c r="AW152" s="228"/>
      <c r="AX152" s="228"/>
      <c r="AY152" s="228"/>
      <c r="AZ152" s="228"/>
      <c r="BA152" s="228"/>
      <c r="BB152" s="228"/>
      <c r="BC152" s="228"/>
      <c r="BD152" s="228"/>
      <c r="BE152" s="228"/>
      <c r="BF152" s="228"/>
      <c r="BG152" s="228"/>
      <c r="BH152" s="228"/>
      <c r="BI152" s="228"/>
      <c r="BJ152" s="228"/>
      <c r="BK152" s="228"/>
      <c r="BL152" s="228"/>
      <c r="BM152" s="228"/>
      <c r="BN152" s="228"/>
      <c r="BO152" s="228"/>
      <c r="BP152" s="228"/>
      <c r="BQ152" s="228"/>
      <c r="BR152" s="228"/>
      <c r="BS152" s="228"/>
      <c r="BT152" s="228"/>
      <c r="BU152" s="228"/>
      <c r="BV152" s="228"/>
      <c r="BW152" s="228"/>
      <c r="BX152" s="228"/>
    </row>
    <row r="153" spans="2:76" s="91" customFormat="1" x14ac:dyDescent="0.3">
      <c r="B153" s="228"/>
      <c r="W153" s="228"/>
      <c r="X153" s="228"/>
      <c r="Y153" s="228"/>
      <c r="Z153" s="228"/>
      <c r="AA153" s="228"/>
      <c r="AB153" s="228"/>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228"/>
      <c r="AY153" s="228"/>
      <c r="AZ153" s="228"/>
      <c r="BA153" s="228"/>
      <c r="BB153" s="228"/>
      <c r="BC153" s="228"/>
      <c r="BD153" s="228"/>
      <c r="BE153" s="228"/>
      <c r="BF153" s="228"/>
      <c r="BG153" s="228"/>
      <c r="BH153" s="228"/>
      <c r="BI153" s="228"/>
      <c r="BJ153" s="228"/>
      <c r="BK153" s="228"/>
      <c r="BL153" s="228"/>
      <c r="BM153" s="228"/>
      <c r="BN153" s="228"/>
      <c r="BO153" s="228"/>
      <c r="BP153" s="228"/>
      <c r="BQ153" s="228"/>
      <c r="BR153" s="228"/>
      <c r="BS153" s="228"/>
      <c r="BT153" s="228"/>
      <c r="BU153" s="228"/>
      <c r="BV153" s="228"/>
      <c r="BW153" s="228"/>
      <c r="BX153" s="228"/>
    </row>
    <row r="154" spans="2:76" s="91" customFormat="1" x14ac:dyDescent="0.3">
      <c r="B154" s="228"/>
      <c r="W154" s="228"/>
      <c r="X154" s="228"/>
      <c r="Y154" s="228"/>
      <c r="Z154" s="228"/>
      <c r="AA154" s="228"/>
      <c r="AB154" s="228"/>
      <c r="AC154" s="228"/>
      <c r="AD154" s="228"/>
      <c r="AE154" s="228"/>
      <c r="AF154" s="228"/>
      <c r="AG154" s="228"/>
      <c r="AH154" s="228"/>
      <c r="AI154" s="228"/>
      <c r="AJ154" s="228"/>
      <c r="AK154" s="228"/>
      <c r="AL154" s="228"/>
      <c r="AM154" s="228"/>
      <c r="AN154" s="228"/>
      <c r="AO154" s="228"/>
      <c r="AP154" s="228"/>
      <c r="AQ154" s="228"/>
      <c r="AR154" s="228"/>
      <c r="AS154" s="228"/>
      <c r="AT154" s="228"/>
      <c r="AU154" s="228"/>
      <c r="AV154" s="228"/>
      <c r="AW154" s="228"/>
      <c r="AX154" s="228"/>
      <c r="AY154" s="228"/>
      <c r="AZ154" s="228"/>
      <c r="BA154" s="228"/>
      <c r="BB154" s="228"/>
      <c r="BC154" s="228"/>
      <c r="BD154" s="228"/>
      <c r="BE154" s="228"/>
      <c r="BF154" s="228"/>
      <c r="BG154" s="228"/>
      <c r="BH154" s="228"/>
      <c r="BI154" s="228"/>
      <c r="BJ154" s="228"/>
      <c r="BK154" s="228"/>
      <c r="BL154" s="228"/>
      <c r="BM154" s="228"/>
      <c r="BN154" s="228"/>
      <c r="BO154" s="228"/>
      <c r="BP154" s="228"/>
      <c r="BQ154" s="228"/>
      <c r="BR154" s="228"/>
      <c r="BS154" s="228"/>
      <c r="BT154" s="228"/>
      <c r="BU154" s="228"/>
      <c r="BV154" s="228"/>
      <c r="BW154" s="228"/>
      <c r="BX154" s="228"/>
    </row>
    <row r="155" spans="2:76" s="91" customFormat="1" x14ac:dyDescent="0.3">
      <c r="B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8"/>
      <c r="BW155" s="228"/>
      <c r="BX155" s="228"/>
    </row>
    <row r="156" spans="2:76" s="91" customFormat="1" x14ac:dyDescent="0.3">
      <c r="B156" s="228"/>
      <c r="W156" s="228"/>
      <c r="X156" s="228"/>
      <c r="Y156" s="228"/>
      <c r="Z156" s="228"/>
      <c r="AA156" s="228"/>
      <c r="AB156" s="228"/>
      <c r="AC156" s="228"/>
      <c r="AD156" s="228"/>
      <c r="AE156" s="228"/>
      <c r="AF156" s="228"/>
      <c r="AG156" s="228"/>
      <c r="AH156" s="228"/>
      <c r="AI156" s="228"/>
      <c r="AJ156" s="228"/>
      <c r="AK156" s="228"/>
      <c r="AL156" s="228"/>
      <c r="AM156" s="228"/>
      <c r="AN156" s="228"/>
      <c r="AO156" s="228"/>
      <c r="AP156" s="228"/>
      <c r="AQ156" s="228"/>
      <c r="AR156" s="228"/>
      <c r="AS156" s="228"/>
      <c r="AT156" s="228"/>
      <c r="AU156" s="228"/>
      <c r="AV156" s="228"/>
      <c r="AW156" s="228"/>
      <c r="AX156" s="228"/>
      <c r="AY156" s="228"/>
      <c r="AZ156" s="228"/>
      <c r="BA156" s="228"/>
      <c r="BB156" s="228"/>
      <c r="BC156" s="228"/>
      <c r="BD156" s="228"/>
      <c r="BE156" s="228"/>
      <c r="BF156" s="228"/>
      <c r="BG156" s="228"/>
      <c r="BH156" s="228"/>
      <c r="BI156" s="228"/>
      <c r="BJ156" s="228"/>
      <c r="BK156" s="228"/>
      <c r="BL156" s="228"/>
      <c r="BM156" s="228"/>
      <c r="BN156" s="228"/>
      <c r="BO156" s="228"/>
      <c r="BP156" s="228"/>
      <c r="BQ156" s="228"/>
      <c r="BR156" s="228"/>
      <c r="BS156" s="228"/>
      <c r="BT156" s="228"/>
      <c r="BU156" s="228"/>
      <c r="BV156" s="228"/>
      <c r="BW156" s="228"/>
      <c r="BX156" s="228"/>
    </row>
    <row r="157" spans="2:76" s="91" customFormat="1" x14ac:dyDescent="0.3">
      <c r="B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28"/>
      <c r="BD157" s="228"/>
      <c r="BE157" s="228"/>
      <c r="BF157" s="228"/>
      <c r="BG157" s="228"/>
      <c r="BH157" s="228"/>
      <c r="BI157" s="228"/>
      <c r="BJ157" s="228"/>
      <c r="BK157" s="228"/>
      <c r="BL157" s="228"/>
      <c r="BM157" s="228"/>
      <c r="BN157" s="228"/>
      <c r="BO157" s="228"/>
      <c r="BP157" s="228"/>
      <c r="BQ157" s="228"/>
      <c r="BR157" s="228"/>
      <c r="BS157" s="228"/>
      <c r="BT157" s="228"/>
      <c r="BU157" s="228"/>
      <c r="BV157" s="228"/>
      <c r="BW157" s="228"/>
      <c r="BX157" s="228"/>
    </row>
    <row r="158" spans="2:76" s="91" customFormat="1" x14ac:dyDescent="0.3">
      <c r="B158" s="228"/>
      <c r="W158" s="228"/>
      <c r="X158" s="228"/>
      <c r="Y158" s="228"/>
      <c r="Z158" s="228"/>
      <c r="AA158" s="228"/>
      <c r="AB158" s="228"/>
      <c r="AC158" s="228"/>
      <c r="AD158" s="228"/>
      <c r="AE158" s="228"/>
      <c r="AF158" s="228"/>
      <c r="AG158" s="228"/>
      <c r="AH158" s="228"/>
      <c r="AI158" s="228"/>
      <c r="AJ158" s="228"/>
      <c r="AK158" s="228"/>
      <c r="AL158" s="228"/>
      <c r="AM158" s="228"/>
      <c r="AN158" s="228"/>
      <c r="AO158" s="228"/>
      <c r="AP158" s="228"/>
      <c r="AQ158" s="228"/>
      <c r="AR158" s="228"/>
      <c r="AS158" s="228"/>
      <c r="AT158" s="228"/>
      <c r="AU158" s="228"/>
      <c r="AV158" s="228"/>
      <c r="AW158" s="228"/>
      <c r="AX158" s="228"/>
      <c r="AY158" s="228"/>
      <c r="AZ158" s="228"/>
      <c r="BA158" s="228"/>
      <c r="BB158" s="228"/>
      <c r="BC158" s="228"/>
      <c r="BD158" s="228"/>
      <c r="BE158" s="228"/>
      <c r="BF158" s="228"/>
      <c r="BG158" s="228"/>
      <c r="BH158" s="228"/>
      <c r="BI158" s="228"/>
      <c r="BJ158" s="228"/>
      <c r="BK158" s="228"/>
      <c r="BL158" s="228"/>
      <c r="BM158" s="228"/>
      <c r="BN158" s="228"/>
      <c r="BO158" s="228"/>
      <c r="BP158" s="228"/>
      <c r="BQ158" s="228"/>
      <c r="BR158" s="228"/>
      <c r="BS158" s="228"/>
      <c r="BT158" s="228"/>
      <c r="BU158" s="228"/>
      <c r="BV158" s="228"/>
      <c r="BW158" s="228"/>
      <c r="BX158" s="228"/>
    </row>
    <row r="159" spans="2:76" s="91" customFormat="1" x14ac:dyDescent="0.3">
      <c r="B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s="228"/>
      <c r="BX159" s="228"/>
    </row>
    <row r="160" spans="2:76" s="91" customFormat="1" x14ac:dyDescent="0.3">
      <c r="B160" s="228"/>
      <c r="W160" s="228"/>
      <c r="X160" s="228"/>
      <c r="Y160" s="228"/>
      <c r="Z160" s="228"/>
      <c r="AA160" s="228"/>
      <c r="AB160" s="228"/>
      <c r="AC160" s="228"/>
      <c r="AD160" s="228"/>
      <c r="AE160" s="228"/>
      <c r="AF160" s="228"/>
      <c r="AG160" s="228"/>
      <c r="AH160" s="228"/>
      <c r="AI160" s="228"/>
      <c r="AJ160" s="228"/>
      <c r="AK160" s="228"/>
      <c r="AL160" s="228"/>
      <c r="AM160" s="228"/>
      <c r="AN160" s="228"/>
      <c r="AO160" s="228"/>
      <c r="AP160" s="228"/>
      <c r="AQ160" s="228"/>
      <c r="AR160" s="228"/>
      <c r="AS160" s="228"/>
      <c r="AT160" s="228"/>
      <c r="AU160" s="228"/>
      <c r="AV160" s="228"/>
      <c r="AW160" s="228"/>
      <c r="AX160" s="228"/>
      <c r="AY160" s="228"/>
      <c r="AZ160" s="228"/>
      <c r="BA160" s="228"/>
      <c r="BB160" s="228"/>
      <c r="BC160" s="228"/>
      <c r="BD160" s="228"/>
      <c r="BE160" s="228"/>
      <c r="BF160" s="228"/>
      <c r="BG160" s="228"/>
      <c r="BH160" s="228"/>
      <c r="BI160" s="228"/>
      <c r="BJ160" s="228"/>
      <c r="BK160" s="228"/>
      <c r="BL160" s="228"/>
      <c r="BM160" s="228"/>
      <c r="BN160" s="228"/>
      <c r="BO160" s="228"/>
      <c r="BP160" s="228"/>
      <c r="BQ160" s="228"/>
      <c r="BR160" s="228"/>
      <c r="BS160" s="228"/>
      <c r="BT160" s="228"/>
      <c r="BU160" s="228"/>
      <c r="BV160" s="228"/>
      <c r="BW160" s="228"/>
      <c r="BX160" s="228"/>
    </row>
    <row r="161" spans="2:76" s="91" customFormat="1" x14ac:dyDescent="0.3">
      <c r="B161" s="228"/>
      <c r="W161" s="228"/>
      <c r="X161" s="228"/>
      <c r="Y161" s="228"/>
      <c r="Z161" s="228"/>
      <c r="AA161" s="228"/>
      <c r="AB161" s="228"/>
      <c r="AC161" s="228"/>
      <c r="AD161" s="228"/>
      <c r="AE161" s="228"/>
      <c r="AF161" s="228"/>
      <c r="AG161" s="228"/>
      <c r="AH161" s="228"/>
      <c r="AI161" s="228"/>
      <c r="AJ161" s="228"/>
      <c r="AK161" s="228"/>
      <c r="AL161" s="228"/>
      <c r="AM161" s="228"/>
      <c r="AN161" s="228"/>
      <c r="AO161" s="228"/>
      <c r="AP161" s="228"/>
      <c r="AQ161" s="228"/>
      <c r="AR161" s="228"/>
      <c r="AS161" s="228"/>
      <c r="AT161" s="228"/>
      <c r="AU161" s="228"/>
      <c r="AV161" s="228"/>
      <c r="AW161" s="228"/>
      <c r="AX161" s="228"/>
      <c r="AY161" s="228"/>
      <c r="AZ161" s="228"/>
      <c r="BA161" s="228"/>
      <c r="BB161" s="228"/>
      <c r="BC161" s="228"/>
      <c r="BD161" s="228"/>
      <c r="BE161" s="228"/>
      <c r="BF161" s="228"/>
      <c r="BG161" s="228"/>
      <c r="BH161" s="228"/>
      <c r="BI161" s="228"/>
      <c r="BJ161" s="228"/>
      <c r="BK161" s="228"/>
      <c r="BL161" s="228"/>
      <c r="BM161" s="228"/>
      <c r="BN161" s="228"/>
      <c r="BO161" s="228"/>
      <c r="BP161" s="228"/>
      <c r="BQ161" s="228"/>
      <c r="BR161" s="228"/>
      <c r="BS161" s="228"/>
      <c r="BT161" s="228"/>
      <c r="BU161" s="228"/>
      <c r="BV161" s="228"/>
      <c r="BW161" s="228"/>
      <c r="BX161" s="228"/>
    </row>
    <row r="162" spans="2:76" s="91" customFormat="1" x14ac:dyDescent="0.3">
      <c r="B162" s="228"/>
      <c r="W162" s="228"/>
      <c r="X162" s="228"/>
      <c r="Y162" s="228"/>
      <c r="Z162" s="228"/>
      <c r="AA162" s="228"/>
      <c r="AB162" s="228"/>
      <c r="AC162" s="228"/>
      <c r="AD162" s="228"/>
      <c r="AE162" s="228"/>
      <c r="AF162" s="228"/>
      <c r="AG162" s="228"/>
      <c r="AH162" s="228"/>
      <c r="AI162" s="228"/>
      <c r="AJ162" s="228"/>
      <c r="AK162" s="228"/>
      <c r="AL162" s="228"/>
      <c r="AM162" s="228"/>
      <c r="AN162" s="228"/>
      <c r="AO162" s="228"/>
      <c r="AP162" s="228"/>
      <c r="AQ162" s="228"/>
      <c r="AR162" s="228"/>
      <c r="AS162" s="228"/>
      <c r="AT162" s="228"/>
      <c r="AU162" s="228"/>
      <c r="AV162" s="228"/>
      <c r="AW162" s="228"/>
      <c r="AX162" s="228"/>
      <c r="AY162" s="228"/>
      <c r="AZ162" s="228"/>
      <c r="BA162" s="228"/>
      <c r="BB162" s="228"/>
      <c r="BC162" s="228"/>
      <c r="BD162" s="228"/>
      <c r="BE162" s="228"/>
      <c r="BF162" s="228"/>
      <c r="BG162" s="228"/>
      <c r="BH162" s="228"/>
      <c r="BI162" s="228"/>
      <c r="BJ162" s="228"/>
      <c r="BK162" s="228"/>
      <c r="BL162" s="228"/>
      <c r="BM162" s="228"/>
      <c r="BN162" s="228"/>
      <c r="BO162" s="228"/>
      <c r="BP162" s="228"/>
      <c r="BQ162" s="228"/>
      <c r="BR162" s="228"/>
      <c r="BS162" s="228"/>
      <c r="BT162" s="228"/>
      <c r="BU162" s="228"/>
      <c r="BV162" s="228"/>
      <c r="BW162" s="228"/>
      <c r="BX162" s="228"/>
    </row>
    <row r="163" spans="2:76" s="91" customFormat="1" x14ac:dyDescent="0.3">
      <c r="B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28"/>
      <c r="AS163" s="228"/>
      <c r="AT163" s="228"/>
      <c r="AU163" s="228"/>
      <c r="AV163" s="228"/>
      <c r="AW163" s="228"/>
      <c r="AX163" s="228"/>
      <c r="AY163" s="228"/>
      <c r="AZ163" s="228"/>
      <c r="BA163" s="228"/>
      <c r="BB163" s="228"/>
      <c r="BC163" s="228"/>
      <c r="BD163" s="228"/>
      <c r="BE163" s="228"/>
      <c r="BF163" s="228"/>
      <c r="BG163" s="228"/>
      <c r="BH163" s="228"/>
      <c r="BI163" s="228"/>
      <c r="BJ163" s="228"/>
      <c r="BK163" s="228"/>
      <c r="BL163" s="228"/>
      <c r="BM163" s="228"/>
      <c r="BN163" s="228"/>
      <c r="BO163" s="228"/>
      <c r="BP163" s="228"/>
      <c r="BQ163" s="228"/>
      <c r="BR163" s="228"/>
      <c r="BS163" s="228"/>
      <c r="BT163" s="228"/>
      <c r="BU163" s="228"/>
      <c r="BV163" s="228"/>
      <c r="BW163" s="228"/>
      <c r="BX163" s="228"/>
    </row>
    <row r="164" spans="2:76" s="91" customFormat="1" x14ac:dyDescent="0.3">
      <c r="B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row>
    <row r="165" spans="2:76" s="91" customFormat="1" x14ac:dyDescent="0.3">
      <c r="B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8"/>
      <c r="BW165" s="228"/>
      <c r="BX165" s="228"/>
    </row>
    <row r="166" spans="2:76" s="91" customFormat="1" x14ac:dyDescent="0.3">
      <c r="B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8"/>
      <c r="AY166" s="228"/>
      <c r="AZ166" s="228"/>
      <c r="BA166" s="228"/>
      <c r="BB166" s="228"/>
      <c r="BC166" s="228"/>
      <c r="BD166" s="228"/>
      <c r="BE166" s="228"/>
      <c r="BF166" s="228"/>
      <c r="BG166" s="228"/>
      <c r="BH166" s="228"/>
      <c r="BI166" s="228"/>
      <c r="BJ166" s="228"/>
      <c r="BK166" s="228"/>
      <c r="BL166" s="228"/>
      <c r="BM166" s="228"/>
      <c r="BN166" s="228"/>
      <c r="BO166" s="228"/>
      <c r="BP166" s="228"/>
      <c r="BQ166" s="228"/>
      <c r="BR166" s="228"/>
      <c r="BS166" s="228"/>
      <c r="BT166" s="228"/>
      <c r="BU166" s="228"/>
      <c r="BV166" s="228"/>
      <c r="BW166" s="228"/>
      <c r="BX166" s="228"/>
    </row>
    <row r="167" spans="2:76" s="91" customFormat="1" x14ac:dyDescent="0.3">
      <c r="B167" s="228"/>
      <c r="W167" s="228"/>
      <c r="X167" s="228"/>
      <c r="Y167" s="228"/>
      <c r="Z167" s="228"/>
      <c r="AA167" s="228"/>
      <c r="AB167" s="228"/>
      <c r="AC167" s="228"/>
      <c r="AD167" s="228"/>
      <c r="AE167" s="228"/>
      <c r="AF167" s="228"/>
      <c r="AG167" s="228"/>
      <c r="AH167" s="228"/>
      <c r="AI167" s="228"/>
      <c r="AJ167" s="228"/>
      <c r="AK167" s="228"/>
      <c r="AL167" s="228"/>
      <c r="AM167" s="228"/>
      <c r="AN167" s="228"/>
      <c r="AO167" s="228"/>
      <c r="AP167" s="228"/>
      <c r="AQ167" s="228"/>
      <c r="AR167" s="228"/>
      <c r="AS167" s="228"/>
      <c r="AT167" s="228"/>
      <c r="AU167" s="228"/>
      <c r="AV167" s="228"/>
      <c r="AW167" s="228"/>
      <c r="AX167" s="228"/>
      <c r="AY167" s="228"/>
      <c r="AZ167" s="228"/>
      <c r="BA167" s="228"/>
      <c r="BB167" s="228"/>
      <c r="BC167" s="228"/>
      <c r="BD167" s="228"/>
      <c r="BE167" s="228"/>
      <c r="BF167" s="228"/>
      <c r="BG167" s="228"/>
      <c r="BH167" s="228"/>
      <c r="BI167" s="228"/>
      <c r="BJ167" s="228"/>
      <c r="BK167" s="228"/>
      <c r="BL167" s="228"/>
      <c r="BM167" s="228"/>
      <c r="BN167" s="228"/>
      <c r="BO167" s="228"/>
      <c r="BP167" s="228"/>
      <c r="BQ167" s="228"/>
      <c r="BR167" s="228"/>
      <c r="BS167" s="228"/>
      <c r="BT167" s="228"/>
      <c r="BU167" s="228"/>
      <c r="BV167" s="228"/>
      <c r="BW167" s="228"/>
      <c r="BX167" s="228"/>
    </row>
    <row r="168" spans="2:76" s="91" customFormat="1" x14ac:dyDescent="0.3">
      <c r="B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8"/>
      <c r="AT168" s="228"/>
      <c r="AU168" s="228"/>
      <c r="AV168" s="228"/>
      <c r="AW168" s="228"/>
      <c r="AX168" s="228"/>
      <c r="AY168" s="228"/>
      <c r="AZ168" s="228"/>
      <c r="BA168" s="228"/>
      <c r="BB168" s="228"/>
      <c r="BC168" s="228"/>
      <c r="BD168" s="228"/>
      <c r="BE168" s="228"/>
      <c r="BF168" s="228"/>
      <c r="BG168" s="228"/>
      <c r="BH168" s="228"/>
      <c r="BI168" s="228"/>
      <c r="BJ168" s="228"/>
      <c r="BK168" s="228"/>
      <c r="BL168" s="228"/>
      <c r="BM168" s="228"/>
      <c r="BN168" s="228"/>
      <c r="BO168" s="228"/>
      <c r="BP168" s="228"/>
      <c r="BQ168" s="228"/>
      <c r="BR168" s="228"/>
      <c r="BS168" s="228"/>
      <c r="BT168" s="228"/>
      <c r="BU168" s="228"/>
      <c r="BV168" s="228"/>
      <c r="BW168" s="228"/>
      <c r="BX168" s="228"/>
    </row>
    <row r="169" spans="2:76" s="91" customFormat="1" x14ac:dyDescent="0.3">
      <c r="B169" s="228"/>
      <c r="W169" s="228"/>
      <c r="X169" s="228"/>
      <c r="Y169" s="228"/>
      <c r="Z169" s="228"/>
      <c r="AA169" s="228"/>
      <c r="AB169" s="228"/>
      <c r="AC169" s="228"/>
      <c r="AD169" s="228"/>
      <c r="AE169" s="228"/>
      <c r="AF169" s="228"/>
      <c r="AG169" s="228"/>
      <c r="AH169" s="228"/>
      <c r="AI169" s="228"/>
      <c r="AJ169" s="228"/>
      <c r="AK169" s="228"/>
      <c r="AL169" s="228"/>
      <c r="AM169" s="228"/>
      <c r="AN169" s="228"/>
      <c r="AO169" s="228"/>
      <c r="AP169" s="228"/>
      <c r="AQ169" s="228"/>
      <c r="AR169" s="228"/>
      <c r="AS169" s="228"/>
      <c r="AT169" s="228"/>
      <c r="AU169" s="228"/>
      <c r="AV169" s="228"/>
      <c r="AW169" s="228"/>
      <c r="AX169" s="228"/>
      <c r="AY169" s="228"/>
      <c r="AZ169" s="228"/>
      <c r="BA169" s="228"/>
      <c r="BB169" s="228"/>
      <c r="BC169" s="228"/>
      <c r="BD169" s="228"/>
      <c r="BE169" s="228"/>
      <c r="BF169" s="228"/>
      <c r="BG169" s="228"/>
      <c r="BH169" s="228"/>
      <c r="BI169" s="228"/>
      <c r="BJ169" s="228"/>
      <c r="BK169" s="228"/>
      <c r="BL169" s="228"/>
      <c r="BM169" s="228"/>
      <c r="BN169" s="228"/>
      <c r="BO169" s="228"/>
      <c r="BP169" s="228"/>
      <c r="BQ169" s="228"/>
      <c r="BR169" s="228"/>
      <c r="BS169" s="228"/>
      <c r="BT169" s="228"/>
      <c r="BU169" s="228"/>
      <c r="BV169" s="228"/>
      <c r="BW169" s="228"/>
      <c r="BX169" s="228"/>
    </row>
    <row r="170" spans="2:76" s="91" customFormat="1" x14ac:dyDescent="0.3">
      <c r="B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s="228"/>
      <c r="BX170" s="228"/>
    </row>
    <row r="171" spans="2:76" s="91" customFormat="1" x14ac:dyDescent="0.3">
      <c r="B171" s="228"/>
      <c r="W171" s="228"/>
      <c r="X171" s="228"/>
      <c r="Y171" s="228"/>
      <c r="Z171" s="228"/>
      <c r="AA171" s="228"/>
      <c r="AB171" s="228"/>
      <c r="AC171" s="228"/>
      <c r="AD171" s="228"/>
      <c r="AE171" s="228"/>
      <c r="AF171" s="228"/>
      <c r="AG171" s="228"/>
      <c r="AH171" s="228"/>
      <c r="AI171" s="228"/>
      <c r="AJ171" s="228"/>
      <c r="AK171" s="228"/>
      <c r="AL171" s="228"/>
      <c r="AM171" s="228"/>
      <c r="AN171" s="228"/>
      <c r="AO171" s="228"/>
      <c r="AP171" s="228"/>
      <c r="AQ171" s="228"/>
      <c r="AR171" s="228"/>
      <c r="AS171" s="228"/>
      <c r="AT171" s="228"/>
      <c r="AU171" s="228"/>
      <c r="AV171" s="228"/>
      <c r="AW171" s="228"/>
      <c r="AX171" s="228"/>
      <c r="AY171" s="228"/>
      <c r="AZ171" s="228"/>
      <c r="BA171" s="228"/>
      <c r="BB171" s="228"/>
      <c r="BC171" s="228"/>
      <c r="BD171" s="228"/>
      <c r="BE171" s="228"/>
      <c r="BF171" s="228"/>
      <c r="BG171" s="228"/>
      <c r="BH171" s="228"/>
      <c r="BI171" s="228"/>
      <c r="BJ171" s="228"/>
      <c r="BK171" s="228"/>
      <c r="BL171" s="228"/>
      <c r="BM171" s="228"/>
      <c r="BN171" s="228"/>
      <c r="BO171" s="228"/>
      <c r="BP171" s="228"/>
      <c r="BQ171" s="228"/>
      <c r="BR171" s="228"/>
      <c r="BS171" s="228"/>
      <c r="BT171" s="228"/>
      <c r="BU171" s="228"/>
      <c r="BV171" s="228"/>
      <c r="BW171" s="228"/>
      <c r="BX171" s="228"/>
    </row>
    <row r="172" spans="2:76" s="91" customFormat="1" x14ac:dyDescent="0.3">
      <c r="B172" s="228"/>
      <c r="W172" s="228"/>
      <c r="X172" s="228"/>
      <c r="Y172" s="228"/>
      <c r="Z172" s="228"/>
      <c r="AA172" s="228"/>
      <c r="AB172" s="228"/>
      <c r="AC172" s="228"/>
      <c r="AD172" s="228"/>
      <c r="AE172" s="228"/>
      <c r="AF172" s="228"/>
      <c r="AG172" s="228"/>
      <c r="AH172" s="228"/>
      <c r="AI172" s="228"/>
      <c r="AJ172" s="228"/>
      <c r="AK172" s="228"/>
      <c r="AL172" s="228"/>
      <c r="AM172" s="228"/>
      <c r="AN172" s="228"/>
      <c r="AO172" s="228"/>
      <c r="AP172" s="228"/>
      <c r="AQ172" s="228"/>
      <c r="AR172" s="228"/>
      <c r="AS172" s="228"/>
      <c r="AT172" s="228"/>
      <c r="AU172" s="228"/>
      <c r="AV172" s="228"/>
      <c r="AW172" s="228"/>
      <c r="AX172" s="228"/>
      <c r="AY172" s="228"/>
      <c r="AZ172" s="228"/>
      <c r="BA172" s="228"/>
      <c r="BB172" s="228"/>
      <c r="BC172" s="228"/>
      <c r="BD172" s="228"/>
      <c r="BE172" s="228"/>
      <c r="BF172" s="228"/>
      <c r="BG172" s="228"/>
      <c r="BH172" s="228"/>
      <c r="BI172" s="228"/>
      <c r="BJ172" s="228"/>
      <c r="BK172" s="228"/>
      <c r="BL172" s="228"/>
      <c r="BM172" s="228"/>
      <c r="BN172" s="228"/>
      <c r="BO172" s="228"/>
      <c r="BP172" s="228"/>
      <c r="BQ172" s="228"/>
      <c r="BR172" s="228"/>
      <c r="BS172" s="228"/>
      <c r="BT172" s="228"/>
      <c r="BU172" s="228"/>
      <c r="BV172" s="228"/>
      <c r="BW172" s="228"/>
      <c r="BX172" s="228"/>
    </row>
    <row r="173" spans="2:76" s="91" customFormat="1" x14ac:dyDescent="0.3">
      <c r="B173" s="228"/>
      <c r="W173" s="228"/>
      <c r="X173" s="228"/>
      <c r="Y173" s="228"/>
      <c r="Z173" s="228"/>
      <c r="AA173" s="228"/>
      <c r="AB173" s="228"/>
      <c r="AC173" s="228"/>
      <c r="AD173" s="228"/>
      <c r="AE173" s="228"/>
      <c r="AF173" s="228"/>
      <c r="AG173" s="228"/>
      <c r="AH173" s="228"/>
      <c r="AI173" s="228"/>
      <c r="AJ173" s="228"/>
      <c r="AK173" s="228"/>
      <c r="AL173" s="228"/>
      <c r="AM173" s="228"/>
      <c r="AN173" s="228"/>
      <c r="AO173" s="228"/>
      <c r="AP173" s="228"/>
      <c r="AQ173" s="228"/>
      <c r="AR173" s="228"/>
      <c r="AS173" s="228"/>
      <c r="AT173" s="228"/>
      <c r="AU173" s="228"/>
      <c r="AV173" s="228"/>
      <c r="AW173" s="228"/>
      <c r="AX173" s="228"/>
      <c r="AY173" s="228"/>
      <c r="AZ173" s="228"/>
      <c r="BA173" s="228"/>
      <c r="BB173" s="228"/>
      <c r="BC173" s="228"/>
      <c r="BD173" s="228"/>
      <c r="BE173" s="228"/>
      <c r="BF173" s="228"/>
      <c r="BG173" s="228"/>
      <c r="BH173" s="228"/>
      <c r="BI173" s="228"/>
      <c r="BJ173" s="228"/>
      <c r="BK173" s="228"/>
      <c r="BL173" s="228"/>
      <c r="BM173" s="228"/>
      <c r="BN173" s="228"/>
      <c r="BO173" s="228"/>
      <c r="BP173" s="228"/>
      <c r="BQ173" s="228"/>
      <c r="BR173" s="228"/>
      <c r="BS173" s="228"/>
      <c r="BT173" s="228"/>
      <c r="BU173" s="228"/>
      <c r="BV173" s="228"/>
      <c r="BW173" s="228"/>
      <c r="BX173" s="228"/>
    </row>
    <row r="174" spans="2:76" s="91" customFormat="1" x14ac:dyDescent="0.3">
      <c r="B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8"/>
      <c r="AZ174" s="228"/>
      <c r="BA174" s="228"/>
      <c r="BB174" s="228"/>
      <c r="BC174" s="228"/>
      <c r="BD174" s="228"/>
      <c r="BE174" s="228"/>
      <c r="BF174" s="228"/>
      <c r="BG174" s="228"/>
      <c r="BH174" s="228"/>
      <c r="BI174" s="228"/>
      <c r="BJ174" s="228"/>
      <c r="BK174" s="228"/>
      <c r="BL174" s="228"/>
      <c r="BM174" s="228"/>
      <c r="BN174" s="228"/>
      <c r="BO174" s="228"/>
      <c r="BP174" s="228"/>
      <c r="BQ174" s="228"/>
      <c r="BR174" s="228"/>
      <c r="BS174" s="228"/>
      <c r="BT174" s="228"/>
      <c r="BU174" s="228"/>
      <c r="BV174" s="228"/>
      <c r="BW174" s="228"/>
      <c r="BX174" s="228"/>
    </row>
    <row r="175" spans="2:76" s="91" customFormat="1" x14ac:dyDescent="0.3">
      <c r="B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228"/>
      <c r="AY175" s="228"/>
      <c r="AZ175" s="228"/>
      <c r="BA175" s="228"/>
      <c r="BB175" s="228"/>
      <c r="BC175" s="228"/>
      <c r="BD175" s="228"/>
      <c r="BE175" s="228"/>
      <c r="BF175" s="228"/>
      <c r="BG175" s="228"/>
      <c r="BH175" s="228"/>
      <c r="BI175" s="228"/>
      <c r="BJ175" s="228"/>
      <c r="BK175" s="228"/>
      <c r="BL175" s="228"/>
      <c r="BM175" s="228"/>
      <c r="BN175" s="228"/>
      <c r="BO175" s="228"/>
      <c r="BP175" s="228"/>
      <c r="BQ175" s="228"/>
      <c r="BR175" s="228"/>
      <c r="BS175" s="228"/>
      <c r="BT175" s="228"/>
      <c r="BU175" s="228"/>
      <c r="BV175" s="228"/>
      <c r="BW175" s="228"/>
      <c r="BX175" s="228"/>
    </row>
    <row r="176" spans="2:76" s="91" customFormat="1" x14ac:dyDescent="0.3">
      <c r="B176" s="228"/>
      <c r="W176" s="228"/>
      <c r="X176" s="228"/>
      <c r="Y176" s="228"/>
      <c r="Z176" s="228"/>
      <c r="AA176" s="228"/>
      <c r="AB176" s="228"/>
      <c r="AC176" s="228"/>
      <c r="AD176" s="228"/>
      <c r="AE176" s="228"/>
      <c r="AF176" s="228"/>
      <c r="AG176" s="228"/>
      <c r="AH176" s="228"/>
      <c r="AI176" s="228"/>
      <c r="AJ176" s="228"/>
      <c r="AK176" s="228"/>
      <c r="AL176" s="228"/>
      <c r="AM176" s="228"/>
      <c r="AN176" s="228"/>
      <c r="AO176" s="228"/>
      <c r="AP176" s="228"/>
      <c r="AQ176" s="228"/>
      <c r="AR176" s="228"/>
      <c r="AS176" s="228"/>
      <c r="AT176" s="228"/>
      <c r="AU176" s="228"/>
      <c r="AV176" s="228"/>
      <c r="AW176" s="228"/>
      <c r="AX176" s="228"/>
      <c r="AY176" s="228"/>
      <c r="AZ176" s="228"/>
      <c r="BA176" s="228"/>
      <c r="BB176" s="228"/>
      <c r="BC176" s="228"/>
      <c r="BD176" s="228"/>
      <c r="BE176" s="228"/>
      <c r="BF176" s="228"/>
      <c r="BG176" s="228"/>
      <c r="BH176" s="228"/>
      <c r="BI176" s="228"/>
      <c r="BJ176" s="228"/>
      <c r="BK176" s="228"/>
      <c r="BL176" s="228"/>
      <c r="BM176" s="228"/>
      <c r="BN176" s="228"/>
      <c r="BO176" s="228"/>
      <c r="BP176" s="228"/>
      <c r="BQ176" s="228"/>
      <c r="BR176" s="228"/>
      <c r="BS176" s="228"/>
      <c r="BT176" s="228"/>
      <c r="BU176" s="228"/>
      <c r="BV176" s="228"/>
      <c r="BW176" s="228"/>
      <c r="BX176" s="228"/>
    </row>
    <row r="177" spans="2:76" s="91" customFormat="1" x14ac:dyDescent="0.3">
      <c r="B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8"/>
      <c r="AY177" s="228"/>
      <c r="AZ177" s="228"/>
      <c r="BA177" s="228"/>
      <c r="BB177" s="228"/>
      <c r="BC177" s="228"/>
      <c r="BD177" s="228"/>
      <c r="BE177" s="228"/>
      <c r="BF177" s="228"/>
      <c r="BG177" s="228"/>
      <c r="BH177" s="228"/>
      <c r="BI177" s="228"/>
      <c r="BJ177" s="228"/>
      <c r="BK177" s="228"/>
      <c r="BL177" s="228"/>
      <c r="BM177" s="228"/>
      <c r="BN177" s="228"/>
      <c r="BO177" s="228"/>
      <c r="BP177" s="228"/>
      <c r="BQ177" s="228"/>
      <c r="BR177" s="228"/>
      <c r="BS177" s="228"/>
      <c r="BT177" s="228"/>
      <c r="BU177" s="228"/>
      <c r="BV177" s="228"/>
      <c r="BW177" s="228"/>
      <c r="BX177" s="228"/>
    </row>
    <row r="178" spans="2:76" s="91" customFormat="1" x14ac:dyDescent="0.3">
      <c r="B178" s="228"/>
      <c r="W178" s="228"/>
      <c r="X178" s="228"/>
      <c r="Y178" s="228"/>
      <c r="Z178" s="228"/>
      <c r="AA178" s="228"/>
      <c r="AB178" s="228"/>
      <c r="AC178" s="228"/>
      <c r="AD178" s="228"/>
      <c r="AE178" s="228"/>
      <c r="AF178" s="228"/>
      <c r="AG178" s="228"/>
      <c r="AH178" s="228"/>
      <c r="AI178" s="228"/>
      <c r="AJ178" s="228"/>
      <c r="AK178" s="228"/>
      <c r="AL178" s="228"/>
      <c r="AM178" s="228"/>
      <c r="AN178" s="228"/>
      <c r="AO178" s="228"/>
      <c r="AP178" s="228"/>
      <c r="AQ178" s="228"/>
      <c r="AR178" s="228"/>
      <c r="AS178" s="228"/>
      <c r="AT178" s="228"/>
      <c r="AU178" s="228"/>
      <c r="AV178" s="228"/>
      <c r="AW178" s="228"/>
      <c r="AX178" s="228"/>
      <c r="AY178" s="228"/>
      <c r="AZ178" s="228"/>
      <c r="BA178" s="228"/>
      <c r="BB178" s="228"/>
      <c r="BC178" s="228"/>
      <c r="BD178" s="228"/>
      <c r="BE178" s="228"/>
      <c r="BF178" s="228"/>
      <c r="BG178" s="228"/>
      <c r="BH178" s="228"/>
      <c r="BI178" s="228"/>
      <c r="BJ178" s="228"/>
      <c r="BK178" s="228"/>
      <c r="BL178" s="228"/>
      <c r="BM178" s="228"/>
      <c r="BN178" s="228"/>
      <c r="BO178" s="228"/>
      <c r="BP178" s="228"/>
      <c r="BQ178" s="228"/>
      <c r="BR178" s="228"/>
      <c r="BS178" s="228"/>
      <c r="BT178" s="228"/>
      <c r="BU178" s="228"/>
      <c r="BV178" s="228"/>
      <c r="BW178" s="228"/>
      <c r="BX178" s="228"/>
    </row>
    <row r="179" spans="2:76" s="91" customFormat="1" x14ac:dyDescent="0.3">
      <c r="B179" s="228"/>
      <c r="W179" s="228"/>
      <c r="X179" s="228"/>
      <c r="Y179" s="228"/>
      <c r="Z179" s="228"/>
      <c r="AA179" s="228"/>
      <c r="AB179" s="228"/>
      <c r="AC179" s="228"/>
      <c r="AD179" s="228"/>
      <c r="AE179" s="228"/>
      <c r="AF179" s="228"/>
      <c r="AG179" s="228"/>
      <c r="AH179" s="228"/>
      <c r="AI179" s="228"/>
      <c r="AJ179" s="228"/>
      <c r="AK179" s="228"/>
      <c r="AL179" s="228"/>
      <c r="AM179" s="228"/>
      <c r="AN179" s="228"/>
      <c r="AO179" s="228"/>
      <c r="AP179" s="228"/>
      <c r="AQ179" s="228"/>
      <c r="AR179" s="228"/>
      <c r="AS179" s="228"/>
      <c r="AT179" s="228"/>
      <c r="AU179" s="228"/>
      <c r="AV179" s="228"/>
      <c r="AW179" s="228"/>
      <c r="AX179" s="228"/>
      <c r="AY179" s="228"/>
      <c r="AZ179" s="228"/>
      <c r="BA179" s="228"/>
      <c r="BB179" s="228"/>
      <c r="BC179" s="228"/>
      <c r="BD179" s="228"/>
      <c r="BE179" s="228"/>
      <c r="BF179" s="228"/>
      <c r="BG179" s="228"/>
      <c r="BH179" s="228"/>
      <c r="BI179" s="228"/>
      <c r="BJ179" s="228"/>
      <c r="BK179" s="228"/>
      <c r="BL179" s="228"/>
      <c r="BM179" s="228"/>
      <c r="BN179" s="228"/>
      <c r="BO179" s="228"/>
      <c r="BP179" s="228"/>
      <c r="BQ179" s="228"/>
      <c r="BR179" s="228"/>
      <c r="BS179" s="228"/>
      <c r="BT179" s="228"/>
      <c r="BU179" s="228"/>
      <c r="BV179" s="228"/>
      <c r="BW179" s="228"/>
      <c r="BX179" s="228"/>
    </row>
    <row r="180" spans="2:76" s="91" customFormat="1" x14ac:dyDescent="0.3">
      <c r="B180" s="228"/>
      <c r="W180" s="228"/>
      <c r="X180" s="228"/>
      <c r="Y180" s="228"/>
      <c r="Z180" s="228"/>
      <c r="AA180" s="228"/>
      <c r="AB180" s="228"/>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8"/>
      <c r="AY180" s="228"/>
      <c r="AZ180" s="228"/>
      <c r="BA180" s="228"/>
      <c r="BB180" s="228"/>
      <c r="BC180" s="228"/>
      <c r="BD180" s="228"/>
      <c r="BE180" s="228"/>
      <c r="BF180" s="228"/>
      <c r="BG180" s="228"/>
      <c r="BH180" s="228"/>
      <c r="BI180" s="228"/>
      <c r="BJ180" s="228"/>
      <c r="BK180" s="228"/>
      <c r="BL180" s="228"/>
      <c r="BM180" s="228"/>
      <c r="BN180" s="228"/>
      <c r="BO180" s="228"/>
      <c r="BP180" s="228"/>
      <c r="BQ180" s="228"/>
      <c r="BR180" s="228"/>
      <c r="BS180" s="228"/>
      <c r="BT180" s="228"/>
      <c r="BU180" s="228"/>
      <c r="BV180" s="228"/>
      <c r="BW180" s="228"/>
      <c r="BX180" s="228"/>
    </row>
    <row r="181" spans="2:76" s="91" customFormat="1" x14ac:dyDescent="0.3">
      <c r="B181" s="228"/>
      <c r="W181" s="228"/>
      <c r="X181" s="228"/>
      <c r="Y181" s="228"/>
      <c r="Z181" s="228"/>
      <c r="AA181" s="228"/>
      <c r="AB181" s="228"/>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28"/>
      <c r="AY181" s="228"/>
      <c r="AZ181" s="228"/>
      <c r="BA181" s="228"/>
      <c r="BB181" s="228"/>
      <c r="BC181" s="228"/>
      <c r="BD181" s="228"/>
      <c r="BE181" s="228"/>
      <c r="BF181" s="228"/>
      <c r="BG181" s="228"/>
      <c r="BH181" s="228"/>
      <c r="BI181" s="228"/>
      <c r="BJ181" s="228"/>
      <c r="BK181" s="228"/>
      <c r="BL181" s="228"/>
      <c r="BM181" s="228"/>
      <c r="BN181" s="228"/>
      <c r="BO181" s="228"/>
      <c r="BP181" s="228"/>
      <c r="BQ181" s="228"/>
      <c r="BR181" s="228"/>
      <c r="BS181" s="228"/>
      <c r="BT181" s="228"/>
      <c r="BU181" s="228"/>
      <c r="BV181" s="228"/>
      <c r="BW181" s="228"/>
      <c r="BX181" s="228"/>
    </row>
    <row r="182" spans="2:76" s="91" customFormat="1" x14ac:dyDescent="0.3">
      <c r="B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8"/>
      <c r="AY182" s="228"/>
      <c r="AZ182" s="228"/>
      <c r="BA182" s="228"/>
      <c r="BB182" s="228"/>
      <c r="BC182" s="228"/>
      <c r="BD182" s="228"/>
      <c r="BE182" s="228"/>
      <c r="BF182" s="228"/>
      <c r="BG182" s="228"/>
      <c r="BH182" s="228"/>
      <c r="BI182" s="228"/>
      <c r="BJ182" s="228"/>
      <c r="BK182" s="228"/>
      <c r="BL182" s="228"/>
      <c r="BM182" s="228"/>
      <c r="BN182" s="228"/>
      <c r="BO182" s="228"/>
      <c r="BP182" s="228"/>
      <c r="BQ182" s="228"/>
      <c r="BR182" s="228"/>
      <c r="BS182" s="228"/>
      <c r="BT182" s="228"/>
      <c r="BU182" s="228"/>
      <c r="BV182" s="228"/>
      <c r="BW182" s="228"/>
      <c r="BX182" s="228"/>
    </row>
    <row r="183" spans="2:76" s="91" customFormat="1" x14ac:dyDescent="0.3">
      <c r="B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28"/>
      <c r="AZ183" s="228"/>
      <c r="BA183" s="228"/>
      <c r="BB183" s="228"/>
      <c r="BC183" s="228"/>
      <c r="BD183" s="228"/>
      <c r="BE183" s="228"/>
      <c r="BF183" s="228"/>
      <c r="BG183" s="228"/>
      <c r="BH183" s="228"/>
      <c r="BI183" s="228"/>
      <c r="BJ183" s="228"/>
      <c r="BK183" s="228"/>
      <c r="BL183" s="228"/>
      <c r="BM183" s="228"/>
      <c r="BN183" s="228"/>
      <c r="BO183" s="228"/>
      <c r="BP183" s="228"/>
      <c r="BQ183" s="228"/>
      <c r="BR183" s="228"/>
      <c r="BS183" s="228"/>
      <c r="BT183" s="228"/>
      <c r="BU183" s="228"/>
      <c r="BV183" s="228"/>
      <c r="BW183" s="228"/>
      <c r="BX183" s="228"/>
    </row>
    <row r="184" spans="2:76" s="91" customFormat="1" x14ac:dyDescent="0.3">
      <c r="B184" s="228"/>
      <c r="W184" s="228"/>
      <c r="X184" s="228"/>
      <c r="Y184" s="228"/>
      <c r="Z184" s="228"/>
      <c r="AA184" s="228"/>
      <c r="AB184" s="228"/>
      <c r="AC184" s="228"/>
      <c r="AD184" s="228"/>
      <c r="AE184" s="228"/>
      <c r="AF184" s="228"/>
      <c r="AG184" s="228"/>
      <c r="AH184" s="228"/>
      <c r="AI184" s="228"/>
      <c r="AJ184" s="228"/>
      <c r="AK184" s="228"/>
      <c r="AL184" s="228"/>
      <c r="AM184" s="228"/>
      <c r="AN184" s="228"/>
      <c r="AO184" s="228"/>
      <c r="AP184" s="228"/>
      <c r="AQ184" s="228"/>
      <c r="AR184" s="228"/>
      <c r="AS184" s="228"/>
      <c r="AT184" s="228"/>
      <c r="AU184" s="228"/>
      <c r="AV184" s="228"/>
      <c r="AW184" s="228"/>
      <c r="AX184" s="228"/>
      <c r="AY184" s="228"/>
      <c r="AZ184" s="228"/>
      <c r="BA184" s="228"/>
      <c r="BB184" s="228"/>
      <c r="BC184" s="228"/>
      <c r="BD184" s="228"/>
      <c r="BE184" s="228"/>
      <c r="BF184" s="228"/>
      <c r="BG184" s="228"/>
      <c r="BH184" s="228"/>
      <c r="BI184" s="228"/>
      <c r="BJ184" s="228"/>
      <c r="BK184" s="228"/>
      <c r="BL184" s="228"/>
      <c r="BM184" s="228"/>
      <c r="BN184" s="228"/>
      <c r="BO184" s="228"/>
      <c r="BP184" s="228"/>
      <c r="BQ184" s="228"/>
      <c r="BR184" s="228"/>
      <c r="BS184" s="228"/>
      <c r="BT184" s="228"/>
      <c r="BU184" s="228"/>
      <c r="BV184" s="228"/>
      <c r="BW184" s="228"/>
      <c r="BX184" s="228"/>
    </row>
    <row r="185" spans="2:76" s="91" customFormat="1" x14ac:dyDescent="0.3">
      <c r="B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8"/>
      <c r="BC185" s="228"/>
      <c r="BD185" s="228"/>
      <c r="BE185" s="228"/>
      <c r="BF185" s="228"/>
      <c r="BG185" s="228"/>
      <c r="BH185" s="228"/>
      <c r="BI185" s="228"/>
      <c r="BJ185" s="228"/>
      <c r="BK185" s="228"/>
      <c r="BL185" s="228"/>
      <c r="BM185" s="228"/>
      <c r="BN185" s="228"/>
      <c r="BO185" s="228"/>
      <c r="BP185" s="228"/>
      <c r="BQ185" s="228"/>
      <c r="BR185" s="228"/>
      <c r="BS185" s="228"/>
      <c r="BT185" s="228"/>
      <c r="BU185" s="228"/>
      <c r="BV185" s="228"/>
      <c r="BW185" s="228"/>
      <c r="BX185" s="228"/>
    </row>
    <row r="186" spans="2:76" s="91" customFormat="1" x14ac:dyDescent="0.3">
      <c r="B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228"/>
      <c r="BA186" s="228"/>
      <c r="BB186" s="228"/>
      <c r="BC186" s="228"/>
      <c r="BD186" s="228"/>
      <c r="BE186" s="228"/>
      <c r="BF186" s="228"/>
      <c r="BG186" s="228"/>
      <c r="BH186" s="228"/>
      <c r="BI186" s="228"/>
      <c r="BJ186" s="228"/>
      <c r="BK186" s="228"/>
      <c r="BL186" s="228"/>
      <c r="BM186" s="228"/>
      <c r="BN186" s="228"/>
      <c r="BO186" s="228"/>
      <c r="BP186" s="228"/>
      <c r="BQ186" s="228"/>
      <c r="BR186" s="228"/>
      <c r="BS186" s="228"/>
      <c r="BT186" s="228"/>
      <c r="BU186" s="228"/>
      <c r="BV186" s="228"/>
      <c r="BW186" s="228"/>
      <c r="BX186" s="228"/>
    </row>
    <row r="187" spans="2:76" s="91" customFormat="1" x14ac:dyDescent="0.3">
      <c r="B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c r="AV187" s="228"/>
      <c r="AW187" s="228"/>
      <c r="AX187" s="228"/>
      <c r="AY187" s="228"/>
      <c r="AZ187" s="228"/>
      <c r="BA187" s="228"/>
      <c r="BB187" s="228"/>
      <c r="BC187" s="228"/>
      <c r="BD187" s="228"/>
      <c r="BE187" s="228"/>
      <c r="BF187" s="228"/>
      <c r="BG187" s="228"/>
      <c r="BH187" s="228"/>
      <c r="BI187" s="228"/>
      <c r="BJ187" s="228"/>
      <c r="BK187" s="228"/>
      <c r="BL187" s="228"/>
      <c r="BM187" s="228"/>
      <c r="BN187" s="228"/>
      <c r="BO187" s="228"/>
      <c r="BP187" s="228"/>
      <c r="BQ187" s="228"/>
      <c r="BR187" s="228"/>
      <c r="BS187" s="228"/>
      <c r="BT187" s="228"/>
      <c r="BU187" s="228"/>
      <c r="BV187" s="228"/>
      <c r="BW187" s="228"/>
      <c r="BX187" s="228"/>
    </row>
    <row r="188" spans="2:76" s="91" customFormat="1" x14ac:dyDescent="0.3">
      <c r="B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228"/>
      <c r="AV188" s="228"/>
      <c r="AW188" s="228"/>
      <c r="AX188" s="228"/>
      <c r="AY188" s="228"/>
      <c r="AZ188" s="228"/>
      <c r="BA188" s="228"/>
      <c r="BB188" s="228"/>
      <c r="BC188" s="228"/>
      <c r="BD188" s="228"/>
      <c r="BE188" s="228"/>
      <c r="BF188" s="228"/>
      <c r="BG188" s="228"/>
      <c r="BH188" s="228"/>
      <c r="BI188" s="228"/>
      <c r="BJ188" s="228"/>
      <c r="BK188" s="228"/>
      <c r="BL188" s="228"/>
      <c r="BM188" s="228"/>
      <c r="BN188" s="228"/>
      <c r="BO188" s="228"/>
      <c r="BP188" s="228"/>
      <c r="BQ188" s="228"/>
      <c r="BR188" s="228"/>
      <c r="BS188" s="228"/>
      <c r="BT188" s="228"/>
      <c r="BU188" s="228"/>
      <c r="BV188" s="228"/>
      <c r="BW188" s="228"/>
      <c r="BX188" s="228"/>
    </row>
    <row r="189" spans="2:76" s="91" customFormat="1" x14ac:dyDescent="0.3">
      <c r="B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228"/>
      <c r="AY189" s="228"/>
      <c r="AZ189" s="228"/>
      <c r="BA189" s="228"/>
      <c r="BB189" s="228"/>
      <c r="BC189" s="228"/>
      <c r="BD189" s="228"/>
      <c r="BE189" s="228"/>
      <c r="BF189" s="228"/>
      <c r="BG189" s="228"/>
      <c r="BH189" s="228"/>
      <c r="BI189" s="228"/>
      <c r="BJ189" s="228"/>
      <c r="BK189" s="228"/>
      <c r="BL189" s="228"/>
      <c r="BM189" s="228"/>
      <c r="BN189" s="228"/>
      <c r="BO189" s="228"/>
      <c r="BP189" s="228"/>
      <c r="BQ189" s="228"/>
      <c r="BR189" s="228"/>
      <c r="BS189" s="228"/>
      <c r="BT189" s="228"/>
      <c r="BU189" s="228"/>
      <c r="BV189" s="228"/>
      <c r="BW189" s="228"/>
      <c r="BX189" s="228"/>
    </row>
    <row r="190" spans="2:76" s="91" customFormat="1" x14ac:dyDescent="0.3">
      <c r="B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8"/>
      <c r="AY190" s="228"/>
      <c r="AZ190" s="228"/>
      <c r="BA190" s="228"/>
      <c r="BB190" s="228"/>
      <c r="BC190" s="228"/>
      <c r="BD190" s="228"/>
      <c r="BE190" s="228"/>
      <c r="BF190" s="228"/>
      <c r="BG190" s="228"/>
      <c r="BH190" s="228"/>
      <c r="BI190" s="228"/>
      <c r="BJ190" s="228"/>
      <c r="BK190" s="228"/>
      <c r="BL190" s="228"/>
      <c r="BM190" s="228"/>
      <c r="BN190" s="228"/>
      <c r="BO190" s="228"/>
      <c r="BP190" s="228"/>
      <c r="BQ190" s="228"/>
      <c r="BR190" s="228"/>
      <c r="BS190" s="228"/>
      <c r="BT190" s="228"/>
      <c r="BU190" s="228"/>
      <c r="BV190" s="228"/>
      <c r="BW190" s="228"/>
      <c r="BX190" s="228"/>
    </row>
    <row r="191" spans="2:76" s="91" customFormat="1" x14ac:dyDescent="0.3">
      <c r="B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8"/>
      <c r="AY191" s="228"/>
      <c r="AZ191" s="228"/>
      <c r="BA191" s="228"/>
      <c r="BB191" s="228"/>
      <c r="BC191" s="228"/>
      <c r="BD191" s="228"/>
      <c r="BE191" s="228"/>
      <c r="BF191" s="228"/>
      <c r="BG191" s="228"/>
      <c r="BH191" s="228"/>
      <c r="BI191" s="228"/>
      <c r="BJ191" s="228"/>
      <c r="BK191" s="228"/>
      <c r="BL191" s="228"/>
      <c r="BM191" s="228"/>
      <c r="BN191" s="228"/>
      <c r="BO191" s="228"/>
      <c r="BP191" s="228"/>
      <c r="BQ191" s="228"/>
      <c r="BR191" s="228"/>
      <c r="BS191" s="228"/>
      <c r="BT191" s="228"/>
      <c r="BU191" s="228"/>
      <c r="BV191" s="228"/>
      <c r="BW191" s="228"/>
      <c r="BX191" s="228"/>
    </row>
    <row r="192" spans="2:76" s="91" customFormat="1" x14ac:dyDescent="0.3">
      <c r="B192" s="228"/>
      <c r="W192" s="228"/>
      <c r="X192" s="228"/>
      <c r="Y192" s="228"/>
      <c r="Z192" s="228"/>
      <c r="AA192" s="228"/>
      <c r="AB192" s="228"/>
      <c r="AC192" s="228"/>
      <c r="AD192" s="228"/>
      <c r="AE192" s="228"/>
      <c r="AF192" s="228"/>
      <c r="AG192" s="228"/>
      <c r="AH192" s="228"/>
      <c r="AI192" s="228"/>
      <c r="AJ192" s="228"/>
      <c r="AK192" s="228"/>
      <c r="AL192" s="228"/>
      <c r="AM192" s="228"/>
      <c r="AN192" s="228"/>
      <c r="AO192" s="228"/>
      <c r="AP192" s="228"/>
      <c r="AQ192" s="228"/>
      <c r="AR192" s="228"/>
      <c r="AS192" s="228"/>
      <c r="AT192" s="228"/>
      <c r="AU192" s="228"/>
      <c r="AV192" s="228"/>
      <c r="AW192" s="228"/>
      <c r="AX192" s="228"/>
      <c r="AY192" s="228"/>
      <c r="AZ192" s="228"/>
      <c r="BA192" s="228"/>
      <c r="BB192" s="228"/>
      <c r="BC192" s="228"/>
      <c r="BD192" s="228"/>
      <c r="BE192" s="228"/>
      <c r="BF192" s="228"/>
      <c r="BG192" s="228"/>
      <c r="BH192" s="228"/>
      <c r="BI192" s="228"/>
      <c r="BJ192" s="228"/>
      <c r="BK192" s="228"/>
      <c r="BL192" s="228"/>
      <c r="BM192" s="228"/>
      <c r="BN192" s="228"/>
      <c r="BO192" s="228"/>
      <c r="BP192" s="228"/>
      <c r="BQ192" s="228"/>
      <c r="BR192" s="228"/>
      <c r="BS192" s="228"/>
      <c r="BT192" s="228"/>
      <c r="BU192" s="228"/>
      <c r="BV192" s="228"/>
      <c r="BW192" s="228"/>
      <c r="BX192" s="228"/>
    </row>
    <row r="193" spans="2:76" s="91" customFormat="1" x14ac:dyDescent="0.3">
      <c r="B193" s="228"/>
      <c r="W193" s="228"/>
      <c r="X193" s="228"/>
      <c r="Y193" s="228"/>
      <c r="Z193" s="228"/>
      <c r="AA193" s="228"/>
      <c r="AB193" s="228"/>
      <c r="AC193" s="228"/>
      <c r="AD193" s="228"/>
      <c r="AE193" s="228"/>
      <c r="AF193" s="228"/>
      <c r="AG193" s="228"/>
      <c r="AH193" s="228"/>
      <c r="AI193" s="228"/>
      <c r="AJ193" s="228"/>
      <c r="AK193" s="228"/>
      <c r="AL193" s="228"/>
      <c r="AM193" s="228"/>
      <c r="AN193" s="228"/>
      <c r="AO193" s="228"/>
      <c r="AP193" s="228"/>
      <c r="AQ193" s="228"/>
      <c r="AR193" s="228"/>
      <c r="AS193" s="228"/>
      <c r="AT193" s="228"/>
      <c r="AU193" s="228"/>
      <c r="AV193" s="228"/>
      <c r="AW193" s="228"/>
      <c r="AX193" s="228"/>
      <c r="AY193" s="228"/>
      <c r="AZ193" s="228"/>
      <c r="BA193" s="228"/>
      <c r="BB193" s="228"/>
      <c r="BC193" s="228"/>
      <c r="BD193" s="228"/>
      <c r="BE193" s="228"/>
      <c r="BF193" s="228"/>
      <c r="BG193" s="228"/>
      <c r="BH193" s="228"/>
      <c r="BI193" s="228"/>
      <c r="BJ193" s="228"/>
      <c r="BK193" s="228"/>
      <c r="BL193" s="228"/>
      <c r="BM193" s="228"/>
      <c r="BN193" s="228"/>
      <c r="BO193" s="228"/>
      <c r="BP193" s="228"/>
      <c r="BQ193" s="228"/>
      <c r="BR193" s="228"/>
      <c r="BS193" s="228"/>
      <c r="BT193" s="228"/>
      <c r="BU193" s="228"/>
      <c r="BV193" s="228"/>
      <c r="BW193" s="228"/>
      <c r="BX193" s="228"/>
    </row>
    <row r="194" spans="2:76" s="91" customFormat="1" x14ac:dyDescent="0.3">
      <c r="B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H194" s="228"/>
      <c r="BI194" s="228"/>
      <c r="BJ194" s="228"/>
      <c r="BK194" s="228"/>
      <c r="BL194" s="228"/>
      <c r="BM194" s="228"/>
      <c r="BN194" s="228"/>
      <c r="BO194" s="228"/>
      <c r="BP194" s="228"/>
      <c r="BQ194" s="228"/>
      <c r="BR194" s="228"/>
      <c r="BS194" s="228"/>
      <c r="BT194" s="228"/>
      <c r="BU194" s="228"/>
      <c r="BV194" s="228"/>
      <c r="BW194" s="228"/>
      <c r="BX194" s="228"/>
    </row>
    <row r="195" spans="2:76" s="91" customFormat="1" x14ac:dyDescent="0.3">
      <c r="B195" s="228"/>
      <c r="W195" s="228"/>
      <c r="X195" s="228"/>
      <c r="Y195" s="228"/>
      <c r="Z195" s="228"/>
      <c r="AA195" s="228"/>
      <c r="AB195" s="228"/>
      <c r="AC195" s="228"/>
      <c r="AD195" s="228"/>
      <c r="AE195" s="228"/>
      <c r="AF195" s="228"/>
      <c r="AG195" s="228"/>
      <c r="AH195" s="228"/>
      <c r="AI195" s="228"/>
      <c r="AJ195" s="228"/>
      <c r="AK195" s="228"/>
      <c r="AL195" s="228"/>
      <c r="AM195" s="228"/>
      <c r="AN195" s="228"/>
      <c r="AO195" s="228"/>
      <c r="AP195" s="228"/>
      <c r="AQ195" s="228"/>
      <c r="AR195" s="228"/>
      <c r="AS195" s="228"/>
      <c r="AT195" s="228"/>
      <c r="AU195" s="228"/>
      <c r="AV195" s="228"/>
      <c r="AW195" s="228"/>
      <c r="AX195" s="228"/>
      <c r="AY195" s="228"/>
      <c r="AZ195" s="228"/>
      <c r="BA195" s="228"/>
      <c r="BB195" s="228"/>
      <c r="BC195" s="228"/>
      <c r="BD195" s="228"/>
      <c r="BE195" s="228"/>
      <c r="BF195" s="228"/>
      <c r="BG195" s="228"/>
      <c r="BH195" s="228"/>
      <c r="BI195" s="228"/>
      <c r="BJ195" s="228"/>
      <c r="BK195" s="228"/>
      <c r="BL195" s="228"/>
      <c r="BM195" s="228"/>
      <c r="BN195" s="228"/>
      <c r="BO195" s="228"/>
      <c r="BP195" s="228"/>
      <c r="BQ195" s="228"/>
      <c r="BR195" s="228"/>
      <c r="BS195" s="228"/>
      <c r="BT195" s="228"/>
      <c r="BU195" s="228"/>
      <c r="BV195" s="228"/>
      <c r="BW195" s="228"/>
      <c r="BX195" s="228"/>
    </row>
    <row r="196" spans="2:76" s="91" customFormat="1" x14ac:dyDescent="0.3">
      <c r="B196" s="228"/>
      <c r="W196" s="228"/>
      <c r="X196" s="228"/>
      <c r="Y196" s="228"/>
      <c r="Z196" s="228"/>
      <c r="AA196" s="228"/>
      <c r="AB196" s="228"/>
      <c r="AC196" s="228"/>
      <c r="AD196" s="228"/>
      <c r="AE196" s="228"/>
      <c r="AF196" s="228"/>
      <c r="AG196" s="228"/>
      <c r="AH196" s="228"/>
      <c r="AI196" s="228"/>
      <c r="AJ196" s="228"/>
      <c r="AK196" s="228"/>
      <c r="AL196" s="228"/>
      <c r="AM196" s="228"/>
      <c r="AN196" s="228"/>
      <c r="AO196" s="228"/>
      <c r="AP196" s="228"/>
      <c r="AQ196" s="228"/>
      <c r="AR196" s="228"/>
      <c r="AS196" s="228"/>
      <c r="AT196" s="228"/>
      <c r="AU196" s="228"/>
      <c r="AV196" s="228"/>
      <c r="AW196" s="228"/>
      <c r="AX196" s="228"/>
      <c r="AY196" s="228"/>
      <c r="AZ196" s="228"/>
      <c r="BA196" s="228"/>
      <c r="BB196" s="228"/>
      <c r="BC196" s="228"/>
      <c r="BD196" s="228"/>
      <c r="BE196" s="228"/>
      <c r="BF196" s="228"/>
      <c r="BG196" s="228"/>
      <c r="BH196" s="228"/>
      <c r="BI196" s="228"/>
      <c r="BJ196" s="228"/>
      <c r="BK196" s="228"/>
      <c r="BL196" s="228"/>
      <c r="BM196" s="228"/>
      <c r="BN196" s="228"/>
      <c r="BO196" s="228"/>
      <c r="BP196" s="228"/>
      <c r="BQ196" s="228"/>
      <c r="BR196" s="228"/>
      <c r="BS196" s="228"/>
      <c r="BT196" s="228"/>
      <c r="BU196" s="228"/>
      <c r="BV196" s="228"/>
      <c r="BW196" s="228"/>
      <c r="BX196" s="228"/>
    </row>
    <row r="197" spans="2:76" s="172" customFormat="1" x14ac:dyDescent="0.3">
      <c r="B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4"/>
      <c r="BQ197" s="164"/>
      <c r="BR197" s="164"/>
      <c r="BS197" s="164"/>
      <c r="BT197" s="164"/>
      <c r="BU197" s="164"/>
      <c r="BV197" s="164"/>
      <c r="BW197" s="164"/>
      <c r="BX197" s="164"/>
    </row>
    <row r="198" spans="2:76" s="172" customFormat="1" x14ac:dyDescent="0.3">
      <c r="B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row>
    <row r="199" spans="2:76" s="172" customFormat="1" x14ac:dyDescent="0.3">
      <c r="B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64"/>
      <c r="BM199" s="164"/>
      <c r="BN199" s="164"/>
      <c r="BO199" s="164"/>
      <c r="BP199" s="164"/>
      <c r="BQ199" s="164"/>
      <c r="BR199" s="164"/>
      <c r="BS199" s="164"/>
      <c r="BT199" s="164"/>
      <c r="BU199" s="164"/>
      <c r="BV199" s="164"/>
      <c r="BW199" s="164"/>
      <c r="BX199" s="164"/>
    </row>
    <row r="200" spans="2:76" s="172" customFormat="1" x14ac:dyDescent="0.3">
      <c r="B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64"/>
      <c r="BM200" s="164"/>
      <c r="BN200" s="164"/>
      <c r="BO200" s="164"/>
      <c r="BP200" s="164"/>
      <c r="BQ200" s="164"/>
      <c r="BR200" s="164"/>
      <c r="BS200" s="164"/>
      <c r="BT200" s="164"/>
      <c r="BU200" s="164"/>
      <c r="BV200" s="164"/>
      <c r="BW200" s="164"/>
      <c r="BX200" s="164"/>
    </row>
    <row r="201" spans="2:76" s="172" customFormat="1" x14ac:dyDescent="0.3">
      <c r="B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64"/>
      <c r="BM201" s="164"/>
      <c r="BN201" s="164"/>
      <c r="BO201" s="164"/>
      <c r="BP201" s="164"/>
      <c r="BQ201" s="164"/>
      <c r="BR201" s="164"/>
      <c r="BS201" s="164"/>
      <c r="BT201" s="164"/>
      <c r="BU201" s="164"/>
      <c r="BV201" s="164"/>
      <c r="BW201" s="164"/>
      <c r="BX201" s="164"/>
    </row>
    <row r="202" spans="2:76" s="172" customFormat="1" x14ac:dyDescent="0.3">
      <c r="B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64"/>
      <c r="BM202" s="164"/>
      <c r="BN202" s="164"/>
      <c r="BO202" s="164"/>
      <c r="BP202" s="164"/>
      <c r="BQ202" s="164"/>
      <c r="BR202" s="164"/>
      <c r="BS202" s="164"/>
      <c r="BT202" s="164"/>
      <c r="BU202" s="164"/>
      <c r="BV202" s="164"/>
      <c r="BW202" s="164"/>
      <c r="BX202" s="164"/>
    </row>
    <row r="203" spans="2:76" s="172" customFormat="1" x14ac:dyDescent="0.3">
      <c r="B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64"/>
      <c r="BM203" s="164"/>
      <c r="BN203" s="164"/>
      <c r="BO203" s="164"/>
      <c r="BP203" s="164"/>
      <c r="BQ203" s="164"/>
      <c r="BR203" s="164"/>
      <c r="BS203" s="164"/>
      <c r="BT203" s="164"/>
      <c r="BU203" s="164"/>
      <c r="BV203" s="164"/>
      <c r="BW203" s="164"/>
      <c r="BX203" s="164"/>
    </row>
    <row r="204" spans="2:76" s="172" customFormat="1" x14ac:dyDescent="0.3">
      <c r="B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c r="AV204" s="164"/>
      <c r="AW204" s="164"/>
      <c r="AX204" s="164"/>
      <c r="AY204" s="164"/>
      <c r="AZ204" s="164"/>
      <c r="BA204" s="164"/>
      <c r="BB204" s="164"/>
      <c r="BC204" s="164"/>
      <c r="BD204" s="164"/>
      <c r="BE204" s="164"/>
      <c r="BF204" s="164"/>
      <c r="BG204" s="164"/>
      <c r="BH204" s="164"/>
      <c r="BI204" s="164"/>
      <c r="BJ204" s="164"/>
      <c r="BK204" s="164"/>
      <c r="BL204" s="164"/>
      <c r="BM204" s="164"/>
      <c r="BN204" s="164"/>
      <c r="BO204" s="164"/>
      <c r="BP204" s="164"/>
      <c r="BQ204" s="164"/>
      <c r="BR204" s="164"/>
      <c r="BS204" s="164"/>
      <c r="BT204" s="164"/>
      <c r="BU204" s="164"/>
      <c r="BV204" s="164"/>
      <c r="BW204" s="164"/>
      <c r="BX204" s="164"/>
    </row>
    <row r="205" spans="2:76" s="172" customFormat="1" x14ac:dyDescent="0.3">
      <c r="B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c r="AX205" s="164"/>
      <c r="AY205" s="164"/>
      <c r="AZ205" s="164"/>
      <c r="BA205" s="164"/>
      <c r="BB205" s="164"/>
      <c r="BC205" s="164"/>
      <c r="BD205" s="164"/>
      <c r="BE205" s="164"/>
      <c r="BF205" s="164"/>
      <c r="BG205" s="164"/>
      <c r="BH205" s="164"/>
      <c r="BI205" s="164"/>
      <c r="BJ205" s="164"/>
      <c r="BK205" s="164"/>
      <c r="BL205" s="164"/>
      <c r="BM205" s="164"/>
      <c r="BN205" s="164"/>
      <c r="BO205" s="164"/>
      <c r="BP205" s="164"/>
      <c r="BQ205" s="164"/>
      <c r="BR205" s="164"/>
      <c r="BS205" s="164"/>
      <c r="BT205" s="164"/>
      <c r="BU205" s="164"/>
      <c r="BV205" s="164"/>
      <c r="BW205" s="164"/>
      <c r="BX205" s="164"/>
    </row>
    <row r="206" spans="2:76" s="172" customFormat="1" x14ac:dyDescent="0.3">
      <c r="B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c r="AV206" s="164"/>
      <c r="AW206" s="164"/>
      <c r="AX206" s="164"/>
      <c r="AY206" s="164"/>
      <c r="AZ206" s="164"/>
      <c r="BA206" s="164"/>
      <c r="BB206" s="164"/>
      <c r="BC206" s="164"/>
      <c r="BD206" s="164"/>
      <c r="BE206" s="164"/>
      <c r="BF206" s="164"/>
      <c r="BG206" s="164"/>
      <c r="BH206" s="164"/>
      <c r="BI206" s="164"/>
      <c r="BJ206" s="164"/>
      <c r="BK206" s="164"/>
      <c r="BL206" s="164"/>
      <c r="BM206" s="164"/>
      <c r="BN206" s="164"/>
      <c r="BO206" s="164"/>
      <c r="BP206" s="164"/>
      <c r="BQ206" s="164"/>
      <c r="BR206" s="164"/>
      <c r="BS206" s="164"/>
      <c r="BT206" s="164"/>
      <c r="BU206" s="164"/>
      <c r="BV206" s="164"/>
      <c r="BW206" s="164"/>
      <c r="BX206" s="164"/>
    </row>
    <row r="207" spans="2:76" s="172" customFormat="1" x14ac:dyDescent="0.3">
      <c r="B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4"/>
      <c r="AY207" s="164"/>
      <c r="AZ207" s="164"/>
      <c r="BA207" s="164"/>
      <c r="BB207" s="164"/>
      <c r="BC207" s="164"/>
      <c r="BD207" s="164"/>
      <c r="BE207" s="164"/>
      <c r="BF207" s="164"/>
      <c r="BG207" s="164"/>
      <c r="BH207" s="164"/>
      <c r="BI207" s="164"/>
      <c r="BJ207" s="164"/>
      <c r="BK207" s="164"/>
      <c r="BL207" s="164"/>
      <c r="BM207" s="164"/>
      <c r="BN207" s="164"/>
      <c r="BO207" s="164"/>
      <c r="BP207" s="164"/>
      <c r="BQ207" s="164"/>
      <c r="BR207" s="164"/>
      <c r="BS207" s="164"/>
      <c r="BT207" s="164"/>
      <c r="BU207" s="164"/>
      <c r="BV207" s="164"/>
      <c r="BW207" s="164"/>
      <c r="BX207" s="164"/>
    </row>
    <row r="208" spans="2:76" s="172" customFormat="1" x14ac:dyDescent="0.3">
      <c r="B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4"/>
      <c r="BM208" s="164"/>
      <c r="BN208" s="164"/>
      <c r="BO208" s="164"/>
      <c r="BP208" s="164"/>
      <c r="BQ208" s="164"/>
      <c r="BR208" s="164"/>
      <c r="BS208" s="164"/>
      <c r="BT208" s="164"/>
      <c r="BU208" s="164"/>
      <c r="BV208" s="164"/>
      <c r="BW208" s="164"/>
      <c r="BX208" s="164"/>
    </row>
    <row r="209" spans="2:76" s="172" customFormat="1" x14ac:dyDescent="0.3">
      <c r="B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4"/>
      <c r="AY209" s="164"/>
      <c r="AZ209" s="164"/>
      <c r="BA209" s="164"/>
      <c r="BB209" s="164"/>
      <c r="BC209" s="164"/>
      <c r="BD209" s="164"/>
      <c r="BE209" s="164"/>
      <c r="BF209" s="164"/>
      <c r="BG209" s="164"/>
      <c r="BH209" s="164"/>
      <c r="BI209" s="164"/>
      <c r="BJ209" s="164"/>
      <c r="BK209" s="164"/>
      <c r="BL209" s="164"/>
      <c r="BM209" s="164"/>
      <c r="BN209" s="164"/>
      <c r="BO209" s="164"/>
      <c r="BP209" s="164"/>
      <c r="BQ209" s="164"/>
      <c r="BR209" s="164"/>
      <c r="BS209" s="164"/>
      <c r="BT209" s="164"/>
      <c r="BU209" s="164"/>
      <c r="BV209" s="164"/>
      <c r="BW209" s="164"/>
      <c r="BX209" s="164"/>
    </row>
    <row r="210" spans="2:76" s="172" customFormat="1" x14ac:dyDescent="0.3">
      <c r="B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c r="AV210" s="164"/>
      <c r="AW210" s="164"/>
      <c r="AX210" s="164"/>
      <c r="AY210" s="164"/>
      <c r="AZ210" s="164"/>
      <c r="BA210" s="164"/>
      <c r="BB210" s="164"/>
      <c r="BC210" s="164"/>
      <c r="BD210" s="164"/>
      <c r="BE210" s="164"/>
      <c r="BF210" s="164"/>
      <c r="BG210" s="164"/>
      <c r="BH210" s="164"/>
      <c r="BI210" s="164"/>
      <c r="BJ210" s="164"/>
      <c r="BK210" s="164"/>
      <c r="BL210" s="164"/>
      <c r="BM210" s="164"/>
      <c r="BN210" s="164"/>
      <c r="BO210" s="164"/>
      <c r="BP210" s="164"/>
      <c r="BQ210" s="164"/>
      <c r="BR210" s="164"/>
      <c r="BS210" s="164"/>
      <c r="BT210" s="164"/>
      <c r="BU210" s="164"/>
      <c r="BV210" s="164"/>
      <c r="BW210" s="164"/>
      <c r="BX210" s="164"/>
    </row>
    <row r="211" spans="2:76" s="172" customFormat="1" x14ac:dyDescent="0.3">
      <c r="B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c r="AV211" s="164"/>
      <c r="AW211" s="164"/>
      <c r="AX211" s="164"/>
      <c r="AY211" s="164"/>
      <c r="AZ211" s="164"/>
      <c r="BA211" s="164"/>
      <c r="BB211" s="164"/>
      <c r="BC211" s="164"/>
      <c r="BD211" s="164"/>
      <c r="BE211" s="164"/>
      <c r="BF211" s="164"/>
      <c r="BG211" s="164"/>
      <c r="BH211" s="164"/>
      <c r="BI211" s="164"/>
      <c r="BJ211" s="164"/>
      <c r="BK211" s="164"/>
      <c r="BL211" s="164"/>
      <c r="BM211" s="164"/>
      <c r="BN211" s="164"/>
      <c r="BO211" s="164"/>
      <c r="BP211" s="164"/>
      <c r="BQ211" s="164"/>
      <c r="BR211" s="164"/>
      <c r="BS211" s="164"/>
      <c r="BT211" s="164"/>
      <c r="BU211" s="164"/>
      <c r="BV211" s="164"/>
      <c r="BW211" s="164"/>
      <c r="BX211" s="164"/>
    </row>
    <row r="212" spans="2:76" s="172" customFormat="1" x14ac:dyDescent="0.3">
      <c r="B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c r="AV212" s="164"/>
      <c r="AW212" s="164"/>
      <c r="AX212" s="164"/>
      <c r="AY212" s="164"/>
      <c r="AZ212" s="164"/>
      <c r="BA212" s="164"/>
      <c r="BB212" s="164"/>
      <c r="BC212" s="164"/>
      <c r="BD212" s="164"/>
      <c r="BE212" s="164"/>
      <c r="BF212" s="164"/>
      <c r="BG212" s="164"/>
      <c r="BH212" s="164"/>
      <c r="BI212" s="164"/>
      <c r="BJ212" s="164"/>
      <c r="BK212" s="164"/>
      <c r="BL212" s="164"/>
      <c r="BM212" s="164"/>
      <c r="BN212" s="164"/>
      <c r="BO212" s="164"/>
      <c r="BP212" s="164"/>
      <c r="BQ212" s="164"/>
      <c r="BR212" s="164"/>
      <c r="BS212" s="164"/>
      <c r="BT212" s="164"/>
      <c r="BU212" s="164"/>
      <c r="BV212" s="164"/>
      <c r="BW212" s="164"/>
      <c r="BX212" s="164"/>
    </row>
    <row r="213" spans="2:76" s="172" customFormat="1" x14ac:dyDescent="0.3">
      <c r="B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c r="AV213" s="164"/>
      <c r="AW213" s="164"/>
      <c r="AX213" s="164"/>
      <c r="AY213" s="164"/>
      <c r="AZ213" s="164"/>
      <c r="BA213" s="164"/>
      <c r="BB213" s="164"/>
      <c r="BC213" s="164"/>
      <c r="BD213" s="164"/>
      <c r="BE213" s="164"/>
      <c r="BF213" s="164"/>
      <c r="BG213" s="164"/>
      <c r="BH213" s="164"/>
      <c r="BI213" s="164"/>
      <c r="BJ213" s="164"/>
      <c r="BK213" s="164"/>
      <c r="BL213" s="164"/>
      <c r="BM213" s="164"/>
      <c r="BN213" s="164"/>
      <c r="BO213" s="164"/>
      <c r="BP213" s="164"/>
      <c r="BQ213" s="164"/>
      <c r="BR213" s="164"/>
      <c r="BS213" s="164"/>
      <c r="BT213" s="164"/>
      <c r="BU213" s="164"/>
      <c r="BV213" s="164"/>
      <c r="BW213" s="164"/>
      <c r="BX213" s="164"/>
    </row>
    <row r="214" spans="2:76" s="172" customFormat="1" x14ac:dyDescent="0.3">
      <c r="B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c r="BA214" s="164"/>
      <c r="BB214" s="164"/>
      <c r="BC214" s="164"/>
      <c r="BD214" s="164"/>
      <c r="BE214" s="164"/>
      <c r="BF214" s="164"/>
      <c r="BG214" s="164"/>
      <c r="BH214" s="164"/>
      <c r="BI214" s="164"/>
      <c r="BJ214" s="164"/>
      <c r="BK214" s="164"/>
      <c r="BL214" s="164"/>
      <c r="BM214" s="164"/>
      <c r="BN214" s="164"/>
      <c r="BO214" s="164"/>
      <c r="BP214" s="164"/>
      <c r="BQ214" s="164"/>
      <c r="BR214" s="164"/>
      <c r="BS214" s="164"/>
      <c r="BT214" s="164"/>
      <c r="BU214" s="164"/>
      <c r="BV214" s="164"/>
      <c r="BW214" s="164"/>
      <c r="BX214" s="164"/>
    </row>
    <row r="215" spans="2:76" s="172" customFormat="1" x14ac:dyDescent="0.3">
      <c r="B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4"/>
      <c r="AY215" s="164"/>
      <c r="AZ215" s="164"/>
      <c r="BA215" s="164"/>
      <c r="BB215" s="164"/>
      <c r="BC215" s="164"/>
      <c r="BD215" s="164"/>
      <c r="BE215" s="164"/>
      <c r="BF215" s="164"/>
      <c r="BG215" s="164"/>
      <c r="BH215" s="164"/>
      <c r="BI215" s="164"/>
      <c r="BJ215" s="164"/>
      <c r="BK215" s="164"/>
      <c r="BL215" s="164"/>
      <c r="BM215" s="164"/>
      <c r="BN215" s="164"/>
      <c r="BO215" s="164"/>
      <c r="BP215" s="164"/>
      <c r="BQ215" s="164"/>
      <c r="BR215" s="164"/>
      <c r="BS215" s="164"/>
      <c r="BT215" s="164"/>
      <c r="BU215" s="164"/>
      <c r="BV215" s="164"/>
      <c r="BW215" s="164"/>
      <c r="BX215" s="164"/>
    </row>
    <row r="216" spans="2:76" s="172" customFormat="1" x14ac:dyDescent="0.3">
      <c r="B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c r="AV216" s="164"/>
      <c r="AW216" s="164"/>
      <c r="AX216" s="164"/>
      <c r="AY216" s="164"/>
      <c r="AZ216" s="164"/>
      <c r="BA216" s="164"/>
      <c r="BB216" s="164"/>
      <c r="BC216" s="164"/>
      <c r="BD216" s="164"/>
      <c r="BE216" s="164"/>
      <c r="BF216" s="164"/>
      <c r="BG216" s="164"/>
      <c r="BH216" s="164"/>
      <c r="BI216" s="164"/>
      <c r="BJ216" s="164"/>
      <c r="BK216" s="164"/>
      <c r="BL216" s="164"/>
      <c r="BM216" s="164"/>
      <c r="BN216" s="164"/>
      <c r="BO216" s="164"/>
      <c r="BP216" s="164"/>
      <c r="BQ216" s="164"/>
      <c r="BR216" s="164"/>
      <c r="BS216" s="164"/>
      <c r="BT216" s="164"/>
      <c r="BU216" s="164"/>
      <c r="BV216" s="164"/>
      <c r="BW216" s="164"/>
      <c r="BX216" s="164"/>
    </row>
    <row r="217" spans="2:76" s="172" customFormat="1" x14ac:dyDescent="0.3">
      <c r="B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c r="AV217" s="164"/>
      <c r="AW217" s="164"/>
      <c r="AX217" s="164"/>
      <c r="AY217" s="164"/>
      <c r="AZ217" s="164"/>
      <c r="BA217" s="164"/>
      <c r="BB217" s="164"/>
      <c r="BC217" s="164"/>
      <c r="BD217" s="164"/>
      <c r="BE217" s="164"/>
      <c r="BF217" s="164"/>
      <c r="BG217" s="164"/>
      <c r="BH217" s="164"/>
      <c r="BI217" s="164"/>
      <c r="BJ217" s="164"/>
      <c r="BK217" s="164"/>
      <c r="BL217" s="164"/>
      <c r="BM217" s="164"/>
      <c r="BN217" s="164"/>
      <c r="BO217" s="164"/>
      <c r="BP217" s="164"/>
      <c r="BQ217" s="164"/>
      <c r="BR217" s="164"/>
      <c r="BS217" s="164"/>
      <c r="BT217" s="164"/>
      <c r="BU217" s="164"/>
      <c r="BV217" s="164"/>
      <c r="BW217" s="164"/>
      <c r="BX217" s="164"/>
    </row>
    <row r="218" spans="2:76" s="172" customFormat="1" x14ac:dyDescent="0.3">
      <c r="B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c r="AV218" s="164"/>
      <c r="AW218" s="164"/>
      <c r="AX218" s="164"/>
      <c r="AY218" s="164"/>
      <c r="AZ218" s="164"/>
      <c r="BA218" s="164"/>
      <c r="BB218" s="164"/>
      <c r="BC218" s="164"/>
      <c r="BD218" s="164"/>
      <c r="BE218" s="164"/>
      <c r="BF218" s="164"/>
      <c r="BG218" s="164"/>
      <c r="BH218" s="164"/>
      <c r="BI218" s="164"/>
      <c r="BJ218" s="164"/>
      <c r="BK218" s="164"/>
      <c r="BL218" s="164"/>
      <c r="BM218" s="164"/>
      <c r="BN218" s="164"/>
      <c r="BO218" s="164"/>
      <c r="BP218" s="164"/>
      <c r="BQ218" s="164"/>
      <c r="BR218" s="164"/>
      <c r="BS218" s="164"/>
      <c r="BT218" s="164"/>
      <c r="BU218" s="164"/>
      <c r="BV218" s="164"/>
      <c r="BW218" s="164"/>
      <c r="BX218" s="164"/>
    </row>
    <row r="219" spans="2:76" s="172" customFormat="1" x14ac:dyDescent="0.3">
      <c r="B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c r="AV219" s="164"/>
      <c r="AW219" s="164"/>
      <c r="AX219" s="164"/>
      <c r="AY219" s="164"/>
      <c r="AZ219" s="164"/>
      <c r="BA219" s="164"/>
      <c r="BB219" s="164"/>
      <c r="BC219" s="164"/>
      <c r="BD219" s="164"/>
      <c r="BE219" s="164"/>
      <c r="BF219" s="164"/>
      <c r="BG219" s="164"/>
      <c r="BH219" s="164"/>
      <c r="BI219" s="164"/>
      <c r="BJ219" s="164"/>
      <c r="BK219" s="164"/>
      <c r="BL219" s="164"/>
      <c r="BM219" s="164"/>
      <c r="BN219" s="164"/>
      <c r="BO219" s="164"/>
      <c r="BP219" s="164"/>
      <c r="BQ219" s="164"/>
      <c r="BR219" s="164"/>
      <c r="BS219" s="164"/>
      <c r="BT219" s="164"/>
      <c r="BU219" s="164"/>
      <c r="BV219" s="164"/>
      <c r="BW219" s="164"/>
      <c r="BX219" s="164"/>
    </row>
    <row r="220" spans="2:76" s="172" customFormat="1" x14ac:dyDescent="0.3">
      <c r="B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4"/>
      <c r="BQ220" s="164"/>
      <c r="BR220" s="164"/>
      <c r="BS220" s="164"/>
      <c r="BT220" s="164"/>
      <c r="BU220" s="164"/>
      <c r="BV220" s="164"/>
      <c r="BW220" s="164"/>
      <c r="BX220" s="164"/>
    </row>
    <row r="221" spans="2:76" s="172" customFormat="1" x14ac:dyDescent="0.3">
      <c r="B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4"/>
      <c r="BQ221" s="164"/>
      <c r="BR221" s="164"/>
      <c r="BS221" s="164"/>
      <c r="BT221" s="164"/>
      <c r="BU221" s="164"/>
      <c r="BV221" s="164"/>
      <c r="BW221" s="164"/>
      <c r="BX221" s="164"/>
    </row>
    <row r="222" spans="2:76" s="172" customFormat="1" x14ac:dyDescent="0.3">
      <c r="B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c r="AV222" s="164"/>
      <c r="AW222" s="164"/>
      <c r="AX222" s="164"/>
      <c r="AY222" s="164"/>
      <c r="AZ222" s="164"/>
      <c r="BA222" s="164"/>
      <c r="BB222" s="164"/>
      <c r="BC222" s="164"/>
      <c r="BD222" s="164"/>
      <c r="BE222" s="164"/>
      <c r="BF222" s="164"/>
      <c r="BG222" s="164"/>
      <c r="BH222" s="164"/>
      <c r="BI222" s="164"/>
      <c r="BJ222" s="164"/>
      <c r="BK222" s="164"/>
      <c r="BL222" s="164"/>
      <c r="BM222" s="164"/>
      <c r="BN222" s="164"/>
      <c r="BO222" s="164"/>
      <c r="BP222" s="164"/>
      <c r="BQ222" s="164"/>
      <c r="BR222" s="164"/>
      <c r="BS222" s="164"/>
      <c r="BT222" s="164"/>
      <c r="BU222" s="164"/>
      <c r="BV222" s="164"/>
      <c r="BW222" s="164"/>
      <c r="BX222" s="164"/>
    </row>
    <row r="223" spans="2:76" s="172" customFormat="1" x14ac:dyDescent="0.3">
      <c r="B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64"/>
      <c r="BM223" s="164"/>
      <c r="BN223" s="164"/>
      <c r="BO223" s="164"/>
      <c r="BP223" s="164"/>
      <c r="BQ223" s="164"/>
      <c r="BR223" s="164"/>
      <c r="BS223" s="164"/>
      <c r="BT223" s="164"/>
      <c r="BU223" s="164"/>
      <c r="BV223" s="164"/>
      <c r="BW223" s="164"/>
      <c r="BX223" s="164"/>
    </row>
    <row r="224" spans="2:76" s="172" customFormat="1" x14ac:dyDescent="0.3">
      <c r="B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64"/>
      <c r="BM224" s="164"/>
      <c r="BN224" s="164"/>
      <c r="BO224" s="164"/>
      <c r="BP224" s="164"/>
      <c r="BQ224" s="164"/>
      <c r="BR224" s="164"/>
      <c r="BS224" s="164"/>
      <c r="BT224" s="164"/>
      <c r="BU224" s="164"/>
      <c r="BV224" s="164"/>
      <c r="BW224" s="164"/>
      <c r="BX224" s="164"/>
    </row>
    <row r="225" spans="2:76" s="172" customFormat="1" x14ac:dyDescent="0.3">
      <c r="B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64"/>
      <c r="BM225" s="164"/>
      <c r="BN225" s="164"/>
      <c r="BO225" s="164"/>
      <c r="BP225" s="164"/>
      <c r="BQ225" s="164"/>
      <c r="BR225" s="164"/>
      <c r="BS225" s="164"/>
      <c r="BT225" s="164"/>
      <c r="BU225" s="164"/>
      <c r="BV225" s="164"/>
      <c r="BW225" s="164"/>
      <c r="BX225" s="164"/>
    </row>
    <row r="226" spans="2:76" s="172" customFormat="1" x14ac:dyDescent="0.3">
      <c r="B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row>
    <row r="227" spans="2:76" s="172" customFormat="1" x14ac:dyDescent="0.3">
      <c r="B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row>
    <row r="228" spans="2:76" s="172" customFormat="1" x14ac:dyDescent="0.3">
      <c r="B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4"/>
      <c r="AY228" s="164"/>
      <c r="AZ228" s="164"/>
      <c r="BA228" s="164"/>
      <c r="BB228" s="164"/>
      <c r="BC228" s="164"/>
      <c r="BD228" s="164"/>
      <c r="BE228" s="164"/>
      <c r="BF228" s="164"/>
      <c r="BG228" s="164"/>
      <c r="BH228" s="164"/>
      <c r="BI228" s="164"/>
      <c r="BJ228" s="164"/>
      <c r="BK228" s="164"/>
      <c r="BL228" s="164"/>
      <c r="BM228" s="164"/>
      <c r="BN228" s="164"/>
      <c r="BO228" s="164"/>
      <c r="BP228" s="164"/>
      <c r="BQ228" s="164"/>
      <c r="BR228" s="164"/>
      <c r="BS228" s="164"/>
      <c r="BT228" s="164"/>
      <c r="BU228" s="164"/>
      <c r="BV228" s="164"/>
      <c r="BW228" s="164"/>
      <c r="BX228" s="164"/>
    </row>
    <row r="229" spans="2:76" s="172" customFormat="1" x14ac:dyDescent="0.3">
      <c r="B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c r="AV229" s="164"/>
      <c r="AW229" s="164"/>
      <c r="AX229" s="164"/>
      <c r="AY229" s="164"/>
      <c r="AZ229" s="164"/>
      <c r="BA229" s="164"/>
      <c r="BB229" s="164"/>
      <c r="BC229" s="164"/>
      <c r="BD229" s="164"/>
      <c r="BE229" s="164"/>
      <c r="BF229" s="164"/>
      <c r="BG229" s="164"/>
      <c r="BH229" s="164"/>
      <c r="BI229" s="164"/>
      <c r="BJ229" s="164"/>
      <c r="BK229" s="164"/>
      <c r="BL229" s="164"/>
      <c r="BM229" s="164"/>
      <c r="BN229" s="164"/>
      <c r="BO229" s="164"/>
      <c r="BP229" s="164"/>
      <c r="BQ229" s="164"/>
      <c r="BR229" s="164"/>
      <c r="BS229" s="164"/>
      <c r="BT229" s="164"/>
      <c r="BU229" s="164"/>
      <c r="BV229" s="164"/>
      <c r="BW229" s="164"/>
      <c r="BX229" s="164"/>
    </row>
    <row r="230" spans="2:76" s="172" customFormat="1" x14ac:dyDescent="0.3">
      <c r="B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64"/>
      <c r="BM230" s="164"/>
      <c r="BN230" s="164"/>
      <c r="BO230" s="164"/>
      <c r="BP230" s="164"/>
      <c r="BQ230" s="164"/>
      <c r="BR230" s="164"/>
      <c r="BS230" s="164"/>
      <c r="BT230" s="164"/>
      <c r="BU230" s="164"/>
      <c r="BV230" s="164"/>
      <c r="BW230" s="164"/>
      <c r="BX230" s="164"/>
    </row>
    <row r="231" spans="2:76" s="172" customFormat="1" x14ac:dyDescent="0.3">
      <c r="B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c r="BN231" s="164"/>
      <c r="BO231" s="164"/>
      <c r="BP231" s="164"/>
      <c r="BQ231" s="164"/>
      <c r="BR231" s="164"/>
      <c r="BS231" s="164"/>
      <c r="BT231" s="164"/>
      <c r="BU231" s="164"/>
      <c r="BV231" s="164"/>
      <c r="BW231" s="164"/>
      <c r="BX231" s="164"/>
    </row>
    <row r="232" spans="2:76" s="172" customFormat="1" x14ac:dyDescent="0.3">
      <c r="B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row>
    <row r="233" spans="2:76" s="172" customFormat="1" x14ac:dyDescent="0.3">
      <c r="B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4"/>
      <c r="BO233" s="164"/>
      <c r="BP233" s="164"/>
      <c r="BQ233" s="164"/>
      <c r="BR233" s="164"/>
      <c r="BS233" s="164"/>
      <c r="BT233" s="164"/>
      <c r="BU233" s="164"/>
      <c r="BV233" s="164"/>
      <c r="BW233" s="164"/>
      <c r="BX233" s="164"/>
    </row>
    <row r="234" spans="2:76" s="172" customFormat="1" x14ac:dyDescent="0.3">
      <c r="B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row>
    <row r="235" spans="2:76" s="172" customFormat="1" x14ac:dyDescent="0.3">
      <c r="B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row>
    <row r="236" spans="2:76" s="172" customFormat="1" x14ac:dyDescent="0.3">
      <c r="B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row>
    <row r="237" spans="2:76" s="172" customFormat="1" x14ac:dyDescent="0.3">
      <c r="B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c r="BN237" s="164"/>
      <c r="BO237" s="164"/>
      <c r="BP237" s="164"/>
      <c r="BQ237" s="164"/>
      <c r="BR237" s="164"/>
      <c r="BS237" s="164"/>
      <c r="BT237" s="164"/>
      <c r="BU237" s="164"/>
      <c r="BV237" s="164"/>
      <c r="BW237" s="164"/>
      <c r="BX237" s="164"/>
    </row>
    <row r="238" spans="2:76" s="172" customFormat="1" x14ac:dyDescent="0.3">
      <c r="B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row>
    <row r="239" spans="2:76" s="172" customFormat="1" x14ac:dyDescent="0.3">
      <c r="B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64"/>
      <c r="BM239" s="164"/>
      <c r="BN239" s="164"/>
      <c r="BO239" s="164"/>
      <c r="BP239" s="164"/>
      <c r="BQ239" s="164"/>
      <c r="BR239" s="164"/>
      <c r="BS239" s="164"/>
      <c r="BT239" s="164"/>
      <c r="BU239" s="164"/>
      <c r="BV239" s="164"/>
      <c r="BW239" s="164"/>
      <c r="BX239" s="164"/>
    </row>
    <row r="240" spans="2:76" s="172" customFormat="1" x14ac:dyDescent="0.3">
      <c r="B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64"/>
      <c r="BM240" s="164"/>
      <c r="BN240" s="164"/>
      <c r="BO240" s="164"/>
      <c r="BP240" s="164"/>
      <c r="BQ240" s="164"/>
      <c r="BR240" s="164"/>
      <c r="BS240" s="164"/>
      <c r="BT240" s="164"/>
      <c r="BU240" s="164"/>
      <c r="BV240" s="164"/>
      <c r="BW240" s="164"/>
      <c r="BX240" s="164"/>
    </row>
    <row r="241" spans="2:76" s="172" customFormat="1" x14ac:dyDescent="0.3">
      <c r="B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64"/>
      <c r="BM241" s="164"/>
      <c r="BN241" s="164"/>
      <c r="BO241" s="164"/>
      <c r="BP241" s="164"/>
      <c r="BQ241" s="164"/>
      <c r="BR241" s="164"/>
      <c r="BS241" s="164"/>
      <c r="BT241" s="164"/>
      <c r="BU241" s="164"/>
      <c r="BV241" s="164"/>
      <c r="BW241" s="164"/>
      <c r="BX241" s="164"/>
    </row>
    <row r="242" spans="2:76" s="172" customFormat="1" x14ac:dyDescent="0.3">
      <c r="B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4"/>
    </row>
    <row r="243" spans="2:76" s="172" customFormat="1" x14ac:dyDescent="0.3">
      <c r="B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4"/>
    </row>
    <row r="244" spans="2:76" s="172" customFormat="1" x14ac:dyDescent="0.3">
      <c r="B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4"/>
      <c r="BQ244" s="164"/>
      <c r="BR244" s="164"/>
      <c r="BS244" s="164"/>
      <c r="BT244" s="164"/>
      <c r="BU244" s="164"/>
      <c r="BV244" s="164"/>
      <c r="BW244" s="164"/>
      <c r="BX244" s="164"/>
    </row>
    <row r="245" spans="2:76" s="172" customFormat="1" x14ac:dyDescent="0.3">
      <c r="B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4"/>
      <c r="BO245" s="164"/>
      <c r="BP245" s="164"/>
      <c r="BQ245" s="164"/>
      <c r="BR245" s="164"/>
      <c r="BS245" s="164"/>
      <c r="BT245" s="164"/>
      <c r="BU245" s="164"/>
      <c r="BV245" s="164"/>
      <c r="BW245" s="164"/>
      <c r="BX245" s="164"/>
    </row>
    <row r="246" spans="2:76" s="172" customFormat="1" x14ac:dyDescent="0.3">
      <c r="B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c r="AV246" s="164"/>
      <c r="AW246" s="164"/>
      <c r="AX246" s="164"/>
      <c r="AY246" s="164"/>
      <c r="AZ246" s="164"/>
      <c r="BA246" s="164"/>
      <c r="BB246" s="164"/>
      <c r="BC246" s="164"/>
      <c r="BD246" s="164"/>
      <c r="BE246" s="164"/>
      <c r="BF246" s="164"/>
      <c r="BG246" s="164"/>
      <c r="BH246" s="164"/>
      <c r="BI246" s="164"/>
      <c r="BJ246" s="164"/>
      <c r="BK246" s="164"/>
      <c r="BL246" s="164"/>
      <c r="BM246" s="164"/>
      <c r="BN246" s="164"/>
      <c r="BO246" s="164"/>
      <c r="BP246" s="164"/>
      <c r="BQ246" s="164"/>
      <c r="BR246" s="164"/>
      <c r="BS246" s="164"/>
      <c r="BT246" s="164"/>
      <c r="BU246" s="164"/>
      <c r="BV246" s="164"/>
      <c r="BW246" s="164"/>
      <c r="BX246" s="164"/>
    </row>
    <row r="247" spans="2:76" s="172" customFormat="1" x14ac:dyDescent="0.3">
      <c r="B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4"/>
      <c r="AY247" s="164"/>
      <c r="AZ247" s="164"/>
      <c r="BA247" s="164"/>
      <c r="BB247" s="164"/>
      <c r="BC247" s="164"/>
      <c r="BD247" s="164"/>
      <c r="BE247" s="164"/>
      <c r="BF247" s="164"/>
      <c r="BG247" s="164"/>
      <c r="BH247" s="164"/>
      <c r="BI247" s="164"/>
      <c r="BJ247" s="164"/>
      <c r="BK247" s="164"/>
      <c r="BL247" s="164"/>
      <c r="BM247" s="164"/>
      <c r="BN247" s="164"/>
      <c r="BO247" s="164"/>
      <c r="BP247" s="164"/>
      <c r="BQ247" s="164"/>
      <c r="BR247" s="164"/>
      <c r="BS247" s="164"/>
      <c r="BT247" s="164"/>
      <c r="BU247" s="164"/>
      <c r="BV247" s="164"/>
      <c r="BW247" s="164"/>
      <c r="BX247" s="164"/>
    </row>
    <row r="248" spans="2:76" s="172" customFormat="1" x14ac:dyDescent="0.3">
      <c r="B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4"/>
      <c r="AY248" s="164"/>
      <c r="AZ248" s="164"/>
      <c r="BA248" s="164"/>
      <c r="BB248" s="164"/>
      <c r="BC248" s="164"/>
      <c r="BD248" s="164"/>
      <c r="BE248" s="164"/>
      <c r="BF248" s="164"/>
      <c r="BG248" s="164"/>
      <c r="BH248" s="164"/>
      <c r="BI248" s="164"/>
      <c r="BJ248" s="164"/>
      <c r="BK248" s="164"/>
      <c r="BL248" s="164"/>
      <c r="BM248" s="164"/>
      <c r="BN248" s="164"/>
      <c r="BO248" s="164"/>
      <c r="BP248" s="164"/>
      <c r="BQ248" s="164"/>
      <c r="BR248" s="164"/>
      <c r="BS248" s="164"/>
      <c r="BT248" s="164"/>
      <c r="BU248" s="164"/>
      <c r="BV248" s="164"/>
      <c r="BW248" s="164"/>
      <c r="BX248" s="164"/>
    </row>
    <row r="249" spans="2:76" s="172" customFormat="1" x14ac:dyDescent="0.3">
      <c r="B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164"/>
      <c r="AY249" s="164"/>
      <c r="AZ249" s="164"/>
      <c r="BA249" s="164"/>
      <c r="BB249" s="164"/>
      <c r="BC249" s="164"/>
      <c r="BD249" s="164"/>
      <c r="BE249" s="164"/>
      <c r="BF249" s="164"/>
      <c r="BG249" s="164"/>
      <c r="BH249" s="164"/>
      <c r="BI249" s="164"/>
      <c r="BJ249" s="164"/>
      <c r="BK249" s="164"/>
      <c r="BL249" s="164"/>
      <c r="BM249" s="164"/>
      <c r="BN249" s="164"/>
      <c r="BO249" s="164"/>
      <c r="BP249" s="164"/>
      <c r="BQ249" s="164"/>
      <c r="BR249" s="164"/>
      <c r="BS249" s="164"/>
      <c r="BT249" s="164"/>
      <c r="BU249" s="164"/>
      <c r="BV249" s="164"/>
      <c r="BW249" s="164"/>
      <c r="BX249" s="164"/>
    </row>
    <row r="250" spans="2:76" s="172" customFormat="1" x14ac:dyDescent="0.3">
      <c r="B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4"/>
      <c r="AY250" s="164"/>
      <c r="AZ250" s="164"/>
      <c r="BA250" s="164"/>
      <c r="BB250" s="164"/>
      <c r="BC250" s="164"/>
      <c r="BD250" s="164"/>
      <c r="BE250" s="164"/>
      <c r="BF250" s="164"/>
      <c r="BG250" s="164"/>
      <c r="BH250" s="164"/>
      <c r="BI250" s="164"/>
      <c r="BJ250" s="164"/>
      <c r="BK250" s="164"/>
      <c r="BL250" s="164"/>
      <c r="BM250" s="164"/>
      <c r="BN250" s="164"/>
      <c r="BO250" s="164"/>
      <c r="BP250" s="164"/>
      <c r="BQ250" s="164"/>
      <c r="BR250" s="164"/>
      <c r="BS250" s="164"/>
      <c r="BT250" s="164"/>
      <c r="BU250" s="164"/>
      <c r="BV250" s="164"/>
      <c r="BW250" s="164"/>
      <c r="BX250" s="164"/>
    </row>
    <row r="251" spans="2:76" s="172" customFormat="1" x14ac:dyDescent="0.3">
      <c r="B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c r="BA251" s="164"/>
      <c r="BB251" s="164"/>
      <c r="BC251" s="164"/>
      <c r="BD251" s="164"/>
      <c r="BE251" s="164"/>
      <c r="BF251" s="164"/>
      <c r="BG251" s="164"/>
      <c r="BH251" s="164"/>
      <c r="BI251" s="164"/>
      <c r="BJ251" s="164"/>
      <c r="BK251" s="164"/>
      <c r="BL251" s="164"/>
      <c r="BM251" s="164"/>
      <c r="BN251" s="164"/>
      <c r="BO251" s="164"/>
      <c r="BP251" s="164"/>
      <c r="BQ251" s="164"/>
      <c r="BR251" s="164"/>
      <c r="BS251" s="164"/>
      <c r="BT251" s="164"/>
      <c r="BU251" s="164"/>
      <c r="BV251" s="164"/>
      <c r="BW251" s="164"/>
      <c r="BX251" s="164"/>
    </row>
    <row r="252" spans="2:76" s="172" customFormat="1" x14ac:dyDescent="0.3">
      <c r="B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c r="AV252" s="164"/>
      <c r="AW252" s="164"/>
      <c r="AX252" s="164"/>
      <c r="AY252" s="164"/>
      <c r="AZ252" s="164"/>
      <c r="BA252" s="164"/>
      <c r="BB252" s="164"/>
      <c r="BC252" s="164"/>
      <c r="BD252" s="164"/>
      <c r="BE252" s="164"/>
      <c r="BF252" s="164"/>
      <c r="BG252" s="164"/>
      <c r="BH252" s="164"/>
      <c r="BI252" s="164"/>
      <c r="BJ252" s="164"/>
      <c r="BK252" s="164"/>
      <c r="BL252" s="164"/>
      <c r="BM252" s="164"/>
      <c r="BN252" s="164"/>
      <c r="BO252" s="164"/>
      <c r="BP252" s="164"/>
      <c r="BQ252" s="164"/>
      <c r="BR252" s="164"/>
      <c r="BS252" s="164"/>
      <c r="BT252" s="164"/>
      <c r="BU252" s="164"/>
      <c r="BV252" s="164"/>
      <c r="BW252" s="164"/>
      <c r="BX252" s="164"/>
    </row>
    <row r="253" spans="2:76" s="172" customFormat="1" x14ac:dyDescent="0.3">
      <c r="B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4"/>
      <c r="AY253" s="164"/>
      <c r="AZ253" s="164"/>
      <c r="BA253" s="164"/>
      <c r="BB253" s="164"/>
      <c r="BC253" s="164"/>
      <c r="BD253" s="164"/>
      <c r="BE253" s="164"/>
      <c r="BF253" s="164"/>
      <c r="BG253" s="164"/>
      <c r="BH253" s="164"/>
      <c r="BI253" s="164"/>
      <c r="BJ253" s="164"/>
      <c r="BK253" s="164"/>
      <c r="BL253" s="164"/>
      <c r="BM253" s="164"/>
      <c r="BN253" s="164"/>
      <c r="BO253" s="164"/>
      <c r="BP253" s="164"/>
      <c r="BQ253" s="164"/>
      <c r="BR253" s="164"/>
      <c r="BS253" s="164"/>
      <c r="BT253" s="164"/>
      <c r="BU253" s="164"/>
      <c r="BV253" s="164"/>
      <c r="BW253" s="164"/>
      <c r="BX253" s="164"/>
    </row>
    <row r="254" spans="2:76" s="172" customFormat="1" x14ac:dyDescent="0.3">
      <c r="B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c r="AV254" s="164"/>
      <c r="AW254" s="164"/>
      <c r="AX254" s="164"/>
      <c r="AY254" s="164"/>
      <c r="AZ254" s="164"/>
      <c r="BA254" s="164"/>
      <c r="BB254" s="164"/>
      <c r="BC254" s="164"/>
      <c r="BD254" s="164"/>
      <c r="BE254" s="164"/>
      <c r="BF254" s="164"/>
      <c r="BG254" s="164"/>
      <c r="BH254" s="164"/>
      <c r="BI254" s="164"/>
      <c r="BJ254" s="164"/>
      <c r="BK254" s="164"/>
      <c r="BL254" s="164"/>
      <c r="BM254" s="164"/>
      <c r="BN254" s="164"/>
      <c r="BO254" s="164"/>
      <c r="BP254" s="164"/>
      <c r="BQ254" s="164"/>
      <c r="BR254" s="164"/>
      <c r="BS254" s="164"/>
      <c r="BT254" s="164"/>
      <c r="BU254" s="164"/>
      <c r="BV254" s="164"/>
      <c r="BW254" s="164"/>
      <c r="BX254" s="164"/>
    </row>
    <row r="255" spans="2:76" s="172" customFormat="1" x14ac:dyDescent="0.3">
      <c r="B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c r="AV255" s="164"/>
      <c r="AW255" s="164"/>
      <c r="AX255" s="164"/>
      <c r="AY255" s="164"/>
      <c r="AZ255" s="164"/>
      <c r="BA255" s="164"/>
      <c r="BB255" s="164"/>
      <c r="BC255" s="164"/>
      <c r="BD255" s="164"/>
      <c r="BE255" s="164"/>
      <c r="BF255" s="164"/>
      <c r="BG255" s="164"/>
      <c r="BH255" s="164"/>
      <c r="BI255" s="164"/>
      <c r="BJ255" s="164"/>
      <c r="BK255" s="164"/>
      <c r="BL255" s="164"/>
      <c r="BM255" s="164"/>
      <c r="BN255" s="164"/>
      <c r="BO255" s="164"/>
      <c r="BP255" s="164"/>
      <c r="BQ255" s="164"/>
      <c r="BR255" s="164"/>
      <c r="BS255" s="164"/>
      <c r="BT255" s="164"/>
      <c r="BU255" s="164"/>
      <c r="BV255" s="164"/>
      <c r="BW255" s="164"/>
      <c r="BX255" s="164"/>
    </row>
    <row r="256" spans="2:76" s="172" customFormat="1" x14ac:dyDescent="0.3">
      <c r="B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4"/>
      <c r="AY256" s="164"/>
      <c r="AZ256" s="164"/>
      <c r="BA256" s="164"/>
      <c r="BB256" s="164"/>
      <c r="BC256" s="164"/>
      <c r="BD256" s="164"/>
      <c r="BE256" s="164"/>
      <c r="BF256" s="164"/>
      <c r="BG256" s="164"/>
      <c r="BH256" s="164"/>
      <c r="BI256" s="164"/>
      <c r="BJ256" s="164"/>
      <c r="BK256" s="164"/>
      <c r="BL256" s="164"/>
      <c r="BM256" s="164"/>
      <c r="BN256" s="164"/>
      <c r="BO256" s="164"/>
      <c r="BP256" s="164"/>
      <c r="BQ256" s="164"/>
      <c r="BR256" s="164"/>
      <c r="BS256" s="164"/>
      <c r="BT256" s="164"/>
      <c r="BU256" s="164"/>
      <c r="BV256" s="164"/>
      <c r="BW256" s="164"/>
      <c r="BX256" s="164"/>
    </row>
    <row r="257" spans="2:76" s="172" customFormat="1" x14ac:dyDescent="0.3">
      <c r="B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4"/>
      <c r="AY257" s="164"/>
      <c r="AZ257" s="164"/>
      <c r="BA257" s="164"/>
      <c r="BB257" s="164"/>
      <c r="BC257" s="164"/>
      <c r="BD257" s="164"/>
      <c r="BE257" s="164"/>
      <c r="BF257" s="164"/>
      <c r="BG257" s="164"/>
      <c r="BH257" s="164"/>
      <c r="BI257" s="164"/>
      <c r="BJ257" s="164"/>
      <c r="BK257" s="164"/>
      <c r="BL257" s="164"/>
      <c r="BM257" s="164"/>
      <c r="BN257" s="164"/>
      <c r="BO257" s="164"/>
      <c r="BP257" s="164"/>
      <c r="BQ257" s="164"/>
      <c r="BR257" s="164"/>
      <c r="BS257" s="164"/>
      <c r="BT257" s="164"/>
      <c r="BU257" s="164"/>
      <c r="BV257" s="164"/>
      <c r="BW257" s="164"/>
      <c r="BX257" s="164"/>
    </row>
    <row r="258" spans="2:76" s="172" customFormat="1" x14ac:dyDescent="0.3">
      <c r="B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c r="AV258" s="164"/>
      <c r="AW258" s="164"/>
      <c r="AX258" s="164"/>
      <c r="AY258" s="164"/>
      <c r="AZ258" s="164"/>
      <c r="BA258" s="164"/>
      <c r="BB258" s="164"/>
      <c r="BC258" s="164"/>
      <c r="BD258" s="164"/>
      <c r="BE258" s="164"/>
      <c r="BF258" s="164"/>
      <c r="BG258" s="164"/>
      <c r="BH258" s="164"/>
      <c r="BI258" s="164"/>
      <c r="BJ258" s="164"/>
      <c r="BK258" s="164"/>
      <c r="BL258" s="164"/>
      <c r="BM258" s="164"/>
      <c r="BN258" s="164"/>
      <c r="BO258" s="164"/>
      <c r="BP258" s="164"/>
      <c r="BQ258" s="164"/>
      <c r="BR258" s="164"/>
      <c r="BS258" s="164"/>
      <c r="BT258" s="164"/>
      <c r="BU258" s="164"/>
      <c r="BV258" s="164"/>
      <c r="BW258" s="164"/>
      <c r="BX258" s="164"/>
    </row>
    <row r="259" spans="2:76" s="172" customFormat="1" x14ac:dyDescent="0.3">
      <c r="B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c r="BA259" s="164"/>
      <c r="BB259" s="164"/>
      <c r="BC259" s="164"/>
      <c r="BD259" s="164"/>
      <c r="BE259" s="164"/>
      <c r="BF259" s="164"/>
      <c r="BG259" s="164"/>
      <c r="BH259" s="164"/>
      <c r="BI259" s="164"/>
      <c r="BJ259" s="164"/>
      <c r="BK259" s="164"/>
      <c r="BL259" s="164"/>
      <c r="BM259" s="164"/>
      <c r="BN259" s="164"/>
      <c r="BO259" s="164"/>
      <c r="BP259" s="164"/>
      <c r="BQ259" s="164"/>
      <c r="BR259" s="164"/>
      <c r="BS259" s="164"/>
      <c r="BT259" s="164"/>
      <c r="BU259" s="164"/>
      <c r="BV259" s="164"/>
      <c r="BW259" s="164"/>
      <c r="BX259" s="164"/>
    </row>
    <row r="260" spans="2:76" s="172" customFormat="1" x14ac:dyDescent="0.3">
      <c r="B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c r="AV260" s="164"/>
      <c r="AW260" s="164"/>
      <c r="AX260" s="164"/>
      <c r="AY260" s="164"/>
      <c r="AZ260" s="164"/>
      <c r="BA260" s="164"/>
      <c r="BB260" s="164"/>
      <c r="BC260" s="164"/>
      <c r="BD260" s="164"/>
      <c r="BE260" s="164"/>
      <c r="BF260" s="164"/>
      <c r="BG260" s="164"/>
      <c r="BH260" s="164"/>
      <c r="BI260" s="164"/>
      <c r="BJ260" s="164"/>
      <c r="BK260" s="164"/>
      <c r="BL260" s="164"/>
      <c r="BM260" s="164"/>
      <c r="BN260" s="164"/>
      <c r="BO260" s="164"/>
      <c r="BP260" s="164"/>
      <c r="BQ260" s="164"/>
      <c r="BR260" s="164"/>
      <c r="BS260" s="164"/>
      <c r="BT260" s="164"/>
      <c r="BU260" s="164"/>
      <c r="BV260" s="164"/>
      <c r="BW260" s="164"/>
      <c r="BX260" s="164"/>
    </row>
    <row r="261" spans="2:76" s="172" customFormat="1" x14ac:dyDescent="0.3">
      <c r="B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c r="AV261" s="164"/>
      <c r="AW261" s="164"/>
      <c r="AX261" s="164"/>
      <c r="AY261" s="164"/>
      <c r="AZ261" s="164"/>
      <c r="BA261" s="164"/>
      <c r="BB261" s="164"/>
      <c r="BC261" s="164"/>
      <c r="BD261" s="164"/>
      <c r="BE261" s="164"/>
      <c r="BF261" s="164"/>
      <c r="BG261" s="164"/>
      <c r="BH261" s="164"/>
      <c r="BI261" s="164"/>
      <c r="BJ261" s="164"/>
      <c r="BK261" s="164"/>
      <c r="BL261" s="164"/>
      <c r="BM261" s="164"/>
      <c r="BN261" s="164"/>
      <c r="BO261" s="164"/>
      <c r="BP261" s="164"/>
      <c r="BQ261" s="164"/>
      <c r="BR261" s="164"/>
      <c r="BS261" s="164"/>
      <c r="BT261" s="164"/>
      <c r="BU261" s="164"/>
      <c r="BV261" s="164"/>
      <c r="BW261" s="164"/>
      <c r="BX261" s="164"/>
    </row>
    <row r="262" spans="2:76" s="172" customFormat="1" x14ac:dyDescent="0.3">
      <c r="B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64"/>
      <c r="BM262" s="164"/>
      <c r="BN262" s="164"/>
      <c r="BO262" s="164"/>
      <c r="BP262" s="164"/>
      <c r="BQ262" s="164"/>
      <c r="BR262" s="164"/>
      <c r="BS262" s="164"/>
      <c r="BT262" s="164"/>
      <c r="BU262" s="164"/>
      <c r="BV262" s="164"/>
      <c r="BW262" s="164"/>
      <c r="BX262" s="164"/>
    </row>
    <row r="263" spans="2:76" s="172" customFormat="1" x14ac:dyDescent="0.3">
      <c r="B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c r="AV263" s="164"/>
      <c r="AW263" s="164"/>
      <c r="AX263" s="164"/>
      <c r="AY263" s="164"/>
      <c r="AZ263" s="164"/>
      <c r="BA263" s="164"/>
      <c r="BB263" s="164"/>
      <c r="BC263" s="164"/>
      <c r="BD263" s="164"/>
      <c r="BE263" s="164"/>
      <c r="BF263" s="164"/>
      <c r="BG263" s="164"/>
      <c r="BH263" s="164"/>
      <c r="BI263" s="164"/>
      <c r="BJ263" s="164"/>
      <c r="BK263" s="164"/>
      <c r="BL263" s="164"/>
      <c r="BM263" s="164"/>
      <c r="BN263" s="164"/>
      <c r="BO263" s="164"/>
      <c r="BP263" s="164"/>
      <c r="BQ263" s="164"/>
      <c r="BR263" s="164"/>
      <c r="BS263" s="164"/>
      <c r="BT263" s="164"/>
      <c r="BU263" s="164"/>
      <c r="BV263" s="164"/>
      <c r="BW263" s="164"/>
      <c r="BX263" s="164"/>
    </row>
    <row r="264" spans="2:76" s="172" customFormat="1" x14ac:dyDescent="0.3">
      <c r="B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c r="AV264" s="164"/>
      <c r="AW264" s="164"/>
      <c r="AX264" s="164"/>
      <c r="AY264" s="164"/>
      <c r="AZ264" s="164"/>
      <c r="BA264" s="164"/>
      <c r="BB264" s="164"/>
      <c r="BC264" s="164"/>
      <c r="BD264" s="164"/>
      <c r="BE264" s="164"/>
      <c r="BF264" s="164"/>
      <c r="BG264" s="164"/>
      <c r="BH264" s="164"/>
      <c r="BI264" s="164"/>
      <c r="BJ264" s="164"/>
      <c r="BK264" s="164"/>
      <c r="BL264" s="164"/>
      <c r="BM264" s="164"/>
      <c r="BN264" s="164"/>
      <c r="BO264" s="164"/>
      <c r="BP264" s="164"/>
      <c r="BQ264" s="164"/>
      <c r="BR264" s="164"/>
      <c r="BS264" s="164"/>
      <c r="BT264" s="164"/>
      <c r="BU264" s="164"/>
      <c r="BV264" s="164"/>
      <c r="BW264" s="164"/>
      <c r="BX264" s="164"/>
    </row>
    <row r="265" spans="2:76" s="172" customFormat="1" x14ac:dyDescent="0.3">
      <c r="B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c r="AV265" s="164"/>
      <c r="AW265" s="164"/>
      <c r="AX265" s="164"/>
      <c r="AY265" s="164"/>
      <c r="AZ265" s="164"/>
      <c r="BA265" s="164"/>
      <c r="BB265" s="164"/>
      <c r="BC265" s="164"/>
      <c r="BD265" s="164"/>
      <c r="BE265" s="164"/>
      <c r="BF265" s="164"/>
      <c r="BG265" s="164"/>
      <c r="BH265" s="164"/>
      <c r="BI265" s="164"/>
      <c r="BJ265" s="164"/>
      <c r="BK265" s="164"/>
      <c r="BL265" s="164"/>
      <c r="BM265" s="164"/>
      <c r="BN265" s="164"/>
      <c r="BO265" s="164"/>
      <c r="BP265" s="164"/>
      <c r="BQ265" s="164"/>
      <c r="BR265" s="164"/>
      <c r="BS265" s="164"/>
      <c r="BT265" s="164"/>
      <c r="BU265" s="164"/>
      <c r="BV265" s="164"/>
      <c r="BW265" s="164"/>
      <c r="BX265" s="164"/>
    </row>
    <row r="266" spans="2:76" s="172" customFormat="1" x14ac:dyDescent="0.3">
      <c r="B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c r="AV266" s="164"/>
      <c r="AW266" s="164"/>
      <c r="AX266" s="164"/>
      <c r="AY266" s="164"/>
      <c r="AZ266" s="164"/>
      <c r="BA266" s="164"/>
      <c r="BB266" s="164"/>
      <c r="BC266" s="164"/>
      <c r="BD266" s="164"/>
      <c r="BE266" s="164"/>
      <c r="BF266" s="164"/>
      <c r="BG266" s="164"/>
      <c r="BH266" s="164"/>
      <c r="BI266" s="164"/>
      <c r="BJ266" s="164"/>
      <c r="BK266" s="164"/>
      <c r="BL266" s="164"/>
      <c r="BM266" s="164"/>
      <c r="BN266" s="164"/>
      <c r="BO266" s="164"/>
      <c r="BP266" s="164"/>
      <c r="BQ266" s="164"/>
      <c r="BR266" s="164"/>
      <c r="BS266" s="164"/>
      <c r="BT266" s="164"/>
      <c r="BU266" s="164"/>
      <c r="BV266" s="164"/>
      <c r="BW266" s="164"/>
      <c r="BX266" s="164"/>
    </row>
    <row r="267" spans="2:76" s="172" customFormat="1" x14ac:dyDescent="0.3">
      <c r="B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4"/>
      <c r="BC267" s="164"/>
      <c r="BD267" s="164"/>
      <c r="BE267" s="164"/>
      <c r="BF267" s="164"/>
      <c r="BG267" s="164"/>
      <c r="BH267" s="164"/>
      <c r="BI267" s="164"/>
      <c r="BJ267" s="164"/>
      <c r="BK267" s="164"/>
      <c r="BL267" s="164"/>
      <c r="BM267" s="164"/>
      <c r="BN267" s="164"/>
      <c r="BO267" s="164"/>
      <c r="BP267" s="164"/>
      <c r="BQ267" s="164"/>
      <c r="BR267" s="164"/>
      <c r="BS267" s="164"/>
      <c r="BT267" s="164"/>
      <c r="BU267" s="164"/>
      <c r="BV267" s="164"/>
      <c r="BW267" s="164"/>
      <c r="BX267" s="164"/>
    </row>
    <row r="268" spans="2:76" s="172" customFormat="1" x14ac:dyDescent="0.3">
      <c r="B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164"/>
      <c r="BC268" s="164"/>
      <c r="BD268" s="164"/>
      <c r="BE268" s="164"/>
      <c r="BF268" s="164"/>
      <c r="BG268" s="164"/>
      <c r="BH268" s="164"/>
      <c r="BI268" s="164"/>
      <c r="BJ268" s="164"/>
      <c r="BK268" s="164"/>
      <c r="BL268" s="164"/>
      <c r="BM268" s="164"/>
      <c r="BN268" s="164"/>
      <c r="BO268" s="164"/>
      <c r="BP268" s="164"/>
      <c r="BQ268" s="164"/>
      <c r="BR268" s="164"/>
      <c r="BS268" s="164"/>
      <c r="BT268" s="164"/>
      <c r="BU268" s="164"/>
      <c r="BV268" s="164"/>
      <c r="BW268" s="164"/>
      <c r="BX268" s="164"/>
    </row>
    <row r="269" spans="2:76" s="172" customFormat="1" x14ac:dyDescent="0.3">
      <c r="B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c r="AV269" s="164"/>
      <c r="AW269" s="164"/>
      <c r="AX269" s="164"/>
      <c r="AY269" s="164"/>
      <c r="AZ269" s="164"/>
      <c r="BA269" s="164"/>
      <c r="BB269" s="164"/>
      <c r="BC269" s="164"/>
      <c r="BD269" s="164"/>
      <c r="BE269" s="164"/>
      <c r="BF269" s="164"/>
      <c r="BG269" s="164"/>
      <c r="BH269" s="164"/>
      <c r="BI269" s="164"/>
      <c r="BJ269" s="164"/>
      <c r="BK269" s="164"/>
      <c r="BL269" s="164"/>
      <c r="BM269" s="164"/>
      <c r="BN269" s="164"/>
      <c r="BO269" s="164"/>
      <c r="BP269" s="164"/>
      <c r="BQ269" s="164"/>
      <c r="BR269" s="164"/>
      <c r="BS269" s="164"/>
      <c r="BT269" s="164"/>
      <c r="BU269" s="164"/>
      <c r="BV269" s="164"/>
      <c r="BW269" s="164"/>
      <c r="BX269" s="164"/>
    </row>
    <row r="270" spans="2:76" s="172" customFormat="1" x14ac:dyDescent="0.3">
      <c r="B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164"/>
      <c r="BL270" s="164"/>
      <c r="BM270" s="164"/>
      <c r="BN270" s="164"/>
      <c r="BO270" s="164"/>
      <c r="BP270" s="164"/>
      <c r="BQ270" s="164"/>
      <c r="BR270" s="164"/>
      <c r="BS270" s="164"/>
      <c r="BT270" s="164"/>
      <c r="BU270" s="164"/>
      <c r="BV270" s="164"/>
      <c r="BW270" s="164"/>
      <c r="BX270" s="164"/>
    </row>
    <row r="271" spans="2:76" s="172" customFormat="1" x14ac:dyDescent="0.3">
      <c r="B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c r="AV271" s="164"/>
      <c r="AW271" s="164"/>
      <c r="AX271" s="164"/>
      <c r="AY271" s="164"/>
      <c r="AZ271" s="164"/>
      <c r="BA271" s="164"/>
      <c r="BB271" s="164"/>
      <c r="BC271" s="164"/>
      <c r="BD271" s="164"/>
      <c r="BE271" s="164"/>
      <c r="BF271" s="164"/>
      <c r="BG271" s="164"/>
      <c r="BH271" s="164"/>
      <c r="BI271" s="164"/>
      <c r="BJ271" s="164"/>
      <c r="BK271" s="164"/>
      <c r="BL271" s="164"/>
      <c r="BM271" s="164"/>
      <c r="BN271" s="164"/>
      <c r="BO271" s="164"/>
      <c r="BP271" s="164"/>
      <c r="BQ271" s="164"/>
      <c r="BR271" s="164"/>
      <c r="BS271" s="164"/>
      <c r="BT271" s="164"/>
      <c r="BU271" s="164"/>
      <c r="BV271" s="164"/>
      <c r="BW271" s="164"/>
      <c r="BX271" s="164"/>
    </row>
    <row r="272" spans="2:76" s="172" customFormat="1" x14ac:dyDescent="0.3">
      <c r="B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c r="AV272" s="164"/>
      <c r="AW272" s="164"/>
      <c r="AX272" s="164"/>
      <c r="AY272" s="164"/>
      <c r="AZ272" s="164"/>
      <c r="BA272" s="164"/>
      <c r="BB272" s="164"/>
      <c r="BC272" s="164"/>
      <c r="BD272" s="164"/>
      <c r="BE272" s="164"/>
      <c r="BF272" s="164"/>
      <c r="BG272" s="164"/>
      <c r="BH272" s="164"/>
      <c r="BI272" s="164"/>
      <c r="BJ272" s="164"/>
      <c r="BK272" s="164"/>
      <c r="BL272" s="164"/>
      <c r="BM272" s="164"/>
      <c r="BN272" s="164"/>
      <c r="BO272" s="164"/>
      <c r="BP272" s="164"/>
      <c r="BQ272" s="164"/>
      <c r="BR272" s="164"/>
      <c r="BS272" s="164"/>
      <c r="BT272" s="164"/>
      <c r="BU272" s="164"/>
      <c r="BV272" s="164"/>
      <c r="BW272" s="164"/>
      <c r="BX272" s="164"/>
    </row>
    <row r="273" spans="2:76" s="172" customFormat="1" x14ac:dyDescent="0.3">
      <c r="B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c r="AV273" s="164"/>
      <c r="AW273" s="164"/>
      <c r="AX273" s="164"/>
      <c r="AY273" s="164"/>
      <c r="AZ273" s="164"/>
      <c r="BA273" s="164"/>
      <c r="BB273" s="164"/>
      <c r="BC273" s="164"/>
      <c r="BD273" s="164"/>
      <c r="BE273" s="164"/>
      <c r="BF273" s="164"/>
      <c r="BG273" s="164"/>
      <c r="BH273" s="164"/>
      <c r="BI273" s="164"/>
      <c r="BJ273" s="164"/>
      <c r="BK273" s="164"/>
      <c r="BL273" s="164"/>
      <c r="BM273" s="164"/>
      <c r="BN273" s="164"/>
      <c r="BO273" s="164"/>
      <c r="BP273" s="164"/>
      <c r="BQ273" s="164"/>
      <c r="BR273" s="164"/>
      <c r="BS273" s="164"/>
      <c r="BT273" s="164"/>
      <c r="BU273" s="164"/>
      <c r="BV273" s="164"/>
      <c r="BW273" s="164"/>
      <c r="BX273" s="164"/>
    </row>
    <row r="274" spans="2:76" s="172" customFormat="1" x14ac:dyDescent="0.3">
      <c r="B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c r="AV274" s="164"/>
      <c r="AW274" s="164"/>
      <c r="AX274" s="164"/>
      <c r="AY274" s="164"/>
      <c r="AZ274" s="164"/>
      <c r="BA274" s="164"/>
      <c r="BB274" s="164"/>
      <c r="BC274" s="164"/>
      <c r="BD274" s="164"/>
      <c r="BE274" s="164"/>
      <c r="BF274" s="164"/>
      <c r="BG274" s="164"/>
      <c r="BH274" s="164"/>
      <c r="BI274" s="164"/>
      <c r="BJ274" s="164"/>
      <c r="BK274" s="164"/>
      <c r="BL274" s="164"/>
      <c r="BM274" s="164"/>
      <c r="BN274" s="164"/>
      <c r="BO274" s="164"/>
      <c r="BP274" s="164"/>
      <c r="BQ274" s="164"/>
      <c r="BR274" s="164"/>
      <c r="BS274" s="164"/>
      <c r="BT274" s="164"/>
      <c r="BU274" s="164"/>
      <c r="BV274" s="164"/>
      <c r="BW274" s="164"/>
      <c r="BX274" s="164"/>
    </row>
    <row r="275" spans="2:76" s="172" customFormat="1" x14ac:dyDescent="0.3">
      <c r="B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c r="AV275" s="164"/>
      <c r="AW275" s="164"/>
      <c r="AX275" s="164"/>
      <c r="AY275" s="164"/>
      <c r="AZ275" s="164"/>
      <c r="BA275" s="164"/>
      <c r="BB275" s="164"/>
      <c r="BC275" s="164"/>
      <c r="BD275" s="164"/>
      <c r="BE275" s="164"/>
      <c r="BF275" s="164"/>
      <c r="BG275" s="164"/>
      <c r="BH275" s="164"/>
      <c r="BI275" s="164"/>
      <c r="BJ275" s="164"/>
      <c r="BK275" s="164"/>
      <c r="BL275" s="164"/>
      <c r="BM275" s="164"/>
      <c r="BN275" s="164"/>
      <c r="BO275" s="164"/>
      <c r="BP275" s="164"/>
      <c r="BQ275" s="164"/>
      <c r="BR275" s="164"/>
      <c r="BS275" s="164"/>
      <c r="BT275" s="164"/>
      <c r="BU275" s="164"/>
      <c r="BV275" s="164"/>
      <c r="BW275" s="164"/>
      <c r="BX275" s="164"/>
    </row>
    <row r="276" spans="2:76" s="172" customFormat="1" x14ac:dyDescent="0.3">
      <c r="B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c r="AV276" s="164"/>
      <c r="AW276" s="164"/>
      <c r="AX276" s="164"/>
      <c r="AY276" s="164"/>
      <c r="AZ276" s="164"/>
      <c r="BA276" s="164"/>
      <c r="BB276" s="164"/>
      <c r="BC276" s="164"/>
      <c r="BD276" s="164"/>
      <c r="BE276" s="164"/>
      <c r="BF276" s="164"/>
      <c r="BG276" s="164"/>
      <c r="BH276" s="164"/>
      <c r="BI276" s="164"/>
      <c r="BJ276" s="164"/>
      <c r="BK276" s="164"/>
      <c r="BL276" s="164"/>
      <c r="BM276" s="164"/>
      <c r="BN276" s="164"/>
      <c r="BO276" s="164"/>
      <c r="BP276" s="164"/>
      <c r="BQ276" s="164"/>
      <c r="BR276" s="164"/>
      <c r="BS276" s="164"/>
      <c r="BT276" s="164"/>
      <c r="BU276" s="164"/>
      <c r="BV276" s="164"/>
      <c r="BW276" s="164"/>
      <c r="BX276" s="164"/>
    </row>
    <row r="277" spans="2:76" s="172" customFormat="1" x14ac:dyDescent="0.3">
      <c r="B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c r="BA277" s="164"/>
      <c r="BB277" s="164"/>
      <c r="BC277" s="164"/>
      <c r="BD277" s="164"/>
      <c r="BE277" s="164"/>
      <c r="BF277" s="164"/>
      <c r="BG277" s="164"/>
      <c r="BH277" s="164"/>
      <c r="BI277" s="164"/>
      <c r="BJ277" s="164"/>
      <c r="BK277" s="164"/>
      <c r="BL277" s="164"/>
      <c r="BM277" s="164"/>
      <c r="BN277" s="164"/>
      <c r="BO277" s="164"/>
      <c r="BP277" s="164"/>
      <c r="BQ277" s="164"/>
      <c r="BR277" s="164"/>
      <c r="BS277" s="164"/>
      <c r="BT277" s="164"/>
      <c r="BU277" s="164"/>
      <c r="BV277" s="164"/>
      <c r="BW277" s="164"/>
      <c r="BX277" s="164"/>
    </row>
    <row r="278" spans="2:76" s="172" customFormat="1" x14ac:dyDescent="0.3">
      <c r="B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c r="AV278" s="164"/>
      <c r="AW278" s="164"/>
      <c r="AX278" s="164"/>
      <c r="AY278" s="164"/>
      <c r="AZ278" s="164"/>
      <c r="BA278" s="164"/>
      <c r="BB278" s="164"/>
      <c r="BC278" s="164"/>
      <c r="BD278" s="164"/>
      <c r="BE278" s="164"/>
      <c r="BF278" s="164"/>
      <c r="BG278" s="164"/>
      <c r="BH278" s="164"/>
      <c r="BI278" s="164"/>
      <c r="BJ278" s="164"/>
      <c r="BK278" s="164"/>
      <c r="BL278" s="164"/>
      <c r="BM278" s="164"/>
      <c r="BN278" s="164"/>
      <c r="BO278" s="164"/>
      <c r="BP278" s="164"/>
      <c r="BQ278" s="164"/>
      <c r="BR278" s="164"/>
      <c r="BS278" s="164"/>
      <c r="BT278" s="164"/>
      <c r="BU278" s="164"/>
      <c r="BV278" s="164"/>
      <c r="BW278" s="164"/>
      <c r="BX278" s="164"/>
    </row>
    <row r="279" spans="2:76" s="172" customFormat="1" x14ac:dyDescent="0.3">
      <c r="B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c r="AV279" s="164"/>
      <c r="AW279" s="164"/>
      <c r="AX279" s="164"/>
      <c r="AY279" s="164"/>
      <c r="AZ279" s="164"/>
      <c r="BA279" s="164"/>
      <c r="BB279" s="164"/>
      <c r="BC279" s="164"/>
      <c r="BD279" s="164"/>
      <c r="BE279" s="164"/>
      <c r="BF279" s="164"/>
      <c r="BG279" s="164"/>
      <c r="BH279" s="164"/>
      <c r="BI279" s="164"/>
      <c r="BJ279" s="164"/>
      <c r="BK279" s="164"/>
      <c r="BL279" s="164"/>
      <c r="BM279" s="164"/>
      <c r="BN279" s="164"/>
      <c r="BO279" s="164"/>
      <c r="BP279" s="164"/>
      <c r="BQ279" s="164"/>
      <c r="BR279" s="164"/>
      <c r="BS279" s="164"/>
      <c r="BT279" s="164"/>
      <c r="BU279" s="164"/>
      <c r="BV279" s="164"/>
      <c r="BW279" s="164"/>
      <c r="BX279" s="164"/>
    </row>
    <row r="280" spans="2:76" s="172" customFormat="1" x14ac:dyDescent="0.3">
      <c r="B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c r="AV280" s="164"/>
      <c r="AW280" s="164"/>
      <c r="AX280" s="164"/>
      <c r="AY280" s="164"/>
      <c r="AZ280" s="164"/>
      <c r="BA280" s="164"/>
      <c r="BB280" s="164"/>
      <c r="BC280" s="164"/>
      <c r="BD280" s="164"/>
      <c r="BE280" s="164"/>
      <c r="BF280" s="164"/>
      <c r="BG280" s="164"/>
      <c r="BH280" s="164"/>
      <c r="BI280" s="164"/>
      <c r="BJ280" s="164"/>
      <c r="BK280" s="164"/>
      <c r="BL280" s="164"/>
      <c r="BM280" s="164"/>
      <c r="BN280" s="164"/>
      <c r="BO280" s="164"/>
      <c r="BP280" s="164"/>
      <c r="BQ280" s="164"/>
      <c r="BR280" s="164"/>
      <c r="BS280" s="164"/>
      <c r="BT280" s="164"/>
      <c r="BU280" s="164"/>
      <c r="BV280" s="164"/>
      <c r="BW280" s="164"/>
      <c r="BX280" s="164"/>
    </row>
    <row r="281" spans="2:76" s="172" customFormat="1" x14ac:dyDescent="0.3">
      <c r="B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c r="AV281" s="164"/>
      <c r="AW281" s="164"/>
      <c r="AX281" s="164"/>
      <c r="AY281" s="164"/>
      <c r="AZ281" s="164"/>
      <c r="BA281" s="164"/>
      <c r="BB281" s="164"/>
      <c r="BC281" s="164"/>
      <c r="BD281" s="164"/>
      <c r="BE281" s="164"/>
      <c r="BF281" s="164"/>
      <c r="BG281" s="164"/>
      <c r="BH281" s="164"/>
      <c r="BI281" s="164"/>
      <c r="BJ281" s="164"/>
      <c r="BK281" s="164"/>
      <c r="BL281" s="164"/>
      <c r="BM281" s="164"/>
      <c r="BN281" s="164"/>
      <c r="BO281" s="164"/>
      <c r="BP281" s="164"/>
      <c r="BQ281" s="164"/>
      <c r="BR281" s="164"/>
      <c r="BS281" s="164"/>
      <c r="BT281" s="164"/>
      <c r="BU281" s="164"/>
      <c r="BV281" s="164"/>
      <c r="BW281" s="164"/>
      <c r="BX281" s="164"/>
    </row>
    <row r="282" spans="2:76" s="172" customFormat="1" x14ac:dyDescent="0.3">
      <c r="B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c r="AV282" s="164"/>
      <c r="AW282" s="164"/>
      <c r="AX282" s="164"/>
      <c r="AY282" s="164"/>
      <c r="AZ282" s="164"/>
      <c r="BA282" s="164"/>
      <c r="BB282" s="164"/>
      <c r="BC282" s="164"/>
      <c r="BD282" s="164"/>
      <c r="BE282" s="164"/>
      <c r="BF282" s="164"/>
      <c r="BG282" s="164"/>
      <c r="BH282" s="164"/>
      <c r="BI282" s="164"/>
      <c r="BJ282" s="164"/>
      <c r="BK282" s="164"/>
      <c r="BL282" s="164"/>
      <c r="BM282" s="164"/>
      <c r="BN282" s="164"/>
      <c r="BO282" s="164"/>
      <c r="BP282" s="164"/>
      <c r="BQ282" s="164"/>
      <c r="BR282" s="164"/>
      <c r="BS282" s="164"/>
      <c r="BT282" s="164"/>
      <c r="BU282" s="164"/>
      <c r="BV282" s="164"/>
      <c r="BW282" s="164"/>
      <c r="BX282" s="164"/>
    </row>
    <row r="283" spans="2:76" s="172" customFormat="1" x14ac:dyDescent="0.3">
      <c r="B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c r="AV283" s="164"/>
      <c r="AW283" s="164"/>
      <c r="AX283" s="164"/>
      <c r="AY283" s="164"/>
      <c r="AZ283" s="164"/>
      <c r="BA283" s="164"/>
      <c r="BB283" s="164"/>
      <c r="BC283" s="164"/>
      <c r="BD283" s="164"/>
      <c r="BE283" s="164"/>
      <c r="BF283" s="164"/>
      <c r="BG283" s="164"/>
      <c r="BH283" s="164"/>
      <c r="BI283" s="164"/>
      <c r="BJ283" s="164"/>
      <c r="BK283" s="164"/>
      <c r="BL283" s="164"/>
      <c r="BM283" s="164"/>
      <c r="BN283" s="164"/>
      <c r="BO283" s="164"/>
      <c r="BP283" s="164"/>
      <c r="BQ283" s="164"/>
      <c r="BR283" s="164"/>
      <c r="BS283" s="164"/>
      <c r="BT283" s="164"/>
      <c r="BU283" s="164"/>
      <c r="BV283" s="164"/>
      <c r="BW283" s="164"/>
      <c r="BX283" s="164"/>
    </row>
    <row r="284" spans="2:76" s="172" customFormat="1" x14ac:dyDescent="0.3">
      <c r="B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c r="AV284" s="164"/>
      <c r="AW284" s="164"/>
      <c r="AX284" s="164"/>
      <c r="AY284" s="164"/>
      <c r="AZ284" s="164"/>
      <c r="BA284" s="164"/>
      <c r="BB284" s="164"/>
      <c r="BC284" s="164"/>
      <c r="BD284" s="164"/>
      <c r="BE284" s="164"/>
      <c r="BF284" s="164"/>
      <c r="BG284" s="164"/>
      <c r="BH284" s="164"/>
      <c r="BI284" s="164"/>
      <c r="BJ284" s="164"/>
      <c r="BK284" s="164"/>
      <c r="BL284" s="164"/>
      <c r="BM284" s="164"/>
      <c r="BN284" s="164"/>
      <c r="BO284" s="164"/>
      <c r="BP284" s="164"/>
      <c r="BQ284" s="164"/>
      <c r="BR284" s="164"/>
      <c r="BS284" s="164"/>
      <c r="BT284" s="164"/>
      <c r="BU284" s="164"/>
      <c r="BV284" s="164"/>
      <c r="BW284" s="164"/>
      <c r="BX284" s="164"/>
    </row>
    <row r="285" spans="2:76" s="172" customFormat="1" x14ac:dyDescent="0.3">
      <c r="B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c r="AV285" s="164"/>
      <c r="AW285" s="164"/>
      <c r="AX285" s="164"/>
      <c r="AY285" s="164"/>
      <c r="AZ285" s="164"/>
      <c r="BA285" s="164"/>
      <c r="BB285" s="164"/>
      <c r="BC285" s="164"/>
      <c r="BD285" s="164"/>
      <c r="BE285" s="164"/>
      <c r="BF285" s="164"/>
      <c r="BG285" s="164"/>
      <c r="BH285" s="164"/>
      <c r="BI285" s="164"/>
      <c r="BJ285" s="164"/>
      <c r="BK285" s="164"/>
      <c r="BL285" s="164"/>
      <c r="BM285" s="164"/>
      <c r="BN285" s="164"/>
      <c r="BO285" s="164"/>
      <c r="BP285" s="164"/>
      <c r="BQ285" s="164"/>
      <c r="BR285" s="164"/>
      <c r="BS285" s="164"/>
      <c r="BT285" s="164"/>
      <c r="BU285" s="164"/>
      <c r="BV285" s="164"/>
      <c r="BW285" s="164"/>
      <c r="BX285" s="164"/>
    </row>
    <row r="286" spans="2:76" s="172" customFormat="1" x14ac:dyDescent="0.3">
      <c r="B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c r="AV286" s="164"/>
      <c r="AW286" s="164"/>
      <c r="AX286" s="164"/>
      <c r="AY286" s="164"/>
      <c r="AZ286" s="164"/>
      <c r="BA286" s="164"/>
      <c r="BB286" s="164"/>
      <c r="BC286" s="164"/>
      <c r="BD286" s="164"/>
      <c r="BE286" s="164"/>
      <c r="BF286" s="164"/>
      <c r="BG286" s="164"/>
      <c r="BH286" s="164"/>
      <c r="BI286" s="164"/>
      <c r="BJ286" s="164"/>
      <c r="BK286" s="164"/>
      <c r="BL286" s="164"/>
      <c r="BM286" s="164"/>
      <c r="BN286" s="164"/>
      <c r="BO286" s="164"/>
      <c r="BP286" s="164"/>
      <c r="BQ286" s="164"/>
      <c r="BR286" s="164"/>
      <c r="BS286" s="164"/>
      <c r="BT286" s="164"/>
      <c r="BU286" s="164"/>
      <c r="BV286" s="164"/>
      <c r="BW286" s="164"/>
      <c r="BX286" s="164"/>
    </row>
    <row r="287" spans="2:76" s="172" customFormat="1" x14ac:dyDescent="0.3">
      <c r="B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c r="AV287" s="164"/>
      <c r="AW287" s="164"/>
      <c r="AX287" s="164"/>
      <c r="AY287" s="164"/>
      <c r="AZ287" s="164"/>
      <c r="BA287" s="164"/>
      <c r="BB287" s="164"/>
      <c r="BC287" s="164"/>
      <c r="BD287" s="164"/>
      <c r="BE287" s="164"/>
      <c r="BF287" s="164"/>
      <c r="BG287" s="164"/>
      <c r="BH287" s="164"/>
      <c r="BI287" s="164"/>
      <c r="BJ287" s="164"/>
      <c r="BK287" s="164"/>
      <c r="BL287" s="164"/>
      <c r="BM287" s="164"/>
      <c r="BN287" s="164"/>
      <c r="BO287" s="164"/>
      <c r="BP287" s="164"/>
      <c r="BQ287" s="164"/>
      <c r="BR287" s="164"/>
      <c r="BS287" s="164"/>
      <c r="BT287" s="164"/>
      <c r="BU287" s="164"/>
      <c r="BV287" s="164"/>
      <c r="BW287" s="164"/>
      <c r="BX287" s="164"/>
    </row>
    <row r="288" spans="2:76" s="172" customFormat="1" x14ac:dyDescent="0.3">
      <c r="B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4"/>
      <c r="AY288" s="164"/>
      <c r="AZ288" s="164"/>
      <c r="BA288" s="164"/>
      <c r="BB288" s="164"/>
      <c r="BC288" s="164"/>
      <c r="BD288" s="164"/>
      <c r="BE288" s="164"/>
      <c r="BF288" s="164"/>
      <c r="BG288" s="164"/>
      <c r="BH288" s="164"/>
      <c r="BI288" s="164"/>
      <c r="BJ288" s="164"/>
      <c r="BK288" s="164"/>
      <c r="BL288" s="164"/>
      <c r="BM288" s="164"/>
      <c r="BN288" s="164"/>
      <c r="BO288" s="164"/>
      <c r="BP288" s="164"/>
      <c r="BQ288" s="164"/>
      <c r="BR288" s="164"/>
      <c r="BS288" s="164"/>
      <c r="BT288" s="164"/>
      <c r="BU288" s="164"/>
      <c r="BV288" s="164"/>
      <c r="BW288" s="164"/>
      <c r="BX288" s="164"/>
    </row>
    <row r="289" spans="1:76" s="172" customFormat="1" x14ac:dyDescent="0.3">
      <c r="B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c r="AV289" s="164"/>
      <c r="AW289" s="164"/>
      <c r="AX289" s="164"/>
      <c r="AY289" s="164"/>
      <c r="AZ289" s="164"/>
      <c r="BA289" s="164"/>
      <c r="BB289" s="164"/>
      <c r="BC289" s="164"/>
      <c r="BD289" s="164"/>
      <c r="BE289" s="164"/>
      <c r="BF289" s="164"/>
      <c r="BG289" s="164"/>
      <c r="BH289" s="164"/>
      <c r="BI289" s="164"/>
      <c r="BJ289" s="164"/>
      <c r="BK289" s="164"/>
      <c r="BL289" s="164"/>
      <c r="BM289" s="164"/>
      <c r="BN289" s="164"/>
      <c r="BO289" s="164"/>
      <c r="BP289" s="164"/>
      <c r="BQ289" s="164"/>
      <c r="BR289" s="164"/>
      <c r="BS289" s="164"/>
      <c r="BT289" s="164"/>
      <c r="BU289" s="164"/>
      <c r="BV289" s="164"/>
      <c r="BW289" s="164"/>
      <c r="BX289" s="164"/>
    </row>
    <row r="290" spans="1:76" s="172" customFormat="1" x14ac:dyDescent="0.3">
      <c r="B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4"/>
      <c r="AY290" s="164"/>
      <c r="AZ290" s="164"/>
      <c r="BA290" s="164"/>
      <c r="BB290" s="164"/>
      <c r="BC290" s="164"/>
      <c r="BD290" s="164"/>
      <c r="BE290" s="164"/>
      <c r="BF290" s="164"/>
      <c r="BG290" s="164"/>
      <c r="BH290" s="164"/>
      <c r="BI290" s="164"/>
      <c r="BJ290" s="164"/>
      <c r="BK290" s="164"/>
      <c r="BL290" s="164"/>
      <c r="BM290" s="164"/>
      <c r="BN290" s="164"/>
      <c r="BO290" s="164"/>
      <c r="BP290" s="164"/>
      <c r="BQ290" s="164"/>
      <c r="BR290" s="164"/>
      <c r="BS290" s="164"/>
      <c r="BT290" s="164"/>
      <c r="BU290" s="164"/>
      <c r="BV290" s="164"/>
      <c r="BW290" s="164"/>
      <c r="BX290" s="164"/>
    </row>
    <row r="291" spans="1:76" s="172" customFormat="1" x14ac:dyDescent="0.3">
      <c r="B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c r="AV291" s="164"/>
      <c r="AW291" s="164"/>
      <c r="AX291" s="164"/>
      <c r="AY291" s="164"/>
      <c r="AZ291" s="164"/>
      <c r="BA291" s="164"/>
      <c r="BB291" s="164"/>
      <c r="BC291" s="164"/>
      <c r="BD291" s="164"/>
      <c r="BE291" s="164"/>
      <c r="BF291" s="164"/>
      <c r="BG291" s="164"/>
      <c r="BH291" s="164"/>
      <c r="BI291" s="164"/>
      <c r="BJ291" s="164"/>
      <c r="BK291" s="164"/>
      <c r="BL291" s="164"/>
      <c r="BM291" s="164"/>
      <c r="BN291" s="164"/>
      <c r="BO291" s="164"/>
      <c r="BP291" s="164"/>
      <c r="BQ291" s="164"/>
      <c r="BR291" s="164"/>
      <c r="BS291" s="164"/>
      <c r="BT291" s="164"/>
      <c r="BU291" s="164"/>
      <c r="BV291" s="164"/>
      <c r="BW291" s="164"/>
      <c r="BX291" s="164"/>
    </row>
    <row r="292" spans="1:76" s="172" customFormat="1" x14ac:dyDescent="0.3">
      <c r="A292" s="156"/>
      <c r="B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c r="AV292" s="164"/>
      <c r="AW292" s="164"/>
      <c r="AX292" s="164"/>
      <c r="AY292" s="164"/>
      <c r="AZ292" s="164"/>
      <c r="BA292" s="164"/>
      <c r="BB292" s="164"/>
      <c r="BC292" s="164"/>
      <c r="BD292" s="164"/>
      <c r="BE292" s="164"/>
      <c r="BF292" s="164"/>
      <c r="BG292" s="164"/>
      <c r="BH292" s="164"/>
      <c r="BI292" s="164"/>
      <c r="BJ292" s="164"/>
      <c r="BK292" s="164"/>
      <c r="BL292" s="164"/>
      <c r="BM292" s="164"/>
      <c r="BN292" s="164"/>
      <c r="BO292" s="164"/>
      <c r="BP292" s="164"/>
      <c r="BQ292" s="164"/>
      <c r="BR292" s="164"/>
      <c r="BS292" s="164"/>
      <c r="BT292" s="164"/>
      <c r="BU292" s="164"/>
      <c r="BV292" s="164"/>
      <c r="BW292" s="164"/>
      <c r="BX292" s="164"/>
    </row>
    <row r="293" spans="1:76" s="172" customFormat="1" x14ac:dyDescent="0.3">
      <c r="A293" s="156"/>
      <c r="B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c r="AV293" s="164"/>
      <c r="AW293" s="164"/>
      <c r="AX293" s="164"/>
      <c r="AY293" s="164"/>
      <c r="AZ293" s="164"/>
      <c r="BA293" s="164"/>
      <c r="BB293" s="164"/>
      <c r="BC293" s="164"/>
      <c r="BD293" s="164"/>
      <c r="BE293" s="164"/>
      <c r="BF293" s="164"/>
      <c r="BG293" s="164"/>
      <c r="BH293" s="164"/>
      <c r="BI293" s="164"/>
      <c r="BJ293" s="164"/>
      <c r="BK293" s="164"/>
      <c r="BL293" s="164"/>
      <c r="BM293" s="164"/>
      <c r="BN293" s="164"/>
      <c r="BO293" s="164"/>
      <c r="BP293" s="164"/>
      <c r="BQ293" s="164"/>
      <c r="BR293" s="164"/>
      <c r="BS293" s="164"/>
      <c r="BT293" s="164"/>
      <c r="BU293" s="164"/>
      <c r="BV293" s="164"/>
      <c r="BW293" s="164"/>
      <c r="BX293" s="164"/>
    </row>
    <row r="294" spans="1:76" s="172" customFormat="1" x14ac:dyDescent="0.3">
      <c r="A294" s="156"/>
      <c r="B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c r="AV294" s="164"/>
      <c r="AW294" s="164"/>
      <c r="AX294" s="164"/>
      <c r="AY294" s="164"/>
      <c r="AZ294" s="164"/>
      <c r="BA294" s="164"/>
      <c r="BB294" s="164"/>
      <c r="BC294" s="164"/>
      <c r="BD294" s="164"/>
      <c r="BE294" s="164"/>
      <c r="BF294" s="164"/>
      <c r="BG294" s="164"/>
      <c r="BH294" s="164"/>
      <c r="BI294" s="164"/>
      <c r="BJ294" s="164"/>
      <c r="BK294" s="164"/>
      <c r="BL294" s="164"/>
      <c r="BM294" s="164"/>
      <c r="BN294" s="164"/>
      <c r="BO294" s="164"/>
      <c r="BP294" s="164"/>
      <c r="BQ294" s="164"/>
      <c r="BR294" s="164"/>
      <c r="BS294" s="164"/>
      <c r="BT294" s="164"/>
      <c r="BU294" s="164"/>
      <c r="BV294" s="164"/>
      <c r="BW294" s="164"/>
      <c r="BX294" s="164"/>
    </row>
    <row r="295" spans="1:76" s="172" customFormat="1" x14ac:dyDescent="0.3">
      <c r="A295" s="156"/>
      <c r="B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c r="AV295" s="164"/>
      <c r="AW295" s="164"/>
      <c r="AX295" s="164"/>
      <c r="AY295" s="164"/>
      <c r="AZ295" s="164"/>
      <c r="BA295" s="164"/>
      <c r="BB295" s="164"/>
      <c r="BC295" s="164"/>
      <c r="BD295" s="164"/>
      <c r="BE295" s="164"/>
      <c r="BF295" s="164"/>
      <c r="BG295" s="164"/>
      <c r="BH295" s="164"/>
      <c r="BI295" s="164"/>
      <c r="BJ295" s="164"/>
      <c r="BK295" s="164"/>
      <c r="BL295" s="164"/>
      <c r="BM295" s="164"/>
      <c r="BN295" s="164"/>
      <c r="BO295" s="164"/>
      <c r="BP295" s="164"/>
      <c r="BQ295" s="164"/>
      <c r="BR295" s="164"/>
      <c r="BS295" s="164"/>
      <c r="BT295" s="164"/>
      <c r="BU295" s="164"/>
      <c r="BV295" s="164"/>
      <c r="BW295" s="164"/>
      <c r="BX295" s="164"/>
    </row>
    <row r="296" spans="1:76" s="172" customFormat="1" x14ac:dyDescent="0.3">
      <c r="A296" s="156"/>
      <c r="B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c r="AV296" s="164"/>
      <c r="AW296" s="164"/>
      <c r="AX296" s="164"/>
      <c r="AY296" s="164"/>
      <c r="AZ296" s="164"/>
      <c r="BA296" s="164"/>
      <c r="BB296" s="164"/>
      <c r="BC296" s="164"/>
      <c r="BD296" s="164"/>
      <c r="BE296" s="164"/>
      <c r="BF296" s="164"/>
      <c r="BG296" s="164"/>
      <c r="BH296" s="164"/>
      <c r="BI296" s="164"/>
      <c r="BJ296" s="164"/>
      <c r="BK296" s="164"/>
      <c r="BL296" s="164"/>
      <c r="BM296" s="164"/>
      <c r="BN296" s="164"/>
      <c r="BO296" s="164"/>
      <c r="BP296" s="164"/>
      <c r="BQ296" s="164"/>
      <c r="BR296" s="164"/>
      <c r="BS296" s="164"/>
      <c r="BT296" s="164"/>
      <c r="BU296" s="164"/>
      <c r="BV296" s="164"/>
      <c r="BW296" s="164"/>
      <c r="BX296" s="164"/>
    </row>
    <row r="297" spans="1:76" s="172" customFormat="1" x14ac:dyDescent="0.3">
      <c r="A297" s="156"/>
      <c r="B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c r="AV297" s="164"/>
      <c r="AW297" s="164"/>
      <c r="AX297" s="164"/>
      <c r="AY297" s="164"/>
      <c r="AZ297" s="164"/>
      <c r="BA297" s="164"/>
      <c r="BB297" s="164"/>
      <c r="BC297" s="164"/>
      <c r="BD297" s="164"/>
      <c r="BE297" s="164"/>
      <c r="BF297" s="164"/>
      <c r="BG297" s="164"/>
      <c r="BH297" s="164"/>
      <c r="BI297" s="164"/>
      <c r="BJ297" s="164"/>
      <c r="BK297" s="164"/>
      <c r="BL297" s="164"/>
      <c r="BM297" s="164"/>
      <c r="BN297" s="164"/>
      <c r="BO297" s="164"/>
      <c r="BP297" s="164"/>
      <c r="BQ297" s="164"/>
      <c r="BR297" s="164"/>
      <c r="BS297" s="164"/>
      <c r="BT297" s="164"/>
      <c r="BU297" s="164"/>
      <c r="BV297" s="164"/>
      <c r="BW297" s="164"/>
      <c r="BX297" s="164"/>
    </row>
    <row r="298" spans="1:76" s="172" customFormat="1" x14ac:dyDescent="0.3">
      <c r="A298" s="156"/>
      <c r="B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c r="AV298" s="164"/>
      <c r="AW298" s="164"/>
      <c r="AX298" s="164"/>
      <c r="AY298" s="164"/>
      <c r="AZ298" s="164"/>
      <c r="BA298" s="164"/>
      <c r="BB298" s="164"/>
      <c r="BC298" s="164"/>
      <c r="BD298" s="164"/>
      <c r="BE298" s="164"/>
      <c r="BF298" s="164"/>
      <c r="BG298" s="164"/>
      <c r="BH298" s="164"/>
      <c r="BI298" s="164"/>
      <c r="BJ298" s="164"/>
      <c r="BK298" s="164"/>
      <c r="BL298" s="164"/>
      <c r="BM298" s="164"/>
      <c r="BN298" s="164"/>
      <c r="BO298" s="164"/>
      <c r="BP298" s="164"/>
      <c r="BQ298" s="164"/>
      <c r="BR298" s="164"/>
      <c r="BS298" s="164"/>
      <c r="BT298" s="164"/>
      <c r="BU298" s="164"/>
      <c r="BV298" s="164"/>
      <c r="BW298" s="164"/>
      <c r="BX298" s="164"/>
    </row>
    <row r="299" spans="1:76" s="172" customFormat="1" x14ac:dyDescent="0.3">
      <c r="A299" s="156"/>
      <c r="B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c r="AV299" s="164"/>
      <c r="AW299" s="164"/>
      <c r="AX299" s="164"/>
      <c r="AY299" s="164"/>
      <c r="AZ299" s="164"/>
      <c r="BA299" s="164"/>
      <c r="BB299" s="164"/>
      <c r="BC299" s="164"/>
      <c r="BD299" s="164"/>
      <c r="BE299" s="164"/>
      <c r="BF299" s="164"/>
      <c r="BG299" s="164"/>
      <c r="BH299" s="164"/>
      <c r="BI299" s="164"/>
      <c r="BJ299" s="164"/>
      <c r="BK299" s="164"/>
      <c r="BL299" s="164"/>
      <c r="BM299" s="164"/>
      <c r="BN299" s="164"/>
      <c r="BO299" s="164"/>
      <c r="BP299" s="164"/>
      <c r="BQ299" s="164"/>
      <c r="BR299" s="164"/>
      <c r="BS299" s="164"/>
      <c r="BT299" s="164"/>
      <c r="BU299" s="164"/>
      <c r="BV299" s="164"/>
      <c r="BW299" s="164"/>
      <c r="BX299" s="164"/>
    </row>
    <row r="300" spans="1:76" s="172" customFormat="1" x14ac:dyDescent="0.3">
      <c r="A300" s="156"/>
      <c r="B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c r="AV300" s="164"/>
      <c r="AW300" s="164"/>
      <c r="AX300" s="164"/>
      <c r="AY300" s="164"/>
      <c r="AZ300" s="164"/>
      <c r="BA300" s="164"/>
      <c r="BB300" s="164"/>
      <c r="BC300" s="164"/>
      <c r="BD300" s="164"/>
      <c r="BE300" s="164"/>
      <c r="BF300" s="164"/>
      <c r="BG300" s="164"/>
      <c r="BH300" s="164"/>
      <c r="BI300" s="164"/>
      <c r="BJ300" s="164"/>
      <c r="BK300" s="164"/>
      <c r="BL300" s="164"/>
      <c r="BM300" s="164"/>
      <c r="BN300" s="164"/>
      <c r="BO300" s="164"/>
      <c r="BP300" s="164"/>
      <c r="BQ300" s="164"/>
      <c r="BR300" s="164"/>
      <c r="BS300" s="164"/>
      <c r="BT300" s="164"/>
      <c r="BU300" s="164"/>
      <c r="BV300" s="164"/>
      <c r="BW300" s="164"/>
      <c r="BX300" s="164"/>
    </row>
    <row r="301" spans="1:76" s="172" customFormat="1" x14ac:dyDescent="0.3">
      <c r="A301" s="156"/>
      <c r="B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c r="AV301" s="164"/>
      <c r="AW301" s="164"/>
      <c r="AX301" s="164"/>
      <c r="AY301" s="164"/>
      <c r="AZ301" s="164"/>
      <c r="BA301" s="164"/>
      <c r="BB301" s="164"/>
      <c r="BC301" s="164"/>
      <c r="BD301" s="164"/>
      <c r="BE301" s="164"/>
      <c r="BF301" s="164"/>
      <c r="BG301" s="164"/>
      <c r="BH301" s="164"/>
      <c r="BI301" s="164"/>
      <c r="BJ301" s="164"/>
      <c r="BK301" s="164"/>
      <c r="BL301" s="164"/>
      <c r="BM301" s="164"/>
      <c r="BN301" s="164"/>
      <c r="BO301" s="164"/>
      <c r="BP301" s="164"/>
      <c r="BQ301" s="164"/>
      <c r="BR301" s="164"/>
      <c r="BS301" s="164"/>
      <c r="BT301" s="164"/>
      <c r="BU301" s="164"/>
      <c r="BV301" s="164"/>
      <c r="BW301" s="164"/>
      <c r="BX301" s="164"/>
    </row>
    <row r="302" spans="1:76" s="172" customFormat="1" x14ac:dyDescent="0.3">
      <c r="A302" s="156"/>
      <c r="B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c r="AV302" s="164"/>
      <c r="AW302" s="164"/>
      <c r="AX302" s="164"/>
      <c r="AY302" s="164"/>
      <c r="AZ302" s="164"/>
      <c r="BA302" s="164"/>
      <c r="BB302" s="164"/>
      <c r="BC302" s="164"/>
      <c r="BD302" s="164"/>
      <c r="BE302" s="164"/>
      <c r="BF302" s="164"/>
      <c r="BG302" s="164"/>
      <c r="BH302" s="164"/>
      <c r="BI302" s="164"/>
      <c r="BJ302" s="164"/>
      <c r="BK302" s="164"/>
      <c r="BL302" s="164"/>
      <c r="BM302" s="164"/>
      <c r="BN302" s="164"/>
      <c r="BO302" s="164"/>
      <c r="BP302" s="164"/>
      <c r="BQ302" s="164"/>
      <c r="BR302" s="164"/>
      <c r="BS302" s="164"/>
      <c r="BT302" s="164"/>
      <c r="BU302" s="164"/>
      <c r="BV302" s="164"/>
      <c r="BW302" s="164"/>
      <c r="BX302" s="164"/>
    </row>
    <row r="303" spans="1:76" s="172" customFormat="1" x14ac:dyDescent="0.3">
      <c r="A303" s="156"/>
      <c r="B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c r="AV303" s="164"/>
      <c r="AW303" s="164"/>
      <c r="AX303" s="164"/>
      <c r="AY303" s="164"/>
      <c r="AZ303" s="164"/>
      <c r="BA303" s="164"/>
      <c r="BB303" s="164"/>
      <c r="BC303" s="164"/>
      <c r="BD303" s="164"/>
      <c r="BE303" s="164"/>
      <c r="BF303" s="164"/>
      <c r="BG303" s="164"/>
      <c r="BH303" s="164"/>
      <c r="BI303" s="164"/>
      <c r="BJ303" s="164"/>
      <c r="BK303" s="164"/>
      <c r="BL303" s="164"/>
      <c r="BM303" s="164"/>
      <c r="BN303" s="164"/>
      <c r="BO303" s="164"/>
      <c r="BP303" s="164"/>
      <c r="BQ303" s="164"/>
      <c r="BR303" s="164"/>
      <c r="BS303" s="164"/>
      <c r="BT303" s="164"/>
      <c r="BU303" s="164"/>
      <c r="BV303" s="164"/>
      <c r="BW303" s="164"/>
      <c r="BX303" s="164"/>
    </row>
    <row r="304" spans="1:76" s="172" customFormat="1" x14ac:dyDescent="0.3">
      <c r="A304" s="156"/>
      <c r="B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c r="AV304" s="164"/>
      <c r="AW304" s="164"/>
      <c r="AX304" s="164"/>
      <c r="AY304" s="164"/>
      <c r="AZ304" s="164"/>
      <c r="BA304" s="164"/>
      <c r="BB304" s="164"/>
      <c r="BC304" s="164"/>
      <c r="BD304" s="164"/>
      <c r="BE304" s="164"/>
      <c r="BF304" s="164"/>
      <c r="BG304" s="164"/>
      <c r="BH304" s="164"/>
      <c r="BI304" s="164"/>
      <c r="BJ304" s="164"/>
      <c r="BK304" s="164"/>
      <c r="BL304" s="164"/>
      <c r="BM304" s="164"/>
      <c r="BN304" s="164"/>
      <c r="BO304" s="164"/>
      <c r="BP304" s="164"/>
      <c r="BQ304" s="164"/>
      <c r="BR304" s="164"/>
      <c r="BS304" s="164"/>
      <c r="BT304" s="164"/>
      <c r="BU304" s="164"/>
      <c r="BV304" s="164"/>
      <c r="BW304" s="164"/>
      <c r="BX304" s="164"/>
    </row>
    <row r="305" spans="1:76" s="172" customFormat="1" x14ac:dyDescent="0.3">
      <c r="A305" s="156"/>
      <c r="B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c r="AV305" s="164"/>
      <c r="AW305" s="164"/>
      <c r="AX305" s="164"/>
      <c r="AY305" s="164"/>
      <c r="AZ305" s="164"/>
      <c r="BA305" s="164"/>
      <c r="BB305" s="164"/>
      <c r="BC305" s="164"/>
      <c r="BD305" s="164"/>
      <c r="BE305" s="164"/>
      <c r="BF305" s="164"/>
      <c r="BG305" s="164"/>
      <c r="BH305" s="164"/>
      <c r="BI305" s="164"/>
      <c r="BJ305" s="164"/>
      <c r="BK305" s="164"/>
      <c r="BL305" s="164"/>
      <c r="BM305" s="164"/>
      <c r="BN305" s="164"/>
      <c r="BO305" s="164"/>
      <c r="BP305" s="164"/>
      <c r="BQ305" s="164"/>
      <c r="BR305" s="164"/>
      <c r="BS305" s="164"/>
      <c r="BT305" s="164"/>
      <c r="BU305" s="164"/>
      <c r="BV305" s="164"/>
      <c r="BW305" s="164"/>
      <c r="BX305" s="164"/>
    </row>
    <row r="306" spans="1:76" s="172" customFormat="1" x14ac:dyDescent="0.3">
      <c r="A306" s="156"/>
      <c r="B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c r="AV306" s="164"/>
      <c r="AW306" s="164"/>
      <c r="AX306" s="164"/>
      <c r="AY306" s="164"/>
      <c r="AZ306" s="164"/>
      <c r="BA306" s="164"/>
      <c r="BB306" s="164"/>
      <c r="BC306" s="164"/>
      <c r="BD306" s="164"/>
      <c r="BE306" s="164"/>
      <c r="BF306" s="164"/>
      <c r="BG306" s="164"/>
      <c r="BH306" s="164"/>
      <c r="BI306" s="164"/>
      <c r="BJ306" s="164"/>
      <c r="BK306" s="164"/>
      <c r="BL306" s="164"/>
      <c r="BM306" s="164"/>
      <c r="BN306" s="164"/>
      <c r="BO306" s="164"/>
      <c r="BP306" s="164"/>
      <c r="BQ306" s="164"/>
      <c r="BR306" s="164"/>
      <c r="BS306" s="164"/>
      <c r="BT306" s="164"/>
      <c r="BU306" s="164"/>
      <c r="BV306" s="164"/>
      <c r="BW306" s="164"/>
      <c r="BX306" s="164"/>
    </row>
    <row r="307" spans="1:76" s="172" customFormat="1" x14ac:dyDescent="0.3">
      <c r="A307" s="156"/>
      <c r="B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4"/>
      <c r="AY307" s="164"/>
      <c r="AZ307" s="164"/>
      <c r="BA307" s="164"/>
      <c r="BB307" s="164"/>
      <c r="BC307" s="164"/>
      <c r="BD307" s="164"/>
      <c r="BE307" s="164"/>
      <c r="BF307" s="164"/>
      <c r="BG307" s="164"/>
      <c r="BH307" s="164"/>
      <c r="BI307" s="164"/>
      <c r="BJ307" s="164"/>
      <c r="BK307" s="164"/>
      <c r="BL307" s="164"/>
      <c r="BM307" s="164"/>
      <c r="BN307" s="164"/>
      <c r="BO307" s="164"/>
      <c r="BP307" s="164"/>
      <c r="BQ307" s="164"/>
      <c r="BR307" s="164"/>
      <c r="BS307" s="164"/>
      <c r="BT307" s="164"/>
      <c r="BU307" s="164"/>
      <c r="BV307" s="164"/>
      <c r="BW307" s="164"/>
      <c r="BX307" s="164"/>
    </row>
    <row r="308" spans="1:76" s="172" customFormat="1" x14ac:dyDescent="0.3">
      <c r="A308" s="156"/>
      <c r="B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4"/>
      <c r="AY308" s="164"/>
      <c r="AZ308" s="164"/>
      <c r="BA308" s="164"/>
      <c r="BB308" s="164"/>
      <c r="BC308" s="164"/>
      <c r="BD308" s="164"/>
      <c r="BE308" s="164"/>
      <c r="BF308" s="164"/>
      <c r="BG308" s="164"/>
      <c r="BH308" s="164"/>
      <c r="BI308" s="164"/>
      <c r="BJ308" s="164"/>
      <c r="BK308" s="164"/>
      <c r="BL308" s="164"/>
      <c r="BM308" s="164"/>
      <c r="BN308" s="164"/>
      <c r="BO308" s="164"/>
      <c r="BP308" s="164"/>
      <c r="BQ308" s="164"/>
      <c r="BR308" s="164"/>
      <c r="BS308" s="164"/>
      <c r="BT308" s="164"/>
      <c r="BU308" s="164"/>
      <c r="BV308" s="164"/>
      <c r="BW308" s="164"/>
      <c r="BX308" s="164"/>
    </row>
    <row r="309" spans="1:76" s="172" customFormat="1" x14ac:dyDescent="0.3">
      <c r="A309" s="156"/>
      <c r="B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4"/>
      <c r="AY309" s="164"/>
      <c r="AZ309" s="164"/>
      <c r="BA309" s="164"/>
      <c r="BB309" s="164"/>
      <c r="BC309" s="164"/>
      <c r="BD309" s="164"/>
      <c r="BE309" s="164"/>
      <c r="BF309" s="164"/>
      <c r="BG309" s="164"/>
      <c r="BH309" s="164"/>
      <c r="BI309" s="164"/>
      <c r="BJ309" s="164"/>
      <c r="BK309" s="164"/>
      <c r="BL309" s="164"/>
      <c r="BM309" s="164"/>
      <c r="BN309" s="164"/>
      <c r="BO309" s="164"/>
      <c r="BP309" s="164"/>
      <c r="BQ309" s="164"/>
      <c r="BR309" s="164"/>
      <c r="BS309" s="164"/>
      <c r="BT309" s="164"/>
      <c r="BU309" s="164"/>
      <c r="BV309" s="164"/>
      <c r="BW309" s="164"/>
      <c r="BX309" s="164"/>
    </row>
    <row r="310" spans="1:76" s="172" customFormat="1" x14ac:dyDescent="0.3">
      <c r="A310" s="156"/>
      <c r="B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4"/>
      <c r="AY310" s="164"/>
      <c r="AZ310" s="164"/>
      <c r="BA310" s="164"/>
      <c r="BB310" s="164"/>
      <c r="BC310" s="164"/>
      <c r="BD310" s="164"/>
      <c r="BE310" s="164"/>
      <c r="BF310" s="164"/>
      <c r="BG310" s="164"/>
      <c r="BH310" s="164"/>
      <c r="BI310" s="164"/>
      <c r="BJ310" s="164"/>
      <c r="BK310" s="164"/>
      <c r="BL310" s="164"/>
      <c r="BM310" s="164"/>
      <c r="BN310" s="164"/>
      <c r="BO310" s="164"/>
      <c r="BP310" s="164"/>
      <c r="BQ310" s="164"/>
      <c r="BR310" s="164"/>
      <c r="BS310" s="164"/>
      <c r="BT310" s="164"/>
      <c r="BU310" s="164"/>
      <c r="BV310" s="164"/>
      <c r="BW310" s="164"/>
      <c r="BX310" s="164"/>
    </row>
    <row r="311" spans="1:76" s="172" customFormat="1" x14ac:dyDescent="0.3">
      <c r="A311" s="156"/>
      <c r="B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4"/>
      <c r="AY311" s="164"/>
      <c r="AZ311" s="164"/>
      <c r="BA311" s="164"/>
      <c r="BB311" s="164"/>
      <c r="BC311" s="164"/>
      <c r="BD311" s="164"/>
      <c r="BE311" s="164"/>
      <c r="BF311" s="164"/>
      <c r="BG311" s="164"/>
      <c r="BH311" s="164"/>
      <c r="BI311" s="164"/>
      <c r="BJ311" s="164"/>
      <c r="BK311" s="164"/>
      <c r="BL311" s="164"/>
      <c r="BM311" s="164"/>
      <c r="BN311" s="164"/>
      <c r="BO311" s="164"/>
      <c r="BP311" s="164"/>
      <c r="BQ311" s="164"/>
      <c r="BR311" s="164"/>
      <c r="BS311" s="164"/>
      <c r="BT311" s="164"/>
      <c r="BU311" s="164"/>
      <c r="BV311" s="164"/>
      <c r="BW311" s="164"/>
      <c r="BX311" s="164"/>
    </row>
    <row r="312" spans="1:76" s="172" customFormat="1" x14ac:dyDescent="0.3">
      <c r="A312" s="156"/>
      <c r="B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c r="AV312" s="164"/>
      <c r="AW312" s="164"/>
      <c r="AX312" s="164"/>
      <c r="AY312" s="164"/>
      <c r="AZ312" s="164"/>
      <c r="BA312" s="164"/>
      <c r="BB312" s="164"/>
      <c r="BC312" s="164"/>
      <c r="BD312" s="164"/>
      <c r="BE312" s="164"/>
      <c r="BF312" s="164"/>
      <c r="BG312" s="164"/>
      <c r="BH312" s="164"/>
      <c r="BI312" s="164"/>
      <c r="BJ312" s="164"/>
      <c r="BK312" s="164"/>
      <c r="BL312" s="164"/>
      <c r="BM312" s="164"/>
      <c r="BN312" s="164"/>
      <c r="BO312" s="164"/>
      <c r="BP312" s="164"/>
      <c r="BQ312" s="164"/>
      <c r="BR312" s="164"/>
      <c r="BS312" s="164"/>
      <c r="BT312" s="164"/>
      <c r="BU312" s="164"/>
      <c r="BV312" s="164"/>
      <c r="BW312" s="164"/>
      <c r="BX312" s="164"/>
    </row>
    <row r="313" spans="1:76" s="172" customFormat="1" x14ac:dyDescent="0.3">
      <c r="A313" s="156"/>
      <c r="B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c r="AV313" s="164"/>
      <c r="AW313" s="164"/>
      <c r="AX313" s="164"/>
      <c r="AY313" s="164"/>
      <c r="AZ313" s="164"/>
      <c r="BA313" s="164"/>
      <c r="BB313" s="164"/>
      <c r="BC313" s="164"/>
      <c r="BD313" s="164"/>
      <c r="BE313" s="164"/>
      <c r="BF313" s="164"/>
      <c r="BG313" s="164"/>
      <c r="BH313" s="164"/>
      <c r="BI313" s="164"/>
      <c r="BJ313" s="164"/>
      <c r="BK313" s="164"/>
      <c r="BL313" s="164"/>
      <c r="BM313" s="164"/>
      <c r="BN313" s="164"/>
      <c r="BO313" s="164"/>
      <c r="BP313" s="164"/>
      <c r="BQ313" s="164"/>
      <c r="BR313" s="164"/>
      <c r="BS313" s="164"/>
      <c r="BT313" s="164"/>
      <c r="BU313" s="164"/>
      <c r="BV313" s="164"/>
      <c r="BW313" s="164"/>
      <c r="BX313" s="164"/>
    </row>
    <row r="314" spans="1:76" s="172" customFormat="1" x14ac:dyDescent="0.3">
      <c r="A314" s="156"/>
      <c r="B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c r="AV314" s="164"/>
      <c r="AW314" s="164"/>
      <c r="AX314" s="164"/>
      <c r="AY314" s="164"/>
      <c r="AZ314" s="164"/>
      <c r="BA314" s="164"/>
      <c r="BB314" s="164"/>
      <c r="BC314" s="164"/>
      <c r="BD314" s="164"/>
      <c r="BE314" s="164"/>
      <c r="BF314" s="164"/>
      <c r="BG314" s="164"/>
      <c r="BH314" s="164"/>
      <c r="BI314" s="164"/>
      <c r="BJ314" s="164"/>
      <c r="BK314" s="164"/>
      <c r="BL314" s="164"/>
      <c r="BM314" s="164"/>
      <c r="BN314" s="164"/>
      <c r="BO314" s="164"/>
      <c r="BP314" s="164"/>
      <c r="BQ314" s="164"/>
      <c r="BR314" s="164"/>
      <c r="BS314" s="164"/>
      <c r="BT314" s="164"/>
      <c r="BU314" s="164"/>
      <c r="BV314" s="164"/>
      <c r="BW314" s="164"/>
      <c r="BX314" s="164"/>
    </row>
    <row r="315" spans="1:76" s="172" customFormat="1" x14ac:dyDescent="0.3">
      <c r="A315" s="156"/>
      <c r="B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c r="AV315" s="164"/>
      <c r="AW315" s="164"/>
      <c r="AX315" s="164"/>
      <c r="AY315" s="164"/>
      <c r="AZ315" s="164"/>
      <c r="BA315" s="164"/>
      <c r="BB315" s="164"/>
      <c r="BC315" s="164"/>
      <c r="BD315" s="164"/>
      <c r="BE315" s="164"/>
      <c r="BF315" s="164"/>
      <c r="BG315" s="164"/>
      <c r="BH315" s="164"/>
      <c r="BI315" s="164"/>
      <c r="BJ315" s="164"/>
      <c r="BK315" s="164"/>
      <c r="BL315" s="164"/>
      <c r="BM315" s="164"/>
      <c r="BN315" s="164"/>
      <c r="BO315" s="164"/>
      <c r="BP315" s="164"/>
      <c r="BQ315" s="164"/>
      <c r="BR315" s="164"/>
      <c r="BS315" s="164"/>
      <c r="BT315" s="164"/>
      <c r="BU315" s="164"/>
      <c r="BV315" s="164"/>
      <c r="BW315" s="164"/>
      <c r="BX315" s="164"/>
    </row>
    <row r="316" spans="1:76" s="172" customFormat="1" x14ac:dyDescent="0.3">
      <c r="A316" s="156"/>
      <c r="B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c r="AV316" s="164"/>
      <c r="AW316" s="164"/>
      <c r="AX316" s="164"/>
      <c r="AY316" s="164"/>
      <c r="AZ316" s="164"/>
      <c r="BA316" s="164"/>
      <c r="BB316" s="164"/>
      <c r="BC316" s="164"/>
      <c r="BD316" s="164"/>
      <c r="BE316" s="164"/>
      <c r="BF316" s="164"/>
      <c r="BG316" s="164"/>
      <c r="BH316" s="164"/>
      <c r="BI316" s="164"/>
      <c r="BJ316" s="164"/>
      <c r="BK316" s="164"/>
      <c r="BL316" s="164"/>
      <c r="BM316" s="164"/>
      <c r="BN316" s="164"/>
      <c r="BO316" s="164"/>
      <c r="BP316" s="164"/>
      <c r="BQ316" s="164"/>
      <c r="BR316" s="164"/>
      <c r="BS316" s="164"/>
      <c r="BT316" s="164"/>
      <c r="BU316" s="164"/>
      <c r="BV316" s="164"/>
      <c r="BW316" s="164"/>
      <c r="BX316" s="164"/>
    </row>
    <row r="317" spans="1:76" s="172" customFormat="1" x14ac:dyDescent="0.3">
      <c r="A317" s="156"/>
      <c r="B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c r="AV317" s="164"/>
      <c r="AW317" s="164"/>
      <c r="AX317" s="164"/>
      <c r="AY317" s="164"/>
      <c r="AZ317" s="164"/>
      <c r="BA317" s="164"/>
      <c r="BB317" s="164"/>
      <c r="BC317" s="164"/>
      <c r="BD317" s="164"/>
      <c r="BE317" s="164"/>
      <c r="BF317" s="164"/>
      <c r="BG317" s="164"/>
      <c r="BH317" s="164"/>
      <c r="BI317" s="164"/>
      <c r="BJ317" s="164"/>
      <c r="BK317" s="164"/>
      <c r="BL317" s="164"/>
      <c r="BM317" s="164"/>
      <c r="BN317" s="164"/>
      <c r="BO317" s="164"/>
      <c r="BP317" s="164"/>
      <c r="BQ317" s="164"/>
      <c r="BR317" s="164"/>
      <c r="BS317" s="164"/>
      <c r="BT317" s="164"/>
      <c r="BU317" s="164"/>
      <c r="BV317" s="164"/>
      <c r="BW317" s="164"/>
      <c r="BX317" s="164"/>
    </row>
    <row r="318" spans="1:76" s="172" customFormat="1" x14ac:dyDescent="0.3">
      <c r="A318" s="156"/>
      <c r="B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c r="AV318" s="164"/>
      <c r="AW318" s="164"/>
      <c r="AX318" s="164"/>
      <c r="AY318" s="164"/>
      <c r="AZ318" s="164"/>
      <c r="BA318" s="164"/>
      <c r="BB318" s="164"/>
      <c r="BC318" s="164"/>
      <c r="BD318" s="164"/>
      <c r="BE318" s="164"/>
      <c r="BF318" s="164"/>
      <c r="BG318" s="164"/>
      <c r="BH318" s="164"/>
      <c r="BI318" s="164"/>
      <c r="BJ318" s="164"/>
      <c r="BK318" s="164"/>
      <c r="BL318" s="164"/>
      <c r="BM318" s="164"/>
      <c r="BN318" s="164"/>
      <c r="BO318" s="164"/>
      <c r="BP318" s="164"/>
      <c r="BQ318" s="164"/>
      <c r="BR318" s="164"/>
      <c r="BS318" s="164"/>
      <c r="BT318" s="164"/>
      <c r="BU318" s="164"/>
      <c r="BV318" s="164"/>
      <c r="BW318" s="164"/>
      <c r="BX318" s="164"/>
    </row>
    <row r="319" spans="1:76" s="172" customFormat="1" x14ac:dyDescent="0.3">
      <c r="A319" s="156"/>
      <c r="B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c r="AV319" s="164"/>
      <c r="AW319" s="164"/>
      <c r="AX319" s="164"/>
      <c r="AY319" s="164"/>
      <c r="AZ319" s="164"/>
      <c r="BA319" s="164"/>
      <c r="BB319" s="164"/>
      <c r="BC319" s="164"/>
      <c r="BD319" s="164"/>
      <c r="BE319" s="164"/>
      <c r="BF319" s="164"/>
      <c r="BG319" s="164"/>
      <c r="BH319" s="164"/>
      <c r="BI319" s="164"/>
      <c r="BJ319" s="164"/>
      <c r="BK319" s="164"/>
      <c r="BL319" s="164"/>
      <c r="BM319" s="164"/>
      <c r="BN319" s="164"/>
      <c r="BO319" s="164"/>
      <c r="BP319" s="164"/>
      <c r="BQ319" s="164"/>
      <c r="BR319" s="164"/>
      <c r="BS319" s="164"/>
      <c r="BT319" s="164"/>
      <c r="BU319" s="164"/>
      <c r="BV319" s="164"/>
      <c r="BW319" s="164"/>
      <c r="BX319" s="164"/>
    </row>
    <row r="320" spans="1:76" s="172" customFormat="1" x14ac:dyDescent="0.3">
      <c r="A320" s="156"/>
      <c r="B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c r="AV320" s="164"/>
      <c r="AW320" s="164"/>
      <c r="AX320" s="164"/>
      <c r="AY320" s="164"/>
      <c r="AZ320" s="164"/>
      <c r="BA320" s="164"/>
      <c r="BB320" s="164"/>
      <c r="BC320" s="164"/>
      <c r="BD320" s="164"/>
      <c r="BE320" s="164"/>
      <c r="BF320" s="164"/>
      <c r="BG320" s="164"/>
      <c r="BH320" s="164"/>
      <c r="BI320" s="164"/>
      <c r="BJ320" s="164"/>
      <c r="BK320" s="164"/>
      <c r="BL320" s="164"/>
      <c r="BM320" s="164"/>
      <c r="BN320" s="164"/>
      <c r="BO320" s="164"/>
      <c r="BP320" s="164"/>
      <c r="BQ320" s="164"/>
      <c r="BR320" s="164"/>
      <c r="BS320" s="164"/>
      <c r="BT320" s="164"/>
      <c r="BU320" s="164"/>
      <c r="BV320" s="164"/>
      <c r="BW320" s="164"/>
      <c r="BX320" s="164"/>
    </row>
    <row r="321" spans="1:76" s="172" customFormat="1" x14ac:dyDescent="0.3">
      <c r="A321" s="156"/>
      <c r="B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c r="AV321" s="164"/>
      <c r="AW321" s="164"/>
      <c r="AX321" s="164"/>
      <c r="AY321" s="164"/>
      <c r="AZ321" s="164"/>
      <c r="BA321" s="164"/>
      <c r="BB321" s="164"/>
      <c r="BC321" s="164"/>
      <c r="BD321" s="164"/>
      <c r="BE321" s="164"/>
      <c r="BF321" s="164"/>
      <c r="BG321" s="164"/>
      <c r="BH321" s="164"/>
      <c r="BI321" s="164"/>
      <c r="BJ321" s="164"/>
      <c r="BK321" s="164"/>
      <c r="BL321" s="164"/>
      <c r="BM321" s="164"/>
      <c r="BN321" s="164"/>
      <c r="BO321" s="164"/>
      <c r="BP321" s="164"/>
      <c r="BQ321" s="164"/>
      <c r="BR321" s="164"/>
      <c r="BS321" s="164"/>
      <c r="BT321" s="164"/>
      <c r="BU321" s="164"/>
      <c r="BV321" s="164"/>
      <c r="BW321" s="164"/>
      <c r="BX321" s="164"/>
    </row>
    <row r="322" spans="1:76" s="172" customFormat="1" x14ac:dyDescent="0.3">
      <c r="A322" s="156"/>
      <c r="B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4"/>
      <c r="AY322" s="164"/>
      <c r="AZ322" s="164"/>
      <c r="BA322" s="164"/>
      <c r="BB322" s="164"/>
      <c r="BC322" s="164"/>
      <c r="BD322" s="164"/>
      <c r="BE322" s="164"/>
      <c r="BF322" s="164"/>
      <c r="BG322" s="164"/>
      <c r="BH322" s="164"/>
      <c r="BI322" s="164"/>
      <c r="BJ322" s="164"/>
      <c r="BK322" s="164"/>
      <c r="BL322" s="164"/>
      <c r="BM322" s="164"/>
      <c r="BN322" s="164"/>
      <c r="BO322" s="164"/>
      <c r="BP322" s="164"/>
      <c r="BQ322" s="164"/>
      <c r="BR322" s="164"/>
      <c r="BS322" s="164"/>
      <c r="BT322" s="164"/>
      <c r="BU322" s="164"/>
      <c r="BV322" s="164"/>
      <c r="BW322" s="164"/>
      <c r="BX322" s="164"/>
    </row>
    <row r="323" spans="1:76" s="172" customFormat="1" x14ac:dyDescent="0.3">
      <c r="A323" s="156"/>
      <c r="B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c r="AV323" s="164"/>
      <c r="AW323" s="164"/>
      <c r="AX323" s="164"/>
      <c r="AY323" s="164"/>
      <c r="AZ323" s="164"/>
      <c r="BA323" s="164"/>
      <c r="BB323" s="164"/>
      <c r="BC323" s="164"/>
      <c r="BD323" s="164"/>
      <c r="BE323" s="164"/>
      <c r="BF323" s="164"/>
      <c r="BG323" s="164"/>
      <c r="BH323" s="164"/>
      <c r="BI323" s="164"/>
      <c r="BJ323" s="164"/>
      <c r="BK323" s="164"/>
      <c r="BL323" s="164"/>
      <c r="BM323" s="164"/>
      <c r="BN323" s="164"/>
      <c r="BO323" s="164"/>
      <c r="BP323" s="164"/>
      <c r="BQ323" s="164"/>
      <c r="BR323" s="164"/>
      <c r="BS323" s="164"/>
      <c r="BT323" s="164"/>
      <c r="BU323" s="164"/>
      <c r="BV323" s="164"/>
      <c r="BW323" s="164"/>
      <c r="BX323" s="164"/>
    </row>
    <row r="324" spans="1:76" s="172" customFormat="1" x14ac:dyDescent="0.3">
      <c r="A324" s="156"/>
      <c r="B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c r="AV324" s="164"/>
      <c r="AW324" s="164"/>
      <c r="AX324" s="164"/>
      <c r="AY324" s="164"/>
      <c r="AZ324" s="164"/>
      <c r="BA324" s="164"/>
      <c r="BB324" s="164"/>
      <c r="BC324" s="164"/>
      <c r="BD324" s="164"/>
      <c r="BE324" s="164"/>
      <c r="BF324" s="164"/>
      <c r="BG324" s="164"/>
      <c r="BH324" s="164"/>
      <c r="BI324" s="164"/>
      <c r="BJ324" s="164"/>
      <c r="BK324" s="164"/>
      <c r="BL324" s="164"/>
      <c r="BM324" s="164"/>
      <c r="BN324" s="164"/>
      <c r="BO324" s="164"/>
      <c r="BP324" s="164"/>
      <c r="BQ324" s="164"/>
      <c r="BR324" s="164"/>
      <c r="BS324" s="164"/>
      <c r="BT324" s="164"/>
      <c r="BU324" s="164"/>
      <c r="BV324" s="164"/>
      <c r="BW324" s="164"/>
      <c r="BX324" s="164"/>
    </row>
    <row r="325" spans="1:76" s="172" customFormat="1" x14ac:dyDescent="0.3">
      <c r="A325" s="156"/>
      <c r="B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c r="AV325" s="164"/>
      <c r="AW325" s="164"/>
      <c r="AX325" s="164"/>
      <c r="AY325" s="164"/>
      <c r="AZ325" s="164"/>
      <c r="BA325" s="164"/>
      <c r="BB325" s="164"/>
      <c r="BC325" s="164"/>
      <c r="BD325" s="164"/>
      <c r="BE325" s="164"/>
      <c r="BF325" s="164"/>
      <c r="BG325" s="164"/>
      <c r="BH325" s="164"/>
      <c r="BI325" s="164"/>
      <c r="BJ325" s="164"/>
      <c r="BK325" s="164"/>
      <c r="BL325" s="164"/>
      <c r="BM325" s="164"/>
      <c r="BN325" s="164"/>
      <c r="BO325" s="164"/>
      <c r="BP325" s="164"/>
      <c r="BQ325" s="164"/>
      <c r="BR325" s="164"/>
      <c r="BS325" s="164"/>
      <c r="BT325" s="164"/>
      <c r="BU325" s="164"/>
      <c r="BV325" s="164"/>
      <c r="BW325" s="164"/>
      <c r="BX325" s="164"/>
    </row>
    <row r="326" spans="1:76" s="172" customFormat="1" x14ac:dyDescent="0.3">
      <c r="A326" s="156"/>
      <c r="B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c r="AV326" s="164"/>
      <c r="AW326" s="164"/>
      <c r="AX326" s="164"/>
      <c r="AY326" s="164"/>
      <c r="AZ326" s="164"/>
      <c r="BA326" s="164"/>
      <c r="BB326" s="164"/>
      <c r="BC326" s="164"/>
      <c r="BD326" s="164"/>
      <c r="BE326" s="164"/>
      <c r="BF326" s="164"/>
      <c r="BG326" s="164"/>
      <c r="BH326" s="164"/>
      <c r="BI326" s="164"/>
      <c r="BJ326" s="164"/>
      <c r="BK326" s="164"/>
      <c r="BL326" s="164"/>
      <c r="BM326" s="164"/>
      <c r="BN326" s="164"/>
      <c r="BO326" s="164"/>
      <c r="BP326" s="164"/>
      <c r="BQ326" s="164"/>
      <c r="BR326" s="164"/>
      <c r="BS326" s="164"/>
      <c r="BT326" s="164"/>
      <c r="BU326" s="164"/>
      <c r="BV326" s="164"/>
      <c r="BW326" s="164"/>
      <c r="BX326" s="164"/>
    </row>
    <row r="327" spans="1:76" s="172" customFormat="1" x14ac:dyDescent="0.3">
      <c r="A327" s="156"/>
      <c r="B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c r="AV327" s="164"/>
      <c r="AW327" s="164"/>
      <c r="AX327" s="164"/>
      <c r="AY327" s="164"/>
      <c r="AZ327" s="164"/>
      <c r="BA327" s="164"/>
      <c r="BB327" s="164"/>
      <c r="BC327" s="164"/>
      <c r="BD327" s="164"/>
      <c r="BE327" s="164"/>
      <c r="BF327" s="164"/>
      <c r="BG327" s="164"/>
      <c r="BH327" s="164"/>
      <c r="BI327" s="164"/>
      <c r="BJ327" s="164"/>
      <c r="BK327" s="164"/>
      <c r="BL327" s="164"/>
      <c r="BM327" s="164"/>
      <c r="BN327" s="164"/>
      <c r="BO327" s="164"/>
      <c r="BP327" s="164"/>
      <c r="BQ327" s="164"/>
      <c r="BR327" s="164"/>
      <c r="BS327" s="164"/>
      <c r="BT327" s="164"/>
      <c r="BU327" s="164"/>
      <c r="BV327" s="164"/>
      <c r="BW327" s="164"/>
      <c r="BX327" s="164"/>
    </row>
    <row r="328" spans="1:76" s="172" customFormat="1" x14ac:dyDescent="0.3">
      <c r="A328" s="156"/>
      <c r="B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c r="AV328" s="164"/>
      <c r="AW328" s="164"/>
      <c r="AX328" s="164"/>
      <c r="AY328" s="164"/>
      <c r="AZ328" s="164"/>
      <c r="BA328" s="164"/>
      <c r="BB328" s="164"/>
      <c r="BC328" s="164"/>
      <c r="BD328" s="164"/>
      <c r="BE328" s="164"/>
      <c r="BF328" s="164"/>
      <c r="BG328" s="164"/>
      <c r="BH328" s="164"/>
      <c r="BI328" s="164"/>
      <c r="BJ328" s="164"/>
      <c r="BK328" s="164"/>
      <c r="BL328" s="164"/>
      <c r="BM328" s="164"/>
      <c r="BN328" s="164"/>
      <c r="BO328" s="164"/>
      <c r="BP328" s="164"/>
      <c r="BQ328" s="164"/>
      <c r="BR328" s="164"/>
      <c r="BS328" s="164"/>
      <c r="BT328" s="164"/>
      <c r="BU328" s="164"/>
      <c r="BV328" s="164"/>
      <c r="BW328" s="164"/>
      <c r="BX328" s="164"/>
    </row>
    <row r="329" spans="1:76" s="172" customFormat="1" x14ac:dyDescent="0.3">
      <c r="A329" s="156"/>
      <c r="B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c r="AV329" s="164"/>
      <c r="AW329" s="164"/>
      <c r="AX329" s="164"/>
      <c r="AY329" s="164"/>
      <c r="AZ329" s="164"/>
      <c r="BA329" s="164"/>
      <c r="BB329" s="164"/>
      <c r="BC329" s="164"/>
      <c r="BD329" s="164"/>
      <c r="BE329" s="164"/>
      <c r="BF329" s="164"/>
      <c r="BG329" s="164"/>
      <c r="BH329" s="164"/>
      <c r="BI329" s="164"/>
      <c r="BJ329" s="164"/>
      <c r="BK329" s="164"/>
      <c r="BL329" s="164"/>
      <c r="BM329" s="164"/>
      <c r="BN329" s="164"/>
      <c r="BO329" s="164"/>
      <c r="BP329" s="164"/>
      <c r="BQ329" s="164"/>
      <c r="BR329" s="164"/>
      <c r="BS329" s="164"/>
      <c r="BT329" s="164"/>
      <c r="BU329" s="164"/>
      <c r="BV329" s="164"/>
      <c r="BW329" s="164"/>
      <c r="BX329" s="164"/>
    </row>
    <row r="330" spans="1:76" s="172" customFormat="1" x14ac:dyDescent="0.3">
      <c r="A330" s="156"/>
      <c r="B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c r="AV330" s="164"/>
      <c r="AW330" s="164"/>
      <c r="AX330" s="164"/>
      <c r="AY330" s="164"/>
      <c r="AZ330" s="164"/>
      <c r="BA330" s="164"/>
      <c r="BB330" s="164"/>
      <c r="BC330" s="164"/>
      <c r="BD330" s="164"/>
      <c r="BE330" s="164"/>
      <c r="BF330" s="164"/>
      <c r="BG330" s="164"/>
      <c r="BH330" s="164"/>
      <c r="BI330" s="164"/>
      <c r="BJ330" s="164"/>
      <c r="BK330" s="164"/>
      <c r="BL330" s="164"/>
      <c r="BM330" s="164"/>
      <c r="BN330" s="164"/>
      <c r="BO330" s="164"/>
      <c r="BP330" s="164"/>
      <c r="BQ330" s="164"/>
      <c r="BR330" s="164"/>
      <c r="BS330" s="164"/>
      <c r="BT330" s="164"/>
      <c r="BU330" s="164"/>
      <c r="BV330" s="164"/>
      <c r="BW330" s="164"/>
      <c r="BX330" s="164"/>
    </row>
    <row r="331" spans="1:76" s="172" customFormat="1" x14ac:dyDescent="0.3">
      <c r="A331" s="156"/>
      <c r="B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c r="AV331" s="164"/>
      <c r="AW331" s="164"/>
      <c r="AX331" s="164"/>
      <c r="AY331" s="164"/>
      <c r="AZ331" s="164"/>
      <c r="BA331" s="164"/>
      <c r="BB331" s="164"/>
      <c r="BC331" s="164"/>
      <c r="BD331" s="164"/>
      <c r="BE331" s="164"/>
      <c r="BF331" s="164"/>
      <c r="BG331" s="164"/>
      <c r="BH331" s="164"/>
      <c r="BI331" s="164"/>
      <c r="BJ331" s="164"/>
      <c r="BK331" s="164"/>
      <c r="BL331" s="164"/>
      <c r="BM331" s="164"/>
      <c r="BN331" s="164"/>
      <c r="BO331" s="164"/>
      <c r="BP331" s="164"/>
      <c r="BQ331" s="164"/>
      <c r="BR331" s="164"/>
      <c r="BS331" s="164"/>
      <c r="BT331" s="164"/>
      <c r="BU331" s="164"/>
      <c r="BV331" s="164"/>
      <c r="BW331" s="164"/>
      <c r="BX331" s="164"/>
    </row>
    <row r="332" spans="1:76" s="172" customFormat="1" x14ac:dyDescent="0.3">
      <c r="A332" s="156"/>
      <c r="B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c r="AV332" s="164"/>
      <c r="AW332" s="164"/>
      <c r="AX332" s="164"/>
      <c r="AY332" s="164"/>
      <c r="AZ332" s="164"/>
      <c r="BA332" s="164"/>
      <c r="BB332" s="164"/>
      <c r="BC332" s="164"/>
      <c r="BD332" s="164"/>
      <c r="BE332" s="164"/>
      <c r="BF332" s="164"/>
      <c r="BG332" s="164"/>
      <c r="BH332" s="164"/>
      <c r="BI332" s="164"/>
      <c r="BJ332" s="164"/>
      <c r="BK332" s="164"/>
      <c r="BL332" s="164"/>
      <c r="BM332" s="164"/>
      <c r="BN332" s="164"/>
      <c r="BO332" s="164"/>
      <c r="BP332" s="164"/>
      <c r="BQ332" s="164"/>
      <c r="BR332" s="164"/>
      <c r="BS332" s="164"/>
      <c r="BT332" s="164"/>
      <c r="BU332" s="164"/>
      <c r="BV332" s="164"/>
      <c r="BW332" s="164"/>
      <c r="BX332" s="164"/>
    </row>
    <row r="333" spans="1:76" s="172" customFormat="1" x14ac:dyDescent="0.3">
      <c r="A333" s="156"/>
      <c r="B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c r="AV333" s="164"/>
      <c r="AW333" s="164"/>
      <c r="AX333" s="164"/>
      <c r="AY333" s="164"/>
      <c r="AZ333" s="164"/>
      <c r="BA333" s="164"/>
      <c r="BB333" s="164"/>
      <c r="BC333" s="164"/>
      <c r="BD333" s="164"/>
      <c r="BE333" s="164"/>
      <c r="BF333" s="164"/>
      <c r="BG333" s="164"/>
      <c r="BH333" s="164"/>
      <c r="BI333" s="164"/>
      <c r="BJ333" s="164"/>
      <c r="BK333" s="164"/>
      <c r="BL333" s="164"/>
      <c r="BM333" s="164"/>
      <c r="BN333" s="164"/>
      <c r="BO333" s="164"/>
      <c r="BP333" s="164"/>
      <c r="BQ333" s="164"/>
      <c r="BR333" s="164"/>
      <c r="BS333" s="164"/>
      <c r="BT333" s="164"/>
      <c r="BU333" s="164"/>
      <c r="BV333" s="164"/>
      <c r="BW333" s="164"/>
      <c r="BX333" s="164"/>
    </row>
    <row r="334" spans="1:76" s="172" customFormat="1" x14ac:dyDescent="0.3">
      <c r="A334" s="156"/>
      <c r="B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c r="AV334" s="164"/>
      <c r="AW334" s="164"/>
      <c r="AX334" s="164"/>
      <c r="AY334" s="164"/>
      <c r="AZ334" s="164"/>
      <c r="BA334" s="164"/>
      <c r="BB334" s="164"/>
      <c r="BC334" s="164"/>
      <c r="BD334" s="164"/>
      <c r="BE334" s="164"/>
      <c r="BF334" s="164"/>
      <c r="BG334" s="164"/>
      <c r="BH334" s="164"/>
      <c r="BI334" s="164"/>
      <c r="BJ334" s="164"/>
      <c r="BK334" s="164"/>
      <c r="BL334" s="164"/>
      <c r="BM334" s="164"/>
      <c r="BN334" s="164"/>
      <c r="BO334" s="164"/>
      <c r="BP334" s="164"/>
      <c r="BQ334" s="164"/>
      <c r="BR334" s="164"/>
      <c r="BS334" s="164"/>
      <c r="BT334" s="164"/>
      <c r="BU334" s="164"/>
      <c r="BV334" s="164"/>
      <c r="BW334" s="164"/>
      <c r="BX334" s="164"/>
    </row>
    <row r="335" spans="1:76" s="172" customFormat="1" x14ac:dyDescent="0.3">
      <c r="A335" s="156"/>
      <c r="B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c r="AV335" s="164"/>
      <c r="AW335" s="164"/>
      <c r="AX335" s="164"/>
      <c r="AY335" s="164"/>
      <c r="AZ335" s="164"/>
      <c r="BA335" s="164"/>
      <c r="BB335" s="164"/>
      <c r="BC335" s="164"/>
      <c r="BD335" s="164"/>
      <c r="BE335" s="164"/>
      <c r="BF335" s="164"/>
      <c r="BG335" s="164"/>
      <c r="BH335" s="164"/>
      <c r="BI335" s="164"/>
      <c r="BJ335" s="164"/>
      <c r="BK335" s="164"/>
      <c r="BL335" s="164"/>
      <c r="BM335" s="164"/>
      <c r="BN335" s="164"/>
      <c r="BO335" s="164"/>
      <c r="BP335" s="164"/>
      <c r="BQ335" s="164"/>
      <c r="BR335" s="164"/>
      <c r="BS335" s="164"/>
      <c r="BT335" s="164"/>
      <c r="BU335" s="164"/>
      <c r="BV335" s="164"/>
      <c r="BW335" s="164"/>
      <c r="BX335" s="164"/>
    </row>
    <row r="336" spans="1:76" s="172" customFormat="1" x14ac:dyDescent="0.3">
      <c r="A336" s="156"/>
      <c r="B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c r="AV336" s="164"/>
      <c r="AW336" s="164"/>
      <c r="AX336" s="164"/>
      <c r="AY336" s="164"/>
      <c r="AZ336" s="164"/>
      <c r="BA336" s="164"/>
      <c r="BB336" s="164"/>
      <c r="BC336" s="164"/>
      <c r="BD336" s="164"/>
      <c r="BE336" s="164"/>
      <c r="BF336" s="164"/>
      <c r="BG336" s="164"/>
      <c r="BH336" s="164"/>
      <c r="BI336" s="164"/>
      <c r="BJ336" s="164"/>
      <c r="BK336" s="164"/>
      <c r="BL336" s="164"/>
      <c r="BM336" s="164"/>
      <c r="BN336" s="164"/>
      <c r="BO336" s="164"/>
      <c r="BP336" s="164"/>
      <c r="BQ336" s="164"/>
      <c r="BR336" s="164"/>
      <c r="BS336" s="164"/>
      <c r="BT336" s="164"/>
      <c r="BU336" s="164"/>
      <c r="BV336" s="164"/>
      <c r="BW336" s="164"/>
      <c r="BX336" s="164"/>
    </row>
    <row r="337" spans="1:76" s="172" customFormat="1" x14ac:dyDescent="0.3">
      <c r="A337" s="156"/>
      <c r="B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c r="AV337" s="164"/>
      <c r="AW337" s="164"/>
      <c r="AX337" s="164"/>
      <c r="AY337" s="164"/>
      <c r="AZ337" s="164"/>
      <c r="BA337" s="164"/>
      <c r="BB337" s="164"/>
      <c r="BC337" s="164"/>
      <c r="BD337" s="164"/>
      <c r="BE337" s="164"/>
      <c r="BF337" s="164"/>
      <c r="BG337" s="164"/>
      <c r="BH337" s="164"/>
      <c r="BI337" s="164"/>
      <c r="BJ337" s="164"/>
      <c r="BK337" s="164"/>
      <c r="BL337" s="164"/>
      <c r="BM337" s="164"/>
      <c r="BN337" s="164"/>
      <c r="BO337" s="164"/>
      <c r="BP337" s="164"/>
      <c r="BQ337" s="164"/>
      <c r="BR337" s="164"/>
      <c r="BS337" s="164"/>
      <c r="BT337" s="164"/>
      <c r="BU337" s="164"/>
      <c r="BV337" s="164"/>
      <c r="BW337" s="164"/>
      <c r="BX337" s="164"/>
    </row>
    <row r="338" spans="1:76" s="172" customFormat="1" x14ac:dyDescent="0.3">
      <c r="A338" s="156"/>
      <c r="B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c r="AV338" s="164"/>
      <c r="AW338" s="164"/>
      <c r="AX338" s="164"/>
      <c r="AY338" s="164"/>
      <c r="AZ338" s="164"/>
      <c r="BA338" s="164"/>
      <c r="BB338" s="164"/>
      <c r="BC338" s="164"/>
      <c r="BD338" s="164"/>
      <c r="BE338" s="164"/>
      <c r="BF338" s="164"/>
      <c r="BG338" s="164"/>
      <c r="BH338" s="164"/>
      <c r="BI338" s="164"/>
      <c r="BJ338" s="164"/>
      <c r="BK338" s="164"/>
      <c r="BL338" s="164"/>
      <c r="BM338" s="164"/>
      <c r="BN338" s="164"/>
      <c r="BO338" s="164"/>
      <c r="BP338" s="164"/>
      <c r="BQ338" s="164"/>
      <c r="BR338" s="164"/>
      <c r="BS338" s="164"/>
      <c r="BT338" s="164"/>
      <c r="BU338" s="164"/>
      <c r="BV338" s="164"/>
      <c r="BW338" s="164"/>
      <c r="BX338" s="164"/>
    </row>
    <row r="339" spans="1:76" s="172" customFormat="1" x14ac:dyDescent="0.3">
      <c r="A339" s="156"/>
      <c r="B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c r="AV339" s="164"/>
      <c r="AW339" s="164"/>
      <c r="AX339" s="164"/>
      <c r="AY339" s="164"/>
      <c r="AZ339" s="164"/>
      <c r="BA339" s="164"/>
      <c r="BB339" s="164"/>
      <c r="BC339" s="164"/>
      <c r="BD339" s="164"/>
      <c r="BE339" s="164"/>
      <c r="BF339" s="164"/>
      <c r="BG339" s="164"/>
      <c r="BH339" s="164"/>
      <c r="BI339" s="164"/>
      <c r="BJ339" s="164"/>
      <c r="BK339" s="164"/>
      <c r="BL339" s="164"/>
      <c r="BM339" s="164"/>
      <c r="BN339" s="164"/>
      <c r="BO339" s="164"/>
      <c r="BP339" s="164"/>
      <c r="BQ339" s="164"/>
      <c r="BR339" s="164"/>
      <c r="BS339" s="164"/>
      <c r="BT339" s="164"/>
      <c r="BU339" s="164"/>
      <c r="BV339" s="164"/>
      <c r="BW339" s="164"/>
      <c r="BX339" s="164"/>
    </row>
    <row r="340" spans="1:76" s="172" customFormat="1" x14ac:dyDescent="0.3">
      <c r="A340" s="156"/>
      <c r="B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c r="AV340" s="164"/>
      <c r="AW340" s="164"/>
      <c r="AX340" s="164"/>
      <c r="AY340" s="164"/>
      <c r="AZ340" s="164"/>
      <c r="BA340" s="164"/>
      <c r="BB340" s="164"/>
      <c r="BC340" s="164"/>
      <c r="BD340" s="164"/>
      <c r="BE340" s="164"/>
      <c r="BF340" s="164"/>
      <c r="BG340" s="164"/>
      <c r="BH340" s="164"/>
      <c r="BI340" s="164"/>
      <c r="BJ340" s="164"/>
      <c r="BK340" s="164"/>
      <c r="BL340" s="164"/>
      <c r="BM340" s="164"/>
      <c r="BN340" s="164"/>
      <c r="BO340" s="164"/>
      <c r="BP340" s="164"/>
      <c r="BQ340" s="164"/>
      <c r="BR340" s="164"/>
      <c r="BS340" s="164"/>
      <c r="BT340" s="164"/>
      <c r="BU340" s="164"/>
      <c r="BV340" s="164"/>
      <c r="BW340" s="164"/>
      <c r="BX340" s="164"/>
    </row>
    <row r="341" spans="1:76" s="172" customFormat="1" x14ac:dyDescent="0.3">
      <c r="A341" s="156"/>
      <c r="B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c r="AV341" s="164"/>
      <c r="AW341" s="164"/>
      <c r="AX341" s="164"/>
      <c r="AY341" s="164"/>
      <c r="AZ341" s="164"/>
      <c r="BA341" s="164"/>
      <c r="BB341" s="164"/>
      <c r="BC341" s="164"/>
      <c r="BD341" s="164"/>
      <c r="BE341" s="164"/>
      <c r="BF341" s="164"/>
      <c r="BG341" s="164"/>
      <c r="BH341" s="164"/>
      <c r="BI341" s="164"/>
      <c r="BJ341" s="164"/>
      <c r="BK341" s="164"/>
      <c r="BL341" s="164"/>
      <c r="BM341" s="164"/>
      <c r="BN341" s="164"/>
      <c r="BO341" s="164"/>
      <c r="BP341" s="164"/>
      <c r="BQ341" s="164"/>
      <c r="BR341" s="164"/>
      <c r="BS341" s="164"/>
      <c r="BT341" s="164"/>
      <c r="BU341" s="164"/>
      <c r="BV341" s="164"/>
      <c r="BW341" s="164"/>
      <c r="BX341" s="164"/>
    </row>
    <row r="342" spans="1:76" s="172" customFormat="1" x14ac:dyDescent="0.3">
      <c r="A342" s="156"/>
      <c r="B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c r="AV342" s="164"/>
      <c r="AW342" s="164"/>
      <c r="AX342" s="164"/>
      <c r="AY342" s="164"/>
      <c r="AZ342" s="164"/>
      <c r="BA342" s="164"/>
      <c r="BB342" s="164"/>
      <c r="BC342" s="164"/>
      <c r="BD342" s="164"/>
      <c r="BE342" s="164"/>
      <c r="BF342" s="164"/>
      <c r="BG342" s="164"/>
      <c r="BH342" s="164"/>
      <c r="BI342" s="164"/>
      <c r="BJ342" s="164"/>
      <c r="BK342" s="164"/>
      <c r="BL342" s="164"/>
      <c r="BM342" s="164"/>
      <c r="BN342" s="164"/>
      <c r="BO342" s="164"/>
      <c r="BP342" s="164"/>
      <c r="BQ342" s="164"/>
      <c r="BR342" s="164"/>
      <c r="BS342" s="164"/>
      <c r="BT342" s="164"/>
      <c r="BU342" s="164"/>
      <c r="BV342" s="164"/>
      <c r="BW342" s="164"/>
      <c r="BX342" s="164"/>
    </row>
    <row r="343" spans="1:76" s="172" customFormat="1" x14ac:dyDescent="0.3">
      <c r="A343" s="156"/>
      <c r="B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c r="AV343" s="164"/>
      <c r="AW343" s="164"/>
      <c r="AX343" s="164"/>
      <c r="AY343" s="164"/>
      <c r="AZ343" s="164"/>
      <c r="BA343" s="164"/>
      <c r="BB343" s="164"/>
      <c r="BC343" s="164"/>
      <c r="BD343" s="164"/>
      <c r="BE343" s="164"/>
      <c r="BF343" s="164"/>
      <c r="BG343" s="164"/>
      <c r="BH343" s="164"/>
      <c r="BI343" s="164"/>
      <c r="BJ343" s="164"/>
      <c r="BK343" s="164"/>
      <c r="BL343" s="164"/>
      <c r="BM343" s="164"/>
      <c r="BN343" s="164"/>
      <c r="BO343" s="164"/>
      <c r="BP343" s="164"/>
      <c r="BQ343" s="164"/>
      <c r="BR343" s="164"/>
      <c r="BS343" s="164"/>
      <c r="BT343" s="164"/>
      <c r="BU343" s="164"/>
      <c r="BV343" s="164"/>
      <c r="BW343" s="164"/>
      <c r="BX343" s="164"/>
    </row>
    <row r="344" spans="1:76" s="172" customFormat="1" x14ac:dyDescent="0.3">
      <c r="A344" s="156"/>
      <c r="B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c r="AV344" s="164"/>
      <c r="AW344" s="164"/>
      <c r="AX344" s="164"/>
      <c r="AY344" s="164"/>
      <c r="AZ344" s="164"/>
      <c r="BA344" s="164"/>
      <c r="BB344" s="164"/>
      <c r="BC344" s="164"/>
      <c r="BD344" s="164"/>
      <c r="BE344" s="164"/>
      <c r="BF344" s="164"/>
      <c r="BG344" s="164"/>
      <c r="BH344" s="164"/>
      <c r="BI344" s="164"/>
      <c r="BJ344" s="164"/>
      <c r="BK344" s="164"/>
      <c r="BL344" s="164"/>
      <c r="BM344" s="164"/>
      <c r="BN344" s="164"/>
      <c r="BO344" s="164"/>
      <c r="BP344" s="164"/>
      <c r="BQ344" s="164"/>
      <c r="BR344" s="164"/>
      <c r="BS344" s="164"/>
      <c r="BT344" s="164"/>
      <c r="BU344" s="164"/>
      <c r="BV344" s="164"/>
      <c r="BW344" s="164"/>
      <c r="BX344" s="164"/>
    </row>
    <row r="345" spans="1:76" s="172" customFormat="1" x14ac:dyDescent="0.3">
      <c r="A345" s="156"/>
      <c r="B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c r="AV345" s="164"/>
      <c r="AW345" s="164"/>
      <c r="AX345" s="164"/>
      <c r="AY345" s="164"/>
      <c r="AZ345" s="164"/>
      <c r="BA345" s="164"/>
      <c r="BB345" s="164"/>
      <c r="BC345" s="164"/>
      <c r="BD345" s="164"/>
      <c r="BE345" s="164"/>
      <c r="BF345" s="164"/>
      <c r="BG345" s="164"/>
      <c r="BH345" s="164"/>
      <c r="BI345" s="164"/>
      <c r="BJ345" s="164"/>
      <c r="BK345" s="164"/>
      <c r="BL345" s="164"/>
      <c r="BM345" s="164"/>
      <c r="BN345" s="164"/>
      <c r="BO345" s="164"/>
      <c r="BP345" s="164"/>
      <c r="BQ345" s="164"/>
      <c r="BR345" s="164"/>
      <c r="BS345" s="164"/>
      <c r="BT345" s="164"/>
      <c r="BU345" s="164"/>
      <c r="BV345" s="164"/>
      <c r="BW345" s="164"/>
      <c r="BX345" s="164"/>
    </row>
    <row r="346" spans="1:76" s="172" customFormat="1" x14ac:dyDescent="0.3">
      <c r="A346" s="156"/>
      <c r="B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c r="AV346" s="164"/>
      <c r="AW346" s="164"/>
      <c r="AX346" s="164"/>
      <c r="AY346" s="164"/>
      <c r="AZ346" s="164"/>
      <c r="BA346" s="164"/>
      <c r="BB346" s="164"/>
      <c r="BC346" s="164"/>
      <c r="BD346" s="164"/>
      <c r="BE346" s="164"/>
      <c r="BF346" s="164"/>
      <c r="BG346" s="164"/>
      <c r="BH346" s="164"/>
      <c r="BI346" s="164"/>
      <c r="BJ346" s="164"/>
      <c r="BK346" s="164"/>
      <c r="BL346" s="164"/>
      <c r="BM346" s="164"/>
      <c r="BN346" s="164"/>
      <c r="BO346" s="164"/>
      <c r="BP346" s="164"/>
      <c r="BQ346" s="164"/>
      <c r="BR346" s="164"/>
      <c r="BS346" s="164"/>
      <c r="BT346" s="164"/>
      <c r="BU346" s="164"/>
      <c r="BV346" s="164"/>
      <c r="BW346" s="164"/>
      <c r="BX346" s="164"/>
    </row>
    <row r="347" spans="1:76" s="172" customFormat="1" x14ac:dyDescent="0.3">
      <c r="A347" s="156"/>
      <c r="B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c r="AV347" s="164"/>
      <c r="AW347" s="164"/>
      <c r="AX347" s="164"/>
      <c r="AY347" s="164"/>
      <c r="AZ347" s="164"/>
      <c r="BA347" s="164"/>
      <c r="BB347" s="164"/>
      <c r="BC347" s="164"/>
      <c r="BD347" s="164"/>
      <c r="BE347" s="164"/>
      <c r="BF347" s="164"/>
      <c r="BG347" s="164"/>
      <c r="BH347" s="164"/>
      <c r="BI347" s="164"/>
      <c r="BJ347" s="164"/>
      <c r="BK347" s="164"/>
      <c r="BL347" s="164"/>
      <c r="BM347" s="164"/>
      <c r="BN347" s="164"/>
      <c r="BO347" s="164"/>
      <c r="BP347" s="164"/>
      <c r="BQ347" s="164"/>
      <c r="BR347" s="164"/>
      <c r="BS347" s="164"/>
      <c r="BT347" s="164"/>
      <c r="BU347" s="164"/>
      <c r="BV347" s="164"/>
      <c r="BW347" s="164"/>
      <c r="BX347" s="164"/>
    </row>
    <row r="348" spans="1:76" s="172" customFormat="1" x14ac:dyDescent="0.3">
      <c r="A348" s="156"/>
      <c r="B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4"/>
      <c r="AY348" s="164"/>
      <c r="AZ348" s="164"/>
      <c r="BA348" s="164"/>
      <c r="BB348" s="164"/>
      <c r="BC348" s="164"/>
      <c r="BD348" s="164"/>
      <c r="BE348" s="164"/>
      <c r="BF348" s="164"/>
      <c r="BG348" s="164"/>
      <c r="BH348" s="164"/>
      <c r="BI348" s="164"/>
      <c r="BJ348" s="164"/>
      <c r="BK348" s="164"/>
      <c r="BL348" s="164"/>
      <c r="BM348" s="164"/>
      <c r="BN348" s="164"/>
      <c r="BO348" s="164"/>
      <c r="BP348" s="164"/>
      <c r="BQ348" s="164"/>
      <c r="BR348" s="164"/>
      <c r="BS348" s="164"/>
      <c r="BT348" s="164"/>
      <c r="BU348" s="164"/>
      <c r="BV348" s="164"/>
      <c r="BW348" s="164"/>
      <c r="BX348" s="164"/>
    </row>
    <row r="349" spans="1:76" s="172" customFormat="1" x14ac:dyDescent="0.3">
      <c r="A349" s="156"/>
      <c r="B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c r="AV349" s="164"/>
      <c r="AW349" s="164"/>
      <c r="AX349" s="164"/>
      <c r="AY349" s="164"/>
      <c r="AZ349" s="164"/>
      <c r="BA349" s="164"/>
      <c r="BB349" s="164"/>
      <c r="BC349" s="164"/>
      <c r="BD349" s="164"/>
      <c r="BE349" s="164"/>
      <c r="BF349" s="164"/>
      <c r="BG349" s="164"/>
      <c r="BH349" s="164"/>
      <c r="BI349" s="164"/>
      <c r="BJ349" s="164"/>
      <c r="BK349" s="164"/>
      <c r="BL349" s="164"/>
      <c r="BM349" s="164"/>
      <c r="BN349" s="164"/>
      <c r="BO349" s="164"/>
      <c r="BP349" s="164"/>
      <c r="BQ349" s="164"/>
      <c r="BR349" s="164"/>
      <c r="BS349" s="164"/>
      <c r="BT349" s="164"/>
      <c r="BU349" s="164"/>
      <c r="BV349" s="164"/>
      <c r="BW349" s="164"/>
      <c r="BX349" s="164"/>
    </row>
    <row r="350" spans="1:76" s="172" customFormat="1" x14ac:dyDescent="0.3">
      <c r="A350" s="156"/>
      <c r="B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4"/>
      <c r="AY350" s="164"/>
      <c r="AZ350" s="164"/>
      <c r="BA350" s="164"/>
      <c r="BB350" s="164"/>
      <c r="BC350" s="164"/>
      <c r="BD350" s="164"/>
      <c r="BE350" s="164"/>
      <c r="BF350" s="164"/>
      <c r="BG350" s="164"/>
      <c r="BH350" s="164"/>
      <c r="BI350" s="164"/>
      <c r="BJ350" s="164"/>
      <c r="BK350" s="164"/>
      <c r="BL350" s="164"/>
      <c r="BM350" s="164"/>
      <c r="BN350" s="164"/>
      <c r="BO350" s="164"/>
      <c r="BP350" s="164"/>
      <c r="BQ350" s="164"/>
      <c r="BR350" s="164"/>
      <c r="BS350" s="164"/>
      <c r="BT350" s="164"/>
      <c r="BU350" s="164"/>
      <c r="BV350" s="164"/>
      <c r="BW350" s="164"/>
      <c r="BX350" s="164"/>
    </row>
    <row r="351" spans="1:76" s="172" customFormat="1" x14ac:dyDescent="0.3">
      <c r="A351" s="156"/>
      <c r="B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c r="AV351" s="164"/>
      <c r="AW351" s="164"/>
      <c r="AX351" s="164"/>
      <c r="AY351" s="164"/>
      <c r="AZ351" s="164"/>
      <c r="BA351" s="164"/>
      <c r="BB351" s="164"/>
      <c r="BC351" s="164"/>
      <c r="BD351" s="164"/>
      <c r="BE351" s="164"/>
      <c r="BF351" s="164"/>
      <c r="BG351" s="164"/>
      <c r="BH351" s="164"/>
      <c r="BI351" s="164"/>
      <c r="BJ351" s="164"/>
      <c r="BK351" s="164"/>
      <c r="BL351" s="164"/>
      <c r="BM351" s="164"/>
      <c r="BN351" s="164"/>
      <c r="BO351" s="164"/>
      <c r="BP351" s="164"/>
      <c r="BQ351" s="164"/>
      <c r="BR351" s="164"/>
      <c r="BS351" s="164"/>
      <c r="BT351" s="164"/>
      <c r="BU351" s="164"/>
      <c r="BV351" s="164"/>
      <c r="BW351" s="164"/>
      <c r="BX351" s="164"/>
    </row>
    <row r="352" spans="1:76" s="172" customFormat="1" x14ac:dyDescent="0.3">
      <c r="A352" s="156"/>
      <c r="B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c r="AV352" s="164"/>
      <c r="AW352" s="164"/>
      <c r="AX352" s="164"/>
      <c r="AY352" s="164"/>
      <c r="AZ352" s="164"/>
      <c r="BA352" s="164"/>
      <c r="BB352" s="164"/>
      <c r="BC352" s="164"/>
      <c r="BD352" s="164"/>
      <c r="BE352" s="164"/>
      <c r="BF352" s="164"/>
      <c r="BG352" s="164"/>
      <c r="BH352" s="164"/>
      <c r="BI352" s="164"/>
      <c r="BJ352" s="164"/>
      <c r="BK352" s="164"/>
      <c r="BL352" s="164"/>
      <c r="BM352" s="164"/>
      <c r="BN352" s="164"/>
      <c r="BO352" s="164"/>
      <c r="BP352" s="164"/>
      <c r="BQ352" s="164"/>
      <c r="BR352" s="164"/>
      <c r="BS352" s="164"/>
      <c r="BT352" s="164"/>
      <c r="BU352" s="164"/>
      <c r="BV352" s="164"/>
      <c r="BW352" s="164"/>
      <c r="BX352" s="164"/>
    </row>
    <row r="353" spans="1:76" s="172" customFormat="1" x14ac:dyDescent="0.3">
      <c r="A353" s="156"/>
      <c r="B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c r="AV353" s="164"/>
      <c r="AW353" s="164"/>
      <c r="AX353" s="164"/>
      <c r="AY353" s="164"/>
      <c r="AZ353" s="164"/>
      <c r="BA353" s="164"/>
      <c r="BB353" s="164"/>
      <c r="BC353" s="164"/>
      <c r="BD353" s="164"/>
      <c r="BE353" s="164"/>
      <c r="BF353" s="164"/>
      <c r="BG353" s="164"/>
      <c r="BH353" s="164"/>
      <c r="BI353" s="164"/>
      <c r="BJ353" s="164"/>
      <c r="BK353" s="164"/>
      <c r="BL353" s="164"/>
      <c r="BM353" s="164"/>
      <c r="BN353" s="164"/>
      <c r="BO353" s="164"/>
      <c r="BP353" s="164"/>
      <c r="BQ353" s="164"/>
      <c r="BR353" s="164"/>
      <c r="BS353" s="164"/>
      <c r="BT353" s="164"/>
      <c r="BU353" s="164"/>
      <c r="BV353" s="164"/>
      <c r="BW353" s="164"/>
      <c r="BX353" s="164"/>
    </row>
    <row r="354" spans="1:76" s="172" customFormat="1" x14ac:dyDescent="0.3">
      <c r="A354" s="156"/>
      <c r="B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c r="AV354" s="164"/>
      <c r="AW354" s="164"/>
      <c r="AX354" s="164"/>
      <c r="AY354" s="164"/>
      <c r="AZ354" s="164"/>
      <c r="BA354" s="164"/>
      <c r="BB354" s="164"/>
      <c r="BC354" s="164"/>
      <c r="BD354" s="164"/>
      <c r="BE354" s="164"/>
      <c r="BF354" s="164"/>
      <c r="BG354" s="164"/>
      <c r="BH354" s="164"/>
      <c r="BI354" s="164"/>
      <c r="BJ354" s="164"/>
      <c r="BK354" s="164"/>
      <c r="BL354" s="164"/>
      <c r="BM354" s="164"/>
      <c r="BN354" s="164"/>
      <c r="BO354" s="164"/>
      <c r="BP354" s="164"/>
      <c r="BQ354" s="164"/>
      <c r="BR354" s="164"/>
      <c r="BS354" s="164"/>
      <c r="BT354" s="164"/>
      <c r="BU354" s="164"/>
      <c r="BV354" s="164"/>
      <c r="BW354" s="164"/>
      <c r="BX354" s="164"/>
    </row>
    <row r="355" spans="1:76" s="172" customFormat="1" x14ac:dyDescent="0.3">
      <c r="A355" s="156"/>
      <c r="B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c r="AV355" s="164"/>
      <c r="AW355" s="164"/>
      <c r="AX355" s="164"/>
      <c r="AY355" s="164"/>
      <c r="AZ355" s="164"/>
      <c r="BA355" s="164"/>
      <c r="BB355" s="164"/>
      <c r="BC355" s="164"/>
      <c r="BD355" s="164"/>
      <c r="BE355" s="164"/>
      <c r="BF355" s="164"/>
      <c r="BG355" s="164"/>
      <c r="BH355" s="164"/>
      <c r="BI355" s="164"/>
      <c r="BJ355" s="164"/>
      <c r="BK355" s="164"/>
      <c r="BL355" s="164"/>
      <c r="BM355" s="164"/>
      <c r="BN355" s="164"/>
      <c r="BO355" s="164"/>
      <c r="BP355" s="164"/>
      <c r="BQ355" s="164"/>
      <c r="BR355" s="164"/>
      <c r="BS355" s="164"/>
      <c r="BT355" s="164"/>
      <c r="BU355" s="164"/>
      <c r="BV355" s="164"/>
      <c r="BW355" s="164"/>
      <c r="BX355" s="164"/>
    </row>
    <row r="356" spans="1:76" s="172" customFormat="1" x14ac:dyDescent="0.3">
      <c r="A356" s="156"/>
      <c r="B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c r="AV356" s="164"/>
      <c r="AW356" s="164"/>
      <c r="AX356" s="164"/>
      <c r="AY356" s="164"/>
      <c r="AZ356" s="164"/>
      <c r="BA356" s="164"/>
      <c r="BB356" s="164"/>
      <c r="BC356" s="164"/>
      <c r="BD356" s="164"/>
      <c r="BE356" s="164"/>
      <c r="BF356" s="164"/>
      <c r="BG356" s="164"/>
      <c r="BH356" s="164"/>
      <c r="BI356" s="164"/>
      <c r="BJ356" s="164"/>
      <c r="BK356" s="164"/>
      <c r="BL356" s="164"/>
      <c r="BM356" s="164"/>
      <c r="BN356" s="164"/>
      <c r="BO356" s="164"/>
      <c r="BP356" s="164"/>
      <c r="BQ356" s="164"/>
      <c r="BR356" s="164"/>
      <c r="BS356" s="164"/>
      <c r="BT356" s="164"/>
      <c r="BU356" s="164"/>
      <c r="BV356" s="164"/>
      <c r="BW356" s="164"/>
      <c r="BX356" s="164"/>
    </row>
    <row r="357" spans="1:76" s="172" customFormat="1" x14ac:dyDescent="0.3">
      <c r="A357" s="156"/>
      <c r="B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c r="AV357" s="164"/>
      <c r="AW357" s="164"/>
      <c r="AX357" s="164"/>
      <c r="AY357" s="164"/>
      <c r="AZ357" s="164"/>
      <c r="BA357" s="164"/>
      <c r="BB357" s="164"/>
      <c r="BC357" s="164"/>
      <c r="BD357" s="164"/>
      <c r="BE357" s="164"/>
      <c r="BF357" s="164"/>
      <c r="BG357" s="164"/>
      <c r="BH357" s="164"/>
      <c r="BI357" s="164"/>
      <c r="BJ357" s="164"/>
      <c r="BK357" s="164"/>
      <c r="BL357" s="164"/>
      <c r="BM357" s="164"/>
      <c r="BN357" s="164"/>
      <c r="BO357" s="164"/>
      <c r="BP357" s="164"/>
      <c r="BQ357" s="164"/>
      <c r="BR357" s="164"/>
      <c r="BS357" s="164"/>
      <c r="BT357" s="164"/>
      <c r="BU357" s="164"/>
      <c r="BV357" s="164"/>
      <c r="BW357" s="164"/>
      <c r="BX357" s="164"/>
    </row>
    <row r="358" spans="1:76" s="172" customFormat="1" x14ac:dyDescent="0.3">
      <c r="A358" s="156"/>
      <c r="B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c r="AV358" s="164"/>
      <c r="AW358" s="164"/>
      <c r="AX358" s="164"/>
      <c r="AY358" s="164"/>
      <c r="AZ358" s="164"/>
      <c r="BA358" s="164"/>
      <c r="BB358" s="164"/>
      <c r="BC358" s="164"/>
      <c r="BD358" s="164"/>
      <c r="BE358" s="164"/>
      <c r="BF358" s="164"/>
      <c r="BG358" s="164"/>
      <c r="BH358" s="164"/>
      <c r="BI358" s="164"/>
      <c r="BJ358" s="164"/>
      <c r="BK358" s="164"/>
      <c r="BL358" s="164"/>
      <c r="BM358" s="164"/>
      <c r="BN358" s="164"/>
      <c r="BO358" s="164"/>
      <c r="BP358" s="164"/>
      <c r="BQ358" s="164"/>
      <c r="BR358" s="164"/>
      <c r="BS358" s="164"/>
      <c r="BT358" s="164"/>
      <c r="BU358" s="164"/>
      <c r="BV358" s="164"/>
      <c r="BW358" s="164"/>
      <c r="BX358" s="164"/>
    </row>
    <row r="359" spans="1:76" s="172" customFormat="1" x14ac:dyDescent="0.3">
      <c r="A359" s="156"/>
      <c r="B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c r="AV359" s="164"/>
      <c r="AW359" s="164"/>
      <c r="AX359" s="164"/>
      <c r="AY359" s="164"/>
      <c r="AZ359" s="164"/>
      <c r="BA359" s="164"/>
      <c r="BB359" s="164"/>
      <c r="BC359" s="164"/>
      <c r="BD359" s="164"/>
      <c r="BE359" s="164"/>
      <c r="BF359" s="164"/>
      <c r="BG359" s="164"/>
      <c r="BH359" s="164"/>
      <c r="BI359" s="164"/>
      <c r="BJ359" s="164"/>
      <c r="BK359" s="164"/>
      <c r="BL359" s="164"/>
      <c r="BM359" s="164"/>
      <c r="BN359" s="164"/>
      <c r="BO359" s="164"/>
      <c r="BP359" s="164"/>
      <c r="BQ359" s="164"/>
      <c r="BR359" s="164"/>
      <c r="BS359" s="164"/>
      <c r="BT359" s="164"/>
      <c r="BU359" s="164"/>
      <c r="BV359" s="164"/>
      <c r="BW359" s="164"/>
      <c r="BX359" s="164"/>
    </row>
    <row r="360" spans="1:76" s="172" customFormat="1" x14ac:dyDescent="0.3">
      <c r="A360" s="156"/>
      <c r="B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c r="AV360" s="164"/>
      <c r="AW360" s="164"/>
      <c r="AX360" s="164"/>
      <c r="AY360" s="164"/>
      <c r="AZ360" s="164"/>
      <c r="BA360" s="164"/>
      <c r="BB360" s="164"/>
      <c r="BC360" s="164"/>
      <c r="BD360" s="164"/>
      <c r="BE360" s="164"/>
      <c r="BF360" s="164"/>
      <c r="BG360" s="164"/>
      <c r="BH360" s="164"/>
      <c r="BI360" s="164"/>
      <c r="BJ360" s="164"/>
      <c r="BK360" s="164"/>
      <c r="BL360" s="164"/>
      <c r="BM360" s="164"/>
      <c r="BN360" s="164"/>
      <c r="BO360" s="164"/>
      <c r="BP360" s="164"/>
      <c r="BQ360" s="164"/>
      <c r="BR360" s="164"/>
      <c r="BS360" s="164"/>
      <c r="BT360" s="164"/>
      <c r="BU360" s="164"/>
      <c r="BV360" s="164"/>
      <c r="BW360" s="164"/>
      <c r="BX360" s="164"/>
    </row>
    <row r="361" spans="1:76" s="172" customFormat="1" x14ac:dyDescent="0.3">
      <c r="A361" s="156"/>
      <c r="B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c r="AV361" s="164"/>
      <c r="AW361" s="164"/>
      <c r="AX361" s="164"/>
      <c r="AY361" s="164"/>
      <c r="AZ361" s="164"/>
      <c r="BA361" s="164"/>
      <c r="BB361" s="164"/>
      <c r="BC361" s="164"/>
      <c r="BD361" s="164"/>
      <c r="BE361" s="164"/>
      <c r="BF361" s="164"/>
      <c r="BG361" s="164"/>
      <c r="BH361" s="164"/>
      <c r="BI361" s="164"/>
      <c r="BJ361" s="164"/>
      <c r="BK361" s="164"/>
      <c r="BL361" s="164"/>
      <c r="BM361" s="164"/>
      <c r="BN361" s="164"/>
      <c r="BO361" s="164"/>
      <c r="BP361" s="164"/>
      <c r="BQ361" s="164"/>
      <c r="BR361" s="164"/>
      <c r="BS361" s="164"/>
      <c r="BT361" s="164"/>
      <c r="BU361" s="164"/>
      <c r="BV361" s="164"/>
      <c r="BW361" s="164"/>
      <c r="BX361" s="164"/>
    </row>
    <row r="362" spans="1:76" s="172" customFormat="1" x14ac:dyDescent="0.3">
      <c r="A362" s="156"/>
      <c r="B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c r="AV362" s="164"/>
      <c r="AW362" s="164"/>
      <c r="AX362" s="164"/>
      <c r="AY362" s="164"/>
      <c r="AZ362" s="164"/>
      <c r="BA362" s="164"/>
      <c r="BB362" s="164"/>
      <c r="BC362" s="164"/>
      <c r="BD362" s="164"/>
      <c r="BE362" s="164"/>
      <c r="BF362" s="164"/>
      <c r="BG362" s="164"/>
      <c r="BH362" s="164"/>
      <c r="BI362" s="164"/>
      <c r="BJ362" s="164"/>
      <c r="BK362" s="164"/>
      <c r="BL362" s="164"/>
      <c r="BM362" s="164"/>
      <c r="BN362" s="164"/>
      <c r="BO362" s="164"/>
      <c r="BP362" s="164"/>
      <c r="BQ362" s="164"/>
      <c r="BR362" s="164"/>
      <c r="BS362" s="164"/>
      <c r="BT362" s="164"/>
      <c r="BU362" s="164"/>
      <c r="BV362" s="164"/>
      <c r="BW362" s="164"/>
      <c r="BX362" s="164"/>
    </row>
    <row r="363" spans="1:76" s="172" customFormat="1" x14ac:dyDescent="0.3">
      <c r="A363" s="156"/>
      <c r="B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c r="AV363" s="164"/>
      <c r="AW363" s="164"/>
      <c r="AX363" s="164"/>
      <c r="AY363" s="164"/>
      <c r="AZ363" s="164"/>
      <c r="BA363" s="164"/>
      <c r="BB363" s="164"/>
      <c r="BC363" s="164"/>
      <c r="BD363" s="164"/>
      <c r="BE363" s="164"/>
      <c r="BF363" s="164"/>
      <c r="BG363" s="164"/>
      <c r="BH363" s="164"/>
      <c r="BI363" s="164"/>
      <c r="BJ363" s="164"/>
      <c r="BK363" s="164"/>
      <c r="BL363" s="164"/>
      <c r="BM363" s="164"/>
      <c r="BN363" s="164"/>
      <c r="BO363" s="164"/>
      <c r="BP363" s="164"/>
      <c r="BQ363" s="164"/>
      <c r="BR363" s="164"/>
      <c r="BS363" s="164"/>
      <c r="BT363" s="164"/>
      <c r="BU363" s="164"/>
      <c r="BV363" s="164"/>
      <c r="BW363" s="164"/>
      <c r="BX363" s="164"/>
    </row>
    <row r="364" spans="1:76" s="172" customFormat="1" x14ac:dyDescent="0.3">
      <c r="A364" s="156"/>
      <c r="B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c r="AV364" s="164"/>
      <c r="AW364" s="164"/>
      <c r="AX364" s="164"/>
      <c r="AY364" s="164"/>
      <c r="AZ364" s="164"/>
      <c r="BA364" s="164"/>
      <c r="BB364" s="164"/>
      <c r="BC364" s="164"/>
      <c r="BD364" s="164"/>
      <c r="BE364" s="164"/>
      <c r="BF364" s="164"/>
      <c r="BG364" s="164"/>
      <c r="BH364" s="164"/>
      <c r="BI364" s="164"/>
      <c r="BJ364" s="164"/>
      <c r="BK364" s="164"/>
      <c r="BL364" s="164"/>
      <c r="BM364" s="164"/>
      <c r="BN364" s="164"/>
      <c r="BO364" s="164"/>
      <c r="BP364" s="164"/>
      <c r="BQ364" s="164"/>
      <c r="BR364" s="164"/>
      <c r="BS364" s="164"/>
      <c r="BT364" s="164"/>
      <c r="BU364" s="164"/>
      <c r="BV364" s="164"/>
      <c r="BW364" s="164"/>
      <c r="BX364" s="164"/>
    </row>
    <row r="365" spans="1:76" s="172" customFormat="1" x14ac:dyDescent="0.3">
      <c r="A365" s="156"/>
      <c r="B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c r="AV365" s="164"/>
      <c r="AW365" s="164"/>
      <c r="AX365" s="164"/>
      <c r="AY365" s="164"/>
      <c r="AZ365" s="164"/>
      <c r="BA365" s="164"/>
      <c r="BB365" s="164"/>
      <c r="BC365" s="164"/>
      <c r="BD365" s="164"/>
      <c r="BE365" s="164"/>
      <c r="BF365" s="164"/>
      <c r="BG365" s="164"/>
      <c r="BH365" s="164"/>
      <c r="BI365" s="164"/>
      <c r="BJ365" s="164"/>
      <c r="BK365" s="164"/>
      <c r="BL365" s="164"/>
      <c r="BM365" s="164"/>
      <c r="BN365" s="164"/>
      <c r="BO365" s="164"/>
      <c r="BP365" s="164"/>
      <c r="BQ365" s="164"/>
      <c r="BR365" s="164"/>
      <c r="BS365" s="164"/>
      <c r="BT365" s="164"/>
      <c r="BU365" s="164"/>
      <c r="BV365" s="164"/>
      <c r="BW365" s="164"/>
      <c r="BX365" s="164"/>
    </row>
    <row r="366" spans="1:76" s="172" customFormat="1" x14ac:dyDescent="0.3">
      <c r="A366" s="156"/>
      <c r="B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c r="AV366" s="164"/>
      <c r="AW366" s="164"/>
      <c r="AX366" s="164"/>
      <c r="AY366" s="164"/>
      <c r="AZ366" s="164"/>
      <c r="BA366" s="164"/>
      <c r="BB366" s="164"/>
      <c r="BC366" s="164"/>
      <c r="BD366" s="164"/>
      <c r="BE366" s="164"/>
      <c r="BF366" s="164"/>
      <c r="BG366" s="164"/>
      <c r="BH366" s="164"/>
      <c r="BI366" s="164"/>
      <c r="BJ366" s="164"/>
      <c r="BK366" s="164"/>
      <c r="BL366" s="164"/>
      <c r="BM366" s="164"/>
      <c r="BN366" s="164"/>
      <c r="BO366" s="164"/>
      <c r="BP366" s="164"/>
      <c r="BQ366" s="164"/>
      <c r="BR366" s="164"/>
      <c r="BS366" s="164"/>
      <c r="BT366" s="164"/>
      <c r="BU366" s="164"/>
      <c r="BV366" s="164"/>
      <c r="BW366" s="164"/>
      <c r="BX366" s="164"/>
    </row>
    <row r="367" spans="1:76" s="172" customFormat="1" x14ac:dyDescent="0.3">
      <c r="A367" s="156"/>
      <c r="B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4"/>
      <c r="AY367" s="164"/>
      <c r="AZ367" s="164"/>
      <c r="BA367" s="164"/>
      <c r="BB367" s="164"/>
      <c r="BC367" s="164"/>
      <c r="BD367" s="164"/>
      <c r="BE367" s="164"/>
      <c r="BF367" s="164"/>
      <c r="BG367" s="164"/>
      <c r="BH367" s="164"/>
      <c r="BI367" s="164"/>
      <c r="BJ367" s="164"/>
      <c r="BK367" s="164"/>
      <c r="BL367" s="164"/>
      <c r="BM367" s="164"/>
      <c r="BN367" s="164"/>
      <c r="BO367" s="164"/>
      <c r="BP367" s="164"/>
      <c r="BQ367" s="164"/>
      <c r="BR367" s="164"/>
      <c r="BS367" s="164"/>
      <c r="BT367" s="164"/>
      <c r="BU367" s="164"/>
      <c r="BV367" s="164"/>
      <c r="BW367" s="164"/>
      <c r="BX367" s="164"/>
    </row>
    <row r="368" spans="1:76" s="172" customFormat="1" x14ac:dyDescent="0.3">
      <c r="A368" s="156"/>
      <c r="B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4"/>
      <c r="AY368" s="164"/>
      <c r="AZ368" s="164"/>
      <c r="BA368" s="164"/>
      <c r="BB368" s="164"/>
      <c r="BC368" s="164"/>
      <c r="BD368" s="164"/>
      <c r="BE368" s="164"/>
      <c r="BF368" s="164"/>
      <c r="BG368" s="164"/>
      <c r="BH368" s="164"/>
      <c r="BI368" s="164"/>
      <c r="BJ368" s="164"/>
      <c r="BK368" s="164"/>
      <c r="BL368" s="164"/>
      <c r="BM368" s="164"/>
      <c r="BN368" s="164"/>
      <c r="BO368" s="164"/>
      <c r="BP368" s="164"/>
      <c r="BQ368" s="164"/>
      <c r="BR368" s="164"/>
      <c r="BS368" s="164"/>
      <c r="BT368" s="164"/>
      <c r="BU368" s="164"/>
      <c r="BV368" s="164"/>
      <c r="BW368" s="164"/>
      <c r="BX368" s="164"/>
    </row>
    <row r="369" spans="1:76" s="172" customFormat="1" x14ac:dyDescent="0.3">
      <c r="A369" s="156"/>
      <c r="B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c r="AV369" s="164"/>
      <c r="AW369" s="164"/>
      <c r="AX369" s="164"/>
      <c r="AY369" s="164"/>
      <c r="AZ369" s="164"/>
      <c r="BA369" s="164"/>
      <c r="BB369" s="164"/>
      <c r="BC369" s="164"/>
      <c r="BD369" s="164"/>
      <c r="BE369" s="164"/>
      <c r="BF369" s="164"/>
      <c r="BG369" s="164"/>
      <c r="BH369" s="164"/>
      <c r="BI369" s="164"/>
      <c r="BJ369" s="164"/>
      <c r="BK369" s="164"/>
      <c r="BL369" s="164"/>
      <c r="BM369" s="164"/>
      <c r="BN369" s="164"/>
      <c r="BO369" s="164"/>
      <c r="BP369" s="164"/>
      <c r="BQ369" s="164"/>
      <c r="BR369" s="164"/>
      <c r="BS369" s="164"/>
      <c r="BT369" s="164"/>
      <c r="BU369" s="164"/>
      <c r="BV369" s="164"/>
      <c r="BW369" s="164"/>
      <c r="BX369" s="164"/>
    </row>
    <row r="370" spans="1:76" s="172" customFormat="1" x14ac:dyDescent="0.3">
      <c r="A370" s="156"/>
      <c r="B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4"/>
      <c r="AY370" s="164"/>
      <c r="AZ370" s="164"/>
      <c r="BA370" s="164"/>
      <c r="BB370" s="164"/>
      <c r="BC370" s="164"/>
      <c r="BD370" s="164"/>
      <c r="BE370" s="164"/>
      <c r="BF370" s="164"/>
      <c r="BG370" s="164"/>
      <c r="BH370" s="164"/>
      <c r="BI370" s="164"/>
      <c r="BJ370" s="164"/>
      <c r="BK370" s="164"/>
      <c r="BL370" s="164"/>
      <c r="BM370" s="164"/>
      <c r="BN370" s="164"/>
      <c r="BO370" s="164"/>
      <c r="BP370" s="164"/>
      <c r="BQ370" s="164"/>
      <c r="BR370" s="164"/>
      <c r="BS370" s="164"/>
      <c r="BT370" s="164"/>
      <c r="BU370" s="164"/>
      <c r="BV370" s="164"/>
      <c r="BW370" s="164"/>
      <c r="BX370" s="164"/>
    </row>
    <row r="371" spans="1:76" s="172" customFormat="1" x14ac:dyDescent="0.3">
      <c r="A371" s="156"/>
      <c r="B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4"/>
      <c r="AY371" s="164"/>
      <c r="AZ371" s="164"/>
      <c r="BA371" s="164"/>
      <c r="BB371" s="164"/>
      <c r="BC371" s="164"/>
      <c r="BD371" s="164"/>
      <c r="BE371" s="164"/>
      <c r="BF371" s="164"/>
      <c r="BG371" s="164"/>
      <c r="BH371" s="164"/>
      <c r="BI371" s="164"/>
      <c r="BJ371" s="164"/>
      <c r="BK371" s="164"/>
      <c r="BL371" s="164"/>
      <c r="BM371" s="164"/>
      <c r="BN371" s="164"/>
      <c r="BO371" s="164"/>
      <c r="BP371" s="164"/>
      <c r="BQ371" s="164"/>
      <c r="BR371" s="164"/>
      <c r="BS371" s="164"/>
      <c r="BT371" s="164"/>
      <c r="BU371" s="164"/>
      <c r="BV371" s="164"/>
      <c r="BW371" s="164"/>
      <c r="BX371" s="164"/>
    </row>
    <row r="372" spans="1:76" s="172" customFormat="1" x14ac:dyDescent="0.3">
      <c r="A372" s="156"/>
      <c r="B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c r="AV372" s="164"/>
      <c r="AW372" s="164"/>
      <c r="AX372" s="164"/>
      <c r="AY372" s="164"/>
      <c r="AZ372" s="164"/>
      <c r="BA372" s="164"/>
      <c r="BB372" s="164"/>
      <c r="BC372" s="164"/>
      <c r="BD372" s="164"/>
      <c r="BE372" s="164"/>
      <c r="BF372" s="164"/>
      <c r="BG372" s="164"/>
      <c r="BH372" s="164"/>
      <c r="BI372" s="164"/>
      <c r="BJ372" s="164"/>
      <c r="BK372" s="164"/>
      <c r="BL372" s="164"/>
      <c r="BM372" s="164"/>
      <c r="BN372" s="164"/>
      <c r="BO372" s="164"/>
      <c r="BP372" s="164"/>
      <c r="BQ372" s="164"/>
      <c r="BR372" s="164"/>
      <c r="BS372" s="164"/>
      <c r="BT372" s="164"/>
      <c r="BU372" s="164"/>
      <c r="BV372" s="164"/>
      <c r="BW372" s="164"/>
      <c r="BX372" s="164"/>
    </row>
    <row r="373" spans="1:76" s="172" customFormat="1" x14ac:dyDescent="0.3">
      <c r="A373" s="156"/>
      <c r="B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c r="AV373" s="164"/>
      <c r="AW373" s="164"/>
      <c r="AX373" s="164"/>
      <c r="AY373" s="164"/>
      <c r="AZ373" s="164"/>
      <c r="BA373" s="164"/>
      <c r="BB373" s="164"/>
      <c r="BC373" s="164"/>
      <c r="BD373" s="164"/>
      <c r="BE373" s="164"/>
      <c r="BF373" s="164"/>
      <c r="BG373" s="164"/>
      <c r="BH373" s="164"/>
      <c r="BI373" s="164"/>
      <c r="BJ373" s="164"/>
      <c r="BK373" s="164"/>
      <c r="BL373" s="164"/>
      <c r="BM373" s="164"/>
      <c r="BN373" s="164"/>
      <c r="BO373" s="164"/>
      <c r="BP373" s="164"/>
      <c r="BQ373" s="164"/>
      <c r="BR373" s="164"/>
      <c r="BS373" s="164"/>
      <c r="BT373" s="164"/>
      <c r="BU373" s="164"/>
      <c r="BV373" s="164"/>
      <c r="BW373" s="164"/>
      <c r="BX373" s="164"/>
    </row>
    <row r="374" spans="1:76" s="172" customFormat="1" x14ac:dyDescent="0.3">
      <c r="A374" s="156"/>
      <c r="B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c r="AV374" s="164"/>
      <c r="AW374" s="164"/>
      <c r="AX374" s="164"/>
      <c r="AY374" s="164"/>
      <c r="AZ374" s="164"/>
      <c r="BA374" s="164"/>
      <c r="BB374" s="164"/>
      <c r="BC374" s="164"/>
      <c r="BD374" s="164"/>
      <c r="BE374" s="164"/>
      <c r="BF374" s="164"/>
      <c r="BG374" s="164"/>
      <c r="BH374" s="164"/>
      <c r="BI374" s="164"/>
      <c r="BJ374" s="164"/>
      <c r="BK374" s="164"/>
      <c r="BL374" s="164"/>
      <c r="BM374" s="164"/>
      <c r="BN374" s="164"/>
      <c r="BO374" s="164"/>
      <c r="BP374" s="164"/>
      <c r="BQ374" s="164"/>
      <c r="BR374" s="164"/>
      <c r="BS374" s="164"/>
      <c r="BT374" s="164"/>
      <c r="BU374" s="164"/>
      <c r="BV374" s="164"/>
      <c r="BW374" s="164"/>
      <c r="BX374" s="164"/>
    </row>
    <row r="375" spans="1:76" s="172" customFormat="1" x14ac:dyDescent="0.3">
      <c r="A375" s="156"/>
      <c r="B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c r="AV375" s="164"/>
      <c r="AW375" s="164"/>
      <c r="AX375" s="164"/>
      <c r="AY375" s="164"/>
      <c r="AZ375" s="164"/>
      <c r="BA375" s="164"/>
      <c r="BB375" s="164"/>
      <c r="BC375" s="164"/>
      <c r="BD375" s="164"/>
      <c r="BE375" s="164"/>
      <c r="BF375" s="164"/>
      <c r="BG375" s="164"/>
      <c r="BH375" s="164"/>
      <c r="BI375" s="164"/>
      <c r="BJ375" s="164"/>
      <c r="BK375" s="164"/>
      <c r="BL375" s="164"/>
      <c r="BM375" s="164"/>
      <c r="BN375" s="164"/>
      <c r="BO375" s="164"/>
      <c r="BP375" s="164"/>
      <c r="BQ375" s="164"/>
      <c r="BR375" s="164"/>
      <c r="BS375" s="164"/>
      <c r="BT375" s="164"/>
      <c r="BU375" s="164"/>
      <c r="BV375" s="164"/>
      <c r="BW375" s="164"/>
      <c r="BX375" s="164"/>
    </row>
    <row r="376" spans="1:76" s="172" customFormat="1" x14ac:dyDescent="0.3">
      <c r="A376" s="156"/>
      <c r="B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c r="AV376" s="164"/>
      <c r="AW376" s="164"/>
      <c r="AX376" s="164"/>
      <c r="AY376" s="164"/>
      <c r="AZ376" s="164"/>
      <c r="BA376" s="164"/>
      <c r="BB376" s="164"/>
      <c r="BC376" s="164"/>
      <c r="BD376" s="164"/>
      <c r="BE376" s="164"/>
      <c r="BF376" s="164"/>
      <c r="BG376" s="164"/>
      <c r="BH376" s="164"/>
      <c r="BI376" s="164"/>
      <c r="BJ376" s="164"/>
      <c r="BK376" s="164"/>
      <c r="BL376" s="164"/>
      <c r="BM376" s="164"/>
      <c r="BN376" s="164"/>
      <c r="BO376" s="164"/>
      <c r="BP376" s="164"/>
      <c r="BQ376" s="164"/>
      <c r="BR376" s="164"/>
      <c r="BS376" s="164"/>
      <c r="BT376" s="164"/>
      <c r="BU376" s="164"/>
      <c r="BV376" s="164"/>
      <c r="BW376" s="164"/>
      <c r="BX376" s="164"/>
    </row>
    <row r="377" spans="1:76" s="172" customFormat="1" x14ac:dyDescent="0.3">
      <c r="A377" s="156"/>
      <c r="B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c r="AV377" s="164"/>
      <c r="AW377" s="164"/>
      <c r="AX377" s="164"/>
      <c r="AY377" s="164"/>
      <c r="AZ377" s="164"/>
      <c r="BA377" s="164"/>
      <c r="BB377" s="164"/>
      <c r="BC377" s="164"/>
      <c r="BD377" s="164"/>
      <c r="BE377" s="164"/>
      <c r="BF377" s="164"/>
      <c r="BG377" s="164"/>
      <c r="BH377" s="164"/>
      <c r="BI377" s="164"/>
      <c r="BJ377" s="164"/>
      <c r="BK377" s="164"/>
      <c r="BL377" s="164"/>
      <c r="BM377" s="164"/>
      <c r="BN377" s="164"/>
      <c r="BO377" s="164"/>
      <c r="BP377" s="164"/>
      <c r="BQ377" s="164"/>
      <c r="BR377" s="164"/>
      <c r="BS377" s="164"/>
      <c r="BT377" s="164"/>
      <c r="BU377" s="164"/>
      <c r="BV377" s="164"/>
      <c r="BW377" s="164"/>
      <c r="BX377" s="164"/>
    </row>
    <row r="378" spans="1:76" s="172" customFormat="1" x14ac:dyDescent="0.3">
      <c r="A378" s="156"/>
      <c r="B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c r="AV378" s="164"/>
      <c r="AW378" s="164"/>
      <c r="AX378" s="164"/>
      <c r="AY378" s="164"/>
      <c r="AZ378" s="164"/>
      <c r="BA378" s="164"/>
      <c r="BB378" s="164"/>
      <c r="BC378" s="164"/>
      <c r="BD378" s="164"/>
      <c r="BE378" s="164"/>
      <c r="BF378" s="164"/>
      <c r="BG378" s="164"/>
      <c r="BH378" s="164"/>
      <c r="BI378" s="164"/>
      <c r="BJ378" s="164"/>
      <c r="BK378" s="164"/>
      <c r="BL378" s="164"/>
      <c r="BM378" s="164"/>
      <c r="BN378" s="164"/>
      <c r="BO378" s="164"/>
      <c r="BP378" s="164"/>
      <c r="BQ378" s="164"/>
      <c r="BR378" s="164"/>
      <c r="BS378" s="164"/>
      <c r="BT378" s="164"/>
      <c r="BU378" s="164"/>
      <c r="BV378" s="164"/>
      <c r="BW378" s="164"/>
      <c r="BX378" s="164"/>
    </row>
    <row r="379" spans="1:76" s="172" customFormat="1" x14ac:dyDescent="0.3">
      <c r="A379" s="156"/>
      <c r="B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c r="AV379" s="164"/>
      <c r="AW379" s="164"/>
      <c r="AX379" s="164"/>
      <c r="AY379" s="164"/>
      <c r="AZ379" s="164"/>
      <c r="BA379" s="164"/>
      <c r="BB379" s="164"/>
      <c r="BC379" s="164"/>
      <c r="BD379" s="164"/>
      <c r="BE379" s="164"/>
      <c r="BF379" s="164"/>
      <c r="BG379" s="164"/>
      <c r="BH379" s="164"/>
      <c r="BI379" s="164"/>
      <c r="BJ379" s="164"/>
      <c r="BK379" s="164"/>
      <c r="BL379" s="164"/>
      <c r="BM379" s="164"/>
      <c r="BN379" s="164"/>
      <c r="BO379" s="164"/>
      <c r="BP379" s="164"/>
      <c r="BQ379" s="164"/>
      <c r="BR379" s="164"/>
      <c r="BS379" s="164"/>
      <c r="BT379" s="164"/>
      <c r="BU379" s="164"/>
      <c r="BV379" s="164"/>
      <c r="BW379" s="164"/>
      <c r="BX379" s="164"/>
    </row>
    <row r="380" spans="1:76" s="172" customFormat="1" x14ac:dyDescent="0.3">
      <c r="A380" s="156"/>
      <c r="B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c r="AV380" s="164"/>
      <c r="AW380" s="164"/>
      <c r="AX380" s="164"/>
      <c r="AY380" s="164"/>
      <c r="AZ380" s="164"/>
      <c r="BA380" s="164"/>
      <c r="BB380" s="164"/>
      <c r="BC380" s="164"/>
      <c r="BD380" s="164"/>
      <c r="BE380" s="164"/>
      <c r="BF380" s="164"/>
      <c r="BG380" s="164"/>
      <c r="BH380" s="164"/>
      <c r="BI380" s="164"/>
      <c r="BJ380" s="164"/>
      <c r="BK380" s="164"/>
      <c r="BL380" s="164"/>
      <c r="BM380" s="164"/>
      <c r="BN380" s="164"/>
      <c r="BO380" s="164"/>
      <c r="BP380" s="164"/>
      <c r="BQ380" s="164"/>
      <c r="BR380" s="164"/>
      <c r="BS380" s="164"/>
      <c r="BT380" s="164"/>
      <c r="BU380" s="164"/>
      <c r="BV380" s="164"/>
      <c r="BW380" s="164"/>
      <c r="BX380" s="164"/>
    </row>
    <row r="381" spans="1:76" s="172" customFormat="1" x14ac:dyDescent="0.3">
      <c r="A381" s="156"/>
      <c r="B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c r="AV381" s="164"/>
      <c r="AW381" s="164"/>
      <c r="AX381" s="164"/>
      <c r="AY381" s="164"/>
      <c r="AZ381" s="164"/>
      <c r="BA381" s="164"/>
      <c r="BB381" s="164"/>
      <c r="BC381" s="164"/>
      <c r="BD381" s="164"/>
      <c r="BE381" s="164"/>
      <c r="BF381" s="164"/>
      <c r="BG381" s="164"/>
      <c r="BH381" s="164"/>
      <c r="BI381" s="164"/>
      <c r="BJ381" s="164"/>
      <c r="BK381" s="164"/>
      <c r="BL381" s="164"/>
      <c r="BM381" s="164"/>
      <c r="BN381" s="164"/>
      <c r="BO381" s="164"/>
      <c r="BP381" s="164"/>
      <c r="BQ381" s="164"/>
      <c r="BR381" s="164"/>
      <c r="BS381" s="164"/>
      <c r="BT381" s="164"/>
      <c r="BU381" s="164"/>
      <c r="BV381" s="164"/>
      <c r="BW381" s="164"/>
      <c r="BX381" s="164"/>
    </row>
    <row r="382" spans="1:76" s="172" customFormat="1" x14ac:dyDescent="0.3">
      <c r="A382" s="156"/>
      <c r="B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c r="AV382" s="164"/>
      <c r="AW382" s="164"/>
      <c r="AX382" s="164"/>
      <c r="AY382" s="164"/>
      <c r="AZ382" s="164"/>
      <c r="BA382" s="164"/>
      <c r="BB382" s="164"/>
      <c r="BC382" s="164"/>
      <c r="BD382" s="164"/>
      <c r="BE382" s="164"/>
      <c r="BF382" s="164"/>
      <c r="BG382" s="164"/>
      <c r="BH382" s="164"/>
      <c r="BI382" s="164"/>
      <c r="BJ382" s="164"/>
      <c r="BK382" s="164"/>
      <c r="BL382" s="164"/>
      <c r="BM382" s="164"/>
      <c r="BN382" s="164"/>
      <c r="BO382" s="164"/>
      <c r="BP382" s="164"/>
      <c r="BQ382" s="164"/>
      <c r="BR382" s="164"/>
      <c r="BS382" s="164"/>
      <c r="BT382" s="164"/>
      <c r="BU382" s="164"/>
      <c r="BV382" s="164"/>
      <c r="BW382" s="164"/>
      <c r="BX382" s="164"/>
    </row>
    <row r="383" spans="1:76" s="172" customFormat="1" x14ac:dyDescent="0.3">
      <c r="A383" s="156"/>
      <c r="B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c r="AV383" s="164"/>
      <c r="AW383" s="164"/>
      <c r="AX383" s="164"/>
      <c r="AY383" s="164"/>
      <c r="AZ383" s="164"/>
      <c r="BA383" s="164"/>
      <c r="BB383" s="164"/>
      <c r="BC383" s="164"/>
      <c r="BD383" s="164"/>
      <c r="BE383" s="164"/>
      <c r="BF383" s="164"/>
      <c r="BG383" s="164"/>
      <c r="BH383" s="164"/>
      <c r="BI383" s="164"/>
      <c r="BJ383" s="164"/>
      <c r="BK383" s="164"/>
      <c r="BL383" s="164"/>
      <c r="BM383" s="164"/>
      <c r="BN383" s="164"/>
      <c r="BO383" s="164"/>
      <c r="BP383" s="164"/>
      <c r="BQ383" s="164"/>
      <c r="BR383" s="164"/>
      <c r="BS383" s="164"/>
      <c r="BT383" s="164"/>
      <c r="BU383" s="164"/>
      <c r="BV383" s="164"/>
      <c r="BW383" s="164"/>
      <c r="BX383" s="164"/>
    </row>
    <row r="384" spans="1:76" s="172" customFormat="1" x14ac:dyDescent="0.3">
      <c r="A384" s="156"/>
      <c r="B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c r="AV384" s="164"/>
      <c r="AW384" s="164"/>
      <c r="AX384" s="164"/>
      <c r="AY384" s="164"/>
      <c r="AZ384" s="164"/>
      <c r="BA384" s="164"/>
      <c r="BB384" s="164"/>
      <c r="BC384" s="164"/>
      <c r="BD384" s="164"/>
      <c r="BE384" s="164"/>
      <c r="BF384" s="164"/>
      <c r="BG384" s="164"/>
      <c r="BH384" s="164"/>
      <c r="BI384" s="164"/>
      <c r="BJ384" s="164"/>
      <c r="BK384" s="164"/>
      <c r="BL384" s="164"/>
      <c r="BM384" s="164"/>
      <c r="BN384" s="164"/>
      <c r="BO384" s="164"/>
      <c r="BP384" s="164"/>
      <c r="BQ384" s="164"/>
      <c r="BR384" s="164"/>
      <c r="BS384" s="164"/>
      <c r="BT384" s="164"/>
      <c r="BU384" s="164"/>
      <c r="BV384" s="164"/>
      <c r="BW384" s="164"/>
      <c r="BX384" s="164"/>
    </row>
    <row r="385" spans="1:76" s="172" customFormat="1" x14ac:dyDescent="0.3">
      <c r="A385" s="156"/>
      <c r="B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c r="AV385" s="164"/>
      <c r="AW385" s="164"/>
      <c r="AX385" s="164"/>
      <c r="AY385" s="164"/>
      <c r="AZ385" s="164"/>
      <c r="BA385" s="164"/>
      <c r="BB385" s="164"/>
      <c r="BC385" s="164"/>
      <c r="BD385" s="164"/>
      <c r="BE385" s="164"/>
      <c r="BF385" s="164"/>
      <c r="BG385" s="164"/>
      <c r="BH385" s="164"/>
      <c r="BI385" s="164"/>
      <c r="BJ385" s="164"/>
      <c r="BK385" s="164"/>
      <c r="BL385" s="164"/>
      <c r="BM385" s="164"/>
      <c r="BN385" s="164"/>
      <c r="BO385" s="164"/>
      <c r="BP385" s="164"/>
      <c r="BQ385" s="164"/>
      <c r="BR385" s="164"/>
      <c r="BS385" s="164"/>
      <c r="BT385" s="164"/>
      <c r="BU385" s="164"/>
      <c r="BV385" s="164"/>
      <c r="BW385" s="164"/>
      <c r="BX385" s="164"/>
    </row>
    <row r="386" spans="1:76" s="172" customFormat="1" x14ac:dyDescent="0.3">
      <c r="A386" s="156"/>
      <c r="B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c r="AV386" s="164"/>
      <c r="AW386" s="164"/>
      <c r="AX386" s="164"/>
      <c r="AY386" s="164"/>
      <c r="AZ386" s="164"/>
      <c r="BA386" s="164"/>
      <c r="BB386" s="164"/>
      <c r="BC386" s="164"/>
      <c r="BD386" s="164"/>
      <c r="BE386" s="164"/>
      <c r="BF386" s="164"/>
      <c r="BG386" s="164"/>
      <c r="BH386" s="164"/>
      <c r="BI386" s="164"/>
      <c r="BJ386" s="164"/>
      <c r="BK386" s="164"/>
      <c r="BL386" s="164"/>
      <c r="BM386" s="164"/>
      <c r="BN386" s="164"/>
      <c r="BO386" s="164"/>
      <c r="BP386" s="164"/>
      <c r="BQ386" s="164"/>
      <c r="BR386" s="164"/>
      <c r="BS386" s="164"/>
      <c r="BT386" s="164"/>
      <c r="BU386" s="164"/>
      <c r="BV386" s="164"/>
      <c r="BW386" s="164"/>
      <c r="BX386" s="164"/>
    </row>
    <row r="387" spans="1:76" s="172" customFormat="1" x14ac:dyDescent="0.3">
      <c r="A387" s="156"/>
      <c r="B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c r="AV387" s="164"/>
      <c r="AW387" s="164"/>
      <c r="AX387" s="164"/>
      <c r="AY387" s="164"/>
      <c r="AZ387" s="164"/>
      <c r="BA387" s="164"/>
      <c r="BB387" s="164"/>
      <c r="BC387" s="164"/>
      <c r="BD387" s="164"/>
      <c r="BE387" s="164"/>
      <c r="BF387" s="164"/>
      <c r="BG387" s="164"/>
      <c r="BH387" s="164"/>
      <c r="BI387" s="164"/>
      <c r="BJ387" s="164"/>
      <c r="BK387" s="164"/>
      <c r="BL387" s="164"/>
      <c r="BM387" s="164"/>
      <c r="BN387" s="164"/>
      <c r="BO387" s="164"/>
      <c r="BP387" s="164"/>
      <c r="BQ387" s="164"/>
      <c r="BR387" s="164"/>
      <c r="BS387" s="164"/>
      <c r="BT387" s="164"/>
      <c r="BU387" s="164"/>
      <c r="BV387" s="164"/>
      <c r="BW387" s="164"/>
      <c r="BX387" s="164"/>
    </row>
    <row r="388" spans="1:76" s="172" customFormat="1" x14ac:dyDescent="0.3">
      <c r="A388" s="156"/>
      <c r="B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c r="AV388" s="164"/>
      <c r="AW388" s="164"/>
      <c r="AX388" s="164"/>
      <c r="AY388" s="164"/>
      <c r="AZ388" s="164"/>
      <c r="BA388" s="164"/>
      <c r="BB388" s="164"/>
      <c r="BC388" s="164"/>
      <c r="BD388" s="164"/>
      <c r="BE388" s="164"/>
      <c r="BF388" s="164"/>
      <c r="BG388" s="164"/>
      <c r="BH388" s="164"/>
      <c r="BI388" s="164"/>
      <c r="BJ388" s="164"/>
      <c r="BK388" s="164"/>
      <c r="BL388" s="164"/>
      <c r="BM388" s="164"/>
      <c r="BN388" s="164"/>
      <c r="BO388" s="164"/>
      <c r="BP388" s="164"/>
      <c r="BQ388" s="164"/>
      <c r="BR388" s="164"/>
      <c r="BS388" s="164"/>
      <c r="BT388" s="164"/>
      <c r="BU388" s="164"/>
      <c r="BV388" s="164"/>
      <c r="BW388" s="164"/>
      <c r="BX388" s="164"/>
    </row>
    <row r="389" spans="1:76" s="172" customFormat="1" x14ac:dyDescent="0.3">
      <c r="A389" s="156"/>
      <c r="B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c r="AV389" s="164"/>
      <c r="AW389" s="164"/>
      <c r="AX389" s="164"/>
      <c r="AY389" s="164"/>
      <c r="AZ389" s="164"/>
      <c r="BA389" s="164"/>
      <c r="BB389" s="164"/>
      <c r="BC389" s="164"/>
      <c r="BD389" s="164"/>
      <c r="BE389" s="164"/>
      <c r="BF389" s="164"/>
      <c r="BG389" s="164"/>
      <c r="BH389" s="164"/>
      <c r="BI389" s="164"/>
      <c r="BJ389" s="164"/>
      <c r="BK389" s="164"/>
      <c r="BL389" s="164"/>
      <c r="BM389" s="164"/>
      <c r="BN389" s="164"/>
      <c r="BO389" s="164"/>
      <c r="BP389" s="164"/>
      <c r="BQ389" s="164"/>
      <c r="BR389" s="164"/>
      <c r="BS389" s="164"/>
      <c r="BT389" s="164"/>
      <c r="BU389" s="164"/>
      <c r="BV389" s="164"/>
      <c r="BW389" s="164"/>
      <c r="BX389" s="164"/>
    </row>
    <row r="390" spans="1:76" s="172" customFormat="1" x14ac:dyDescent="0.3">
      <c r="A390" s="156"/>
      <c r="B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c r="AV390" s="164"/>
      <c r="AW390" s="164"/>
      <c r="AX390" s="164"/>
      <c r="AY390" s="164"/>
      <c r="AZ390" s="164"/>
      <c r="BA390" s="164"/>
      <c r="BB390" s="164"/>
      <c r="BC390" s="164"/>
      <c r="BD390" s="164"/>
      <c r="BE390" s="164"/>
      <c r="BF390" s="164"/>
      <c r="BG390" s="164"/>
      <c r="BH390" s="164"/>
      <c r="BI390" s="164"/>
      <c r="BJ390" s="164"/>
      <c r="BK390" s="164"/>
      <c r="BL390" s="164"/>
      <c r="BM390" s="164"/>
      <c r="BN390" s="164"/>
      <c r="BO390" s="164"/>
      <c r="BP390" s="164"/>
      <c r="BQ390" s="164"/>
      <c r="BR390" s="164"/>
      <c r="BS390" s="164"/>
      <c r="BT390" s="164"/>
      <c r="BU390" s="164"/>
      <c r="BV390" s="164"/>
      <c r="BW390" s="164"/>
      <c r="BX390" s="164"/>
    </row>
    <row r="391" spans="1:76" s="172" customFormat="1" x14ac:dyDescent="0.3">
      <c r="A391" s="156"/>
      <c r="B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c r="AV391" s="164"/>
      <c r="AW391" s="164"/>
      <c r="AX391" s="164"/>
      <c r="AY391" s="164"/>
      <c r="AZ391" s="164"/>
      <c r="BA391" s="164"/>
      <c r="BB391" s="164"/>
      <c r="BC391" s="164"/>
      <c r="BD391" s="164"/>
      <c r="BE391" s="164"/>
      <c r="BF391" s="164"/>
      <c r="BG391" s="164"/>
      <c r="BH391" s="164"/>
      <c r="BI391" s="164"/>
      <c r="BJ391" s="164"/>
      <c r="BK391" s="164"/>
      <c r="BL391" s="164"/>
      <c r="BM391" s="164"/>
      <c r="BN391" s="164"/>
      <c r="BO391" s="164"/>
      <c r="BP391" s="164"/>
      <c r="BQ391" s="164"/>
      <c r="BR391" s="164"/>
      <c r="BS391" s="164"/>
      <c r="BT391" s="164"/>
      <c r="BU391" s="164"/>
      <c r="BV391" s="164"/>
      <c r="BW391" s="164"/>
      <c r="BX391" s="164"/>
    </row>
    <row r="392" spans="1:76" s="172" customFormat="1" x14ac:dyDescent="0.3">
      <c r="A392" s="156"/>
      <c r="B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c r="AV392" s="164"/>
      <c r="AW392" s="164"/>
      <c r="AX392" s="164"/>
      <c r="AY392" s="164"/>
      <c r="AZ392" s="164"/>
      <c r="BA392" s="164"/>
      <c r="BB392" s="164"/>
      <c r="BC392" s="164"/>
      <c r="BD392" s="164"/>
      <c r="BE392" s="164"/>
      <c r="BF392" s="164"/>
      <c r="BG392" s="164"/>
      <c r="BH392" s="164"/>
      <c r="BI392" s="164"/>
      <c r="BJ392" s="164"/>
      <c r="BK392" s="164"/>
      <c r="BL392" s="164"/>
      <c r="BM392" s="164"/>
      <c r="BN392" s="164"/>
      <c r="BO392" s="164"/>
      <c r="BP392" s="164"/>
      <c r="BQ392" s="164"/>
      <c r="BR392" s="164"/>
      <c r="BS392" s="164"/>
      <c r="BT392" s="164"/>
      <c r="BU392" s="164"/>
      <c r="BV392" s="164"/>
      <c r="BW392" s="164"/>
      <c r="BX392" s="164"/>
    </row>
    <row r="393" spans="1:76" s="172" customFormat="1" x14ac:dyDescent="0.3">
      <c r="A393" s="156"/>
      <c r="B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c r="AV393" s="164"/>
      <c r="AW393" s="164"/>
      <c r="AX393" s="164"/>
      <c r="AY393" s="164"/>
      <c r="AZ393" s="164"/>
      <c r="BA393" s="164"/>
      <c r="BB393" s="164"/>
      <c r="BC393" s="164"/>
      <c r="BD393" s="164"/>
      <c r="BE393" s="164"/>
      <c r="BF393" s="164"/>
      <c r="BG393" s="164"/>
      <c r="BH393" s="164"/>
      <c r="BI393" s="164"/>
      <c r="BJ393" s="164"/>
      <c r="BK393" s="164"/>
      <c r="BL393" s="164"/>
      <c r="BM393" s="164"/>
      <c r="BN393" s="164"/>
      <c r="BO393" s="164"/>
      <c r="BP393" s="164"/>
      <c r="BQ393" s="164"/>
      <c r="BR393" s="164"/>
      <c r="BS393" s="164"/>
      <c r="BT393" s="164"/>
      <c r="BU393" s="164"/>
      <c r="BV393" s="164"/>
      <c r="BW393" s="164"/>
      <c r="BX393" s="164"/>
    </row>
    <row r="394" spans="1:76" s="172" customFormat="1" x14ac:dyDescent="0.3">
      <c r="A394" s="156"/>
      <c r="B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c r="AV394" s="164"/>
      <c r="AW394" s="164"/>
      <c r="AX394" s="164"/>
      <c r="AY394" s="164"/>
      <c r="AZ394" s="164"/>
      <c r="BA394" s="164"/>
      <c r="BB394" s="164"/>
      <c r="BC394" s="164"/>
      <c r="BD394" s="164"/>
      <c r="BE394" s="164"/>
      <c r="BF394" s="164"/>
      <c r="BG394" s="164"/>
      <c r="BH394" s="164"/>
      <c r="BI394" s="164"/>
      <c r="BJ394" s="164"/>
      <c r="BK394" s="164"/>
      <c r="BL394" s="164"/>
      <c r="BM394" s="164"/>
      <c r="BN394" s="164"/>
      <c r="BO394" s="164"/>
      <c r="BP394" s="164"/>
      <c r="BQ394" s="164"/>
      <c r="BR394" s="164"/>
      <c r="BS394" s="164"/>
      <c r="BT394" s="164"/>
      <c r="BU394" s="164"/>
      <c r="BV394" s="164"/>
      <c r="BW394" s="164"/>
      <c r="BX394" s="164"/>
    </row>
    <row r="395" spans="1:76" s="172" customFormat="1" x14ac:dyDescent="0.3">
      <c r="A395" s="156"/>
      <c r="B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c r="AV395" s="164"/>
      <c r="AW395" s="164"/>
      <c r="AX395" s="164"/>
      <c r="AY395" s="164"/>
      <c r="AZ395" s="164"/>
      <c r="BA395" s="164"/>
      <c r="BB395" s="164"/>
      <c r="BC395" s="164"/>
      <c r="BD395" s="164"/>
      <c r="BE395" s="164"/>
      <c r="BF395" s="164"/>
      <c r="BG395" s="164"/>
      <c r="BH395" s="164"/>
      <c r="BI395" s="164"/>
      <c r="BJ395" s="164"/>
      <c r="BK395" s="164"/>
      <c r="BL395" s="164"/>
      <c r="BM395" s="164"/>
      <c r="BN395" s="164"/>
      <c r="BO395" s="164"/>
      <c r="BP395" s="164"/>
      <c r="BQ395" s="164"/>
      <c r="BR395" s="164"/>
      <c r="BS395" s="164"/>
      <c r="BT395" s="164"/>
      <c r="BU395" s="164"/>
      <c r="BV395" s="164"/>
      <c r="BW395" s="164"/>
      <c r="BX395" s="164"/>
    </row>
    <row r="396" spans="1:76" s="172" customFormat="1" x14ac:dyDescent="0.3">
      <c r="A396" s="156"/>
      <c r="B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c r="AV396" s="164"/>
      <c r="AW396" s="164"/>
      <c r="AX396" s="164"/>
      <c r="AY396" s="164"/>
      <c r="AZ396" s="164"/>
      <c r="BA396" s="164"/>
      <c r="BB396" s="164"/>
      <c r="BC396" s="164"/>
      <c r="BD396" s="164"/>
      <c r="BE396" s="164"/>
      <c r="BF396" s="164"/>
      <c r="BG396" s="164"/>
      <c r="BH396" s="164"/>
      <c r="BI396" s="164"/>
      <c r="BJ396" s="164"/>
      <c r="BK396" s="164"/>
      <c r="BL396" s="164"/>
      <c r="BM396" s="164"/>
      <c r="BN396" s="164"/>
      <c r="BO396" s="164"/>
      <c r="BP396" s="164"/>
      <c r="BQ396" s="164"/>
      <c r="BR396" s="164"/>
      <c r="BS396" s="164"/>
      <c r="BT396" s="164"/>
      <c r="BU396" s="164"/>
      <c r="BV396" s="164"/>
      <c r="BW396" s="164"/>
      <c r="BX396" s="164"/>
    </row>
    <row r="397" spans="1:76" s="172" customFormat="1" x14ac:dyDescent="0.3">
      <c r="A397" s="156"/>
      <c r="B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c r="AV397" s="164"/>
      <c r="AW397" s="164"/>
      <c r="AX397" s="164"/>
      <c r="AY397" s="164"/>
      <c r="AZ397" s="164"/>
      <c r="BA397" s="164"/>
      <c r="BB397" s="164"/>
      <c r="BC397" s="164"/>
      <c r="BD397" s="164"/>
      <c r="BE397" s="164"/>
      <c r="BF397" s="164"/>
      <c r="BG397" s="164"/>
      <c r="BH397" s="164"/>
      <c r="BI397" s="164"/>
      <c r="BJ397" s="164"/>
      <c r="BK397" s="164"/>
      <c r="BL397" s="164"/>
      <c r="BM397" s="164"/>
      <c r="BN397" s="164"/>
      <c r="BO397" s="164"/>
      <c r="BP397" s="164"/>
      <c r="BQ397" s="164"/>
      <c r="BR397" s="164"/>
      <c r="BS397" s="164"/>
      <c r="BT397" s="164"/>
      <c r="BU397" s="164"/>
      <c r="BV397" s="164"/>
      <c r="BW397" s="164"/>
      <c r="BX397" s="164"/>
    </row>
    <row r="398" spans="1:76" s="172" customFormat="1" x14ac:dyDescent="0.3">
      <c r="A398" s="156"/>
      <c r="B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c r="AV398" s="164"/>
      <c r="AW398" s="164"/>
      <c r="AX398" s="164"/>
      <c r="AY398" s="164"/>
      <c r="AZ398" s="164"/>
      <c r="BA398" s="164"/>
      <c r="BB398" s="164"/>
      <c r="BC398" s="164"/>
      <c r="BD398" s="164"/>
      <c r="BE398" s="164"/>
      <c r="BF398" s="164"/>
      <c r="BG398" s="164"/>
      <c r="BH398" s="164"/>
      <c r="BI398" s="164"/>
      <c r="BJ398" s="164"/>
      <c r="BK398" s="164"/>
      <c r="BL398" s="164"/>
      <c r="BM398" s="164"/>
      <c r="BN398" s="164"/>
      <c r="BO398" s="164"/>
      <c r="BP398" s="164"/>
      <c r="BQ398" s="164"/>
      <c r="BR398" s="164"/>
      <c r="BS398" s="164"/>
      <c r="BT398" s="164"/>
      <c r="BU398" s="164"/>
      <c r="BV398" s="164"/>
      <c r="BW398" s="164"/>
      <c r="BX398" s="164"/>
    </row>
    <row r="399" spans="1:76" s="172" customFormat="1" x14ac:dyDescent="0.3">
      <c r="A399" s="156"/>
      <c r="B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c r="AV399" s="164"/>
      <c r="AW399" s="164"/>
      <c r="AX399" s="164"/>
      <c r="AY399" s="164"/>
      <c r="AZ399" s="164"/>
      <c r="BA399" s="164"/>
      <c r="BB399" s="164"/>
      <c r="BC399" s="164"/>
      <c r="BD399" s="164"/>
      <c r="BE399" s="164"/>
      <c r="BF399" s="164"/>
      <c r="BG399" s="164"/>
      <c r="BH399" s="164"/>
      <c r="BI399" s="164"/>
      <c r="BJ399" s="164"/>
      <c r="BK399" s="164"/>
      <c r="BL399" s="164"/>
      <c r="BM399" s="164"/>
      <c r="BN399" s="164"/>
      <c r="BO399" s="164"/>
      <c r="BP399" s="164"/>
      <c r="BQ399" s="164"/>
      <c r="BR399" s="164"/>
      <c r="BS399" s="164"/>
      <c r="BT399" s="164"/>
      <c r="BU399" s="164"/>
      <c r="BV399" s="164"/>
      <c r="BW399" s="164"/>
      <c r="BX399" s="164"/>
    </row>
    <row r="400" spans="1:76" s="172" customFormat="1" x14ac:dyDescent="0.3">
      <c r="A400" s="156"/>
      <c r="B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c r="AV400" s="164"/>
      <c r="AW400" s="164"/>
      <c r="AX400" s="164"/>
      <c r="AY400" s="164"/>
      <c r="AZ400" s="164"/>
      <c r="BA400" s="164"/>
      <c r="BB400" s="164"/>
      <c r="BC400" s="164"/>
      <c r="BD400" s="164"/>
      <c r="BE400" s="164"/>
      <c r="BF400" s="164"/>
      <c r="BG400" s="164"/>
      <c r="BH400" s="164"/>
      <c r="BI400" s="164"/>
      <c r="BJ400" s="164"/>
      <c r="BK400" s="164"/>
      <c r="BL400" s="164"/>
      <c r="BM400" s="164"/>
      <c r="BN400" s="164"/>
      <c r="BO400" s="164"/>
      <c r="BP400" s="164"/>
      <c r="BQ400" s="164"/>
      <c r="BR400" s="164"/>
      <c r="BS400" s="164"/>
      <c r="BT400" s="164"/>
      <c r="BU400" s="164"/>
      <c r="BV400" s="164"/>
      <c r="BW400" s="164"/>
      <c r="BX400" s="164"/>
    </row>
    <row r="401" spans="1:76" s="172" customFormat="1" x14ac:dyDescent="0.3">
      <c r="A401" s="156"/>
      <c r="B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c r="AV401" s="164"/>
      <c r="AW401" s="164"/>
      <c r="AX401" s="164"/>
      <c r="AY401" s="164"/>
      <c r="AZ401" s="164"/>
      <c r="BA401" s="164"/>
      <c r="BB401" s="164"/>
      <c r="BC401" s="164"/>
      <c r="BD401" s="164"/>
      <c r="BE401" s="164"/>
      <c r="BF401" s="164"/>
      <c r="BG401" s="164"/>
      <c r="BH401" s="164"/>
      <c r="BI401" s="164"/>
      <c r="BJ401" s="164"/>
      <c r="BK401" s="164"/>
      <c r="BL401" s="164"/>
      <c r="BM401" s="164"/>
      <c r="BN401" s="164"/>
      <c r="BO401" s="164"/>
      <c r="BP401" s="164"/>
      <c r="BQ401" s="164"/>
      <c r="BR401" s="164"/>
      <c r="BS401" s="164"/>
      <c r="BT401" s="164"/>
      <c r="BU401" s="164"/>
      <c r="BV401" s="164"/>
      <c r="BW401" s="164"/>
      <c r="BX401" s="164"/>
    </row>
    <row r="402" spans="1:76" s="172" customFormat="1" x14ac:dyDescent="0.3">
      <c r="A402" s="156"/>
      <c r="B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c r="AV402" s="164"/>
      <c r="AW402" s="164"/>
      <c r="AX402" s="164"/>
      <c r="AY402" s="164"/>
      <c r="AZ402" s="164"/>
      <c r="BA402" s="164"/>
      <c r="BB402" s="164"/>
      <c r="BC402" s="164"/>
      <c r="BD402" s="164"/>
      <c r="BE402" s="164"/>
      <c r="BF402" s="164"/>
      <c r="BG402" s="164"/>
      <c r="BH402" s="164"/>
      <c r="BI402" s="164"/>
      <c r="BJ402" s="164"/>
      <c r="BK402" s="164"/>
      <c r="BL402" s="164"/>
      <c r="BM402" s="164"/>
      <c r="BN402" s="164"/>
      <c r="BO402" s="164"/>
      <c r="BP402" s="164"/>
      <c r="BQ402" s="164"/>
      <c r="BR402" s="164"/>
      <c r="BS402" s="164"/>
      <c r="BT402" s="164"/>
      <c r="BU402" s="164"/>
      <c r="BV402" s="164"/>
      <c r="BW402" s="164"/>
      <c r="BX402" s="164"/>
    </row>
    <row r="403" spans="1:76" s="172" customFormat="1" x14ac:dyDescent="0.3">
      <c r="A403" s="156"/>
      <c r="B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c r="AV403" s="164"/>
      <c r="AW403" s="164"/>
      <c r="AX403" s="164"/>
      <c r="AY403" s="164"/>
      <c r="AZ403" s="164"/>
      <c r="BA403" s="164"/>
      <c r="BB403" s="164"/>
      <c r="BC403" s="164"/>
      <c r="BD403" s="164"/>
      <c r="BE403" s="164"/>
      <c r="BF403" s="164"/>
      <c r="BG403" s="164"/>
      <c r="BH403" s="164"/>
      <c r="BI403" s="164"/>
      <c r="BJ403" s="164"/>
      <c r="BK403" s="164"/>
      <c r="BL403" s="164"/>
      <c r="BM403" s="164"/>
      <c r="BN403" s="164"/>
      <c r="BO403" s="164"/>
      <c r="BP403" s="164"/>
      <c r="BQ403" s="164"/>
      <c r="BR403" s="164"/>
      <c r="BS403" s="164"/>
      <c r="BT403" s="164"/>
      <c r="BU403" s="164"/>
      <c r="BV403" s="164"/>
      <c r="BW403" s="164"/>
      <c r="BX403" s="164"/>
    </row>
    <row r="404" spans="1:76" s="172" customFormat="1" x14ac:dyDescent="0.3">
      <c r="A404" s="156"/>
      <c r="B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c r="AV404" s="164"/>
      <c r="AW404" s="164"/>
      <c r="AX404" s="164"/>
      <c r="AY404" s="164"/>
      <c r="AZ404" s="164"/>
      <c r="BA404" s="164"/>
      <c r="BB404" s="164"/>
      <c r="BC404" s="164"/>
      <c r="BD404" s="164"/>
      <c r="BE404" s="164"/>
      <c r="BF404" s="164"/>
      <c r="BG404" s="164"/>
      <c r="BH404" s="164"/>
      <c r="BI404" s="164"/>
      <c r="BJ404" s="164"/>
      <c r="BK404" s="164"/>
      <c r="BL404" s="164"/>
      <c r="BM404" s="164"/>
      <c r="BN404" s="164"/>
      <c r="BO404" s="164"/>
      <c r="BP404" s="164"/>
      <c r="BQ404" s="164"/>
      <c r="BR404" s="164"/>
      <c r="BS404" s="164"/>
      <c r="BT404" s="164"/>
      <c r="BU404" s="164"/>
      <c r="BV404" s="164"/>
      <c r="BW404" s="164"/>
      <c r="BX404" s="164"/>
    </row>
    <row r="405" spans="1:76" s="172" customFormat="1" x14ac:dyDescent="0.3">
      <c r="A405" s="156"/>
      <c r="B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c r="AV405" s="164"/>
      <c r="AW405" s="164"/>
      <c r="AX405" s="164"/>
      <c r="AY405" s="164"/>
      <c r="AZ405" s="164"/>
      <c r="BA405" s="164"/>
      <c r="BB405" s="164"/>
      <c r="BC405" s="164"/>
      <c r="BD405" s="164"/>
      <c r="BE405" s="164"/>
      <c r="BF405" s="164"/>
      <c r="BG405" s="164"/>
      <c r="BH405" s="164"/>
      <c r="BI405" s="164"/>
      <c r="BJ405" s="164"/>
      <c r="BK405" s="164"/>
      <c r="BL405" s="164"/>
      <c r="BM405" s="164"/>
      <c r="BN405" s="164"/>
      <c r="BO405" s="164"/>
      <c r="BP405" s="164"/>
      <c r="BQ405" s="164"/>
      <c r="BR405" s="164"/>
      <c r="BS405" s="164"/>
      <c r="BT405" s="164"/>
      <c r="BU405" s="164"/>
      <c r="BV405" s="164"/>
      <c r="BW405" s="164"/>
      <c r="BX405" s="164"/>
    </row>
    <row r="406" spans="1:76" s="172" customFormat="1" x14ac:dyDescent="0.3">
      <c r="A406" s="156"/>
      <c r="B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c r="AV406" s="164"/>
      <c r="AW406" s="164"/>
      <c r="AX406" s="164"/>
      <c r="AY406" s="164"/>
      <c r="AZ406" s="164"/>
      <c r="BA406" s="164"/>
      <c r="BB406" s="164"/>
      <c r="BC406" s="164"/>
      <c r="BD406" s="164"/>
      <c r="BE406" s="164"/>
      <c r="BF406" s="164"/>
      <c r="BG406" s="164"/>
      <c r="BH406" s="164"/>
      <c r="BI406" s="164"/>
      <c r="BJ406" s="164"/>
      <c r="BK406" s="164"/>
      <c r="BL406" s="164"/>
      <c r="BM406" s="164"/>
      <c r="BN406" s="164"/>
      <c r="BO406" s="164"/>
      <c r="BP406" s="164"/>
      <c r="BQ406" s="164"/>
      <c r="BR406" s="164"/>
      <c r="BS406" s="164"/>
      <c r="BT406" s="164"/>
      <c r="BU406" s="164"/>
      <c r="BV406" s="164"/>
      <c r="BW406" s="164"/>
      <c r="BX406" s="164"/>
    </row>
    <row r="407" spans="1:76" s="172" customFormat="1" x14ac:dyDescent="0.3">
      <c r="A407" s="156"/>
      <c r="B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c r="AV407" s="164"/>
      <c r="AW407" s="164"/>
      <c r="AX407" s="164"/>
      <c r="AY407" s="164"/>
      <c r="AZ407" s="164"/>
      <c r="BA407" s="164"/>
      <c r="BB407" s="164"/>
      <c r="BC407" s="164"/>
      <c r="BD407" s="164"/>
      <c r="BE407" s="164"/>
      <c r="BF407" s="164"/>
      <c r="BG407" s="164"/>
      <c r="BH407" s="164"/>
      <c r="BI407" s="164"/>
      <c r="BJ407" s="164"/>
      <c r="BK407" s="164"/>
      <c r="BL407" s="164"/>
      <c r="BM407" s="164"/>
      <c r="BN407" s="164"/>
      <c r="BO407" s="164"/>
      <c r="BP407" s="164"/>
      <c r="BQ407" s="164"/>
      <c r="BR407" s="164"/>
      <c r="BS407" s="164"/>
      <c r="BT407" s="164"/>
      <c r="BU407" s="164"/>
      <c r="BV407" s="164"/>
      <c r="BW407" s="164"/>
      <c r="BX407" s="164"/>
    </row>
    <row r="408" spans="1:76" s="172" customFormat="1" x14ac:dyDescent="0.3">
      <c r="A408" s="156"/>
      <c r="B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4"/>
      <c r="AY408" s="164"/>
      <c r="AZ408" s="164"/>
      <c r="BA408" s="164"/>
      <c r="BB408" s="164"/>
      <c r="BC408" s="164"/>
      <c r="BD408" s="164"/>
      <c r="BE408" s="164"/>
      <c r="BF408" s="164"/>
      <c r="BG408" s="164"/>
      <c r="BH408" s="164"/>
      <c r="BI408" s="164"/>
      <c r="BJ408" s="164"/>
      <c r="BK408" s="164"/>
      <c r="BL408" s="164"/>
      <c r="BM408" s="164"/>
      <c r="BN408" s="164"/>
      <c r="BO408" s="164"/>
      <c r="BP408" s="164"/>
      <c r="BQ408" s="164"/>
      <c r="BR408" s="164"/>
      <c r="BS408" s="164"/>
      <c r="BT408" s="164"/>
      <c r="BU408" s="164"/>
      <c r="BV408" s="164"/>
      <c r="BW408" s="164"/>
      <c r="BX408" s="164"/>
    </row>
    <row r="409" spans="1:76" s="172" customFormat="1" x14ac:dyDescent="0.3">
      <c r="A409" s="156"/>
      <c r="B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c r="AV409" s="164"/>
      <c r="AW409" s="164"/>
      <c r="AX409" s="164"/>
      <c r="AY409" s="164"/>
      <c r="AZ409" s="164"/>
      <c r="BA409" s="164"/>
      <c r="BB409" s="164"/>
      <c r="BC409" s="164"/>
      <c r="BD409" s="164"/>
      <c r="BE409" s="164"/>
      <c r="BF409" s="164"/>
      <c r="BG409" s="164"/>
      <c r="BH409" s="164"/>
      <c r="BI409" s="164"/>
      <c r="BJ409" s="164"/>
      <c r="BK409" s="164"/>
      <c r="BL409" s="164"/>
      <c r="BM409" s="164"/>
      <c r="BN409" s="164"/>
      <c r="BO409" s="164"/>
      <c r="BP409" s="164"/>
      <c r="BQ409" s="164"/>
      <c r="BR409" s="164"/>
      <c r="BS409" s="164"/>
      <c r="BT409" s="164"/>
      <c r="BU409" s="164"/>
      <c r="BV409" s="164"/>
      <c r="BW409" s="164"/>
      <c r="BX409" s="164"/>
    </row>
    <row r="410" spans="1:76" s="172" customFormat="1" x14ac:dyDescent="0.3">
      <c r="A410" s="156"/>
      <c r="B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64"/>
      <c r="AY410" s="164"/>
      <c r="AZ410" s="164"/>
      <c r="BA410" s="164"/>
      <c r="BB410" s="164"/>
      <c r="BC410" s="164"/>
      <c r="BD410" s="164"/>
      <c r="BE410" s="164"/>
      <c r="BF410" s="164"/>
      <c r="BG410" s="164"/>
      <c r="BH410" s="164"/>
      <c r="BI410" s="164"/>
      <c r="BJ410" s="164"/>
      <c r="BK410" s="164"/>
      <c r="BL410" s="164"/>
      <c r="BM410" s="164"/>
      <c r="BN410" s="164"/>
      <c r="BO410" s="164"/>
      <c r="BP410" s="164"/>
      <c r="BQ410" s="164"/>
      <c r="BR410" s="164"/>
      <c r="BS410" s="164"/>
      <c r="BT410" s="164"/>
      <c r="BU410" s="164"/>
      <c r="BV410" s="164"/>
      <c r="BW410" s="164"/>
      <c r="BX410" s="164"/>
    </row>
    <row r="411" spans="1:76" s="172" customFormat="1" x14ac:dyDescent="0.3">
      <c r="A411" s="156"/>
      <c r="B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c r="AV411" s="164"/>
      <c r="AW411" s="164"/>
      <c r="AX411" s="164"/>
      <c r="AY411" s="164"/>
      <c r="AZ411" s="164"/>
      <c r="BA411" s="164"/>
      <c r="BB411" s="164"/>
      <c r="BC411" s="164"/>
      <c r="BD411" s="164"/>
      <c r="BE411" s="164"/>
      <c r="BF411" s="164"/>
      <c r="BG411" s="164"/>
      <c r="BH411" s="164"/>
      <c r="BI411" s="164"/>
      <c r="BJ411" s="164"/>
      <c r="BK411" s="164"/>
      <c r="BL411" s="164"/>
      <c r="BM411" s="164"/>
      <c r="BN411" s="164"/>
      <c r="BO411" s="164"/>
      <c r="BP411" s="164"/>
      <c r="BQ411" s="164"/>
      <c r="BR411" s="164"/>
      <c r="BS411" s="164"/>
      <c r="BT411" s="164"/>
      <c r="BU411" s="164"/>
      <c r="BV411" s="164"/>
      <c r="BW411" s="164"/>
      <c r="BX411" s="164"/>
    </row>
    <row r="412" spans="1:76" s="172" customFormat="1" x14ac:dyDescent="0.3">
      <c r="A412" s="156"/>
      <c r="B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c r="AV412" s="164"/>
      <c r="AW412" s="164"/>
      <c r="AX412" s="164"/>
      <c r="AY412" s="164"/>
      <c r="AZ412" s="164"/>
      <c r="BA412" s="164"/>
      <c r="BB412" s="164"/>
      <c r="BC412" s="164"/>
      <c r="BD412" s="164"/>
      <c r="BE412" s="164"/>
      <c r="BF412" s="164"/>
      <c r="BG412" s="164"/>
      <c r="BH412" s="164"/>
      <c r="BI412" s="164"/>
      <c r="BJ412" s="164"/>
      <c r="BK412" s="164"/>
      <c r="BL412" s="164"/>
      <c r="BM412" s="164"/>
      <c r="BN412" s="164"/>
      <c r="BO412" s="164"/>
      <c r="BP412" s="164"/>
      <c r="BQ412" s="164"/>
      <c r="BR412" s="164"/>
      <c r="BS412" s="164"/>
      <c r="BT412" s="164"/>
      <c r="BU412" s="164"/>
      <c r="BV412" s="164"/>
      <c r="BW412" s="164"/>
      <c r="BX412" s="164"/>
    </row>
    <row r="413" spans="1:76" s="172" customFormat="1" x14ac:dyDescent="0.3">
      <c r="A413" s="156"/>
      <c r="B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c r="AV413" s="164"/>
      <c r="AW413" s="164"/>
      <c r="AX413" s="164"/>
      <c r="AY413" s="164"/>
      <c r="AZ413" s="164"/>
      <c r="BA413" s="164"/>
      <c r="BB413" s="164"/>
      <c r="BC413" s="164"/>
      <c r="BD413" s="164"/>
      <c r="BE413" s="164"/>
      <c r="BF413" s="164"/>
      <c r="BG413" s="164"/>
      <c r="BH413" s="164"/>
      <c r="BI413" s="164"/>
      <c r="BJ413" s="164"/>
      <c r="BK413" s="164"/>
      <c r="BL413" s="164"/>
      <c r="BM413" s="164"/>
      <c r="BN413" s="164"/>
      <c r="BO413" s="164"/>
      <c r="BP413" s="164"/>
      <c r="BQ413" s="164"/>
      <c r="BR413" s="164"/>
      <c r="BS413" s="164"/>
      <c r="BT413" s="164"/>
      <c r="BU413" s="164"/>
      <c r="BV413" s="164"/>
      <c r="BW413" s="164"/>
      <c r="BX413" s="164"/>
    </row>
    <row r="414" spans="1:76" s="172" customFormat="1" x14ac:dyDescent="0.3">
      <c r="A414" s="156"/>
      <c r="B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c r="AV414" s="164"/>
      <c r="AW414" s="164"/>
      <c r="AX414" s="164"/>
      <c r="AY414" s="164"/>
      <c r="AZ414" s="164"/>
      <c r="BA414" s="164"/>
      <c r="BB414" s="164"/>
      <c r="BC414" s="164"/>
      <c r="BD414" s="164"/>
      <c r="BE414" s="164"/>
      <c r="BF414" s="164"/>
      <c r="BG414" s="164"/>
      <c r="BH414" s="164"/>
      <c r="BI414" s="164"/>
      <c r="BJ414" s="164"/>
      <c r="BK414" s="164"/>
      <c r="BL414" s="164"/>
      <c r="BM414" s="164"/>
      <c r="BN414" s="164"/>
      <c r="BO414" s="164"/>
      <c r="BP414" s="164"/>
      <c r="BQ414" s="164"/>
      <c r="BR414" s="164"/>
      <c r="BS414" s="164"/>
      <c r="BT414" s="164"/>
      <c r="BU414" s="164"/>
      <c r="BV414" s="164"/>
      <c r="BW414" s="164"/>
      <c r="BX414" s="164"/>
    </row>
    <row r="415" spans="1:76" s="172" customFormat="1" x14ac:dyDescent="0.3">
      <c r="A415" s="156"/>
      <c r="B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c r="AV415" s="164"/>
      <c r="AW415" s="164"/>
      <c r="AX415" s="164"/>
      <c r="AY415" s="164"/>
      <c r="AZ415" s="164"/>
      <c r="BA415" s="164"/>
      <c r="BB415" s="164"/>
      <c r="BC415" s="164"/>
      <c r="BD415" s="164"/>
      <c r="BE415" s="164"/>
      <c r="BF415" s="164"/>
      <c r="BG415" s="164"/>
      <c r="BH415" s="164"/>
      <c r="BI415" s="164"/>
      <c r="BJ415" s="164"/>
      <c r="BK415" s="164"/>
      <c r="BL415" s="164"/>
      <c r="BM415" s="164"/>
      <c r="BN415" s="164"/>
      <c r="BO415" s="164"/>
      <c r="BP415" s="164"/>
      <c r="BQ415" s="164"/>
      <c r="BR415" s="164"/>
      <c r="BS415" s="164"/>
      <c r="BT415" s="164"/>
      <c r="BU415" s="164"/>
      <c r="BV415" s="164"/>
      <c r="BW415" s="164"/>
      <c r="BX415" s="164"/>
    </row>
    <row r="416" spans="1:76" s="172" customFormat="1" x14ac:dyDescent="0.3">
      <c r="A416" s="156"/>
      <c r="B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c r="AV416" s="164"/>
      <c r="AW416" s="164"/>
      <c r="AX416" s="164"/>
      <c r="AY416" s="164"/>
      <c r="AZ416" s="164"/>
      <c r="BA416" s="164"/>
      <c r="BB416" s="164"/>
      <c r="BC416" s="164"/>
      <c r="BD416" s="164"/>
      <c r="BE416" s="164"/>
      <c r="BF416" s="164"/>
      <c r="BG416" s="164"/>
      <c r="BH416" s="164"/>
      <c r="BI416" s="164"/>
      <c r="BJ416" s="164"/>
      <c r="BK416" s="164"/>
      <c r="BL416" s="164"/>
      <c r="BM416" s="164"/>
      <c r="BN416" s="164"/>
      <c r="BO416" s="164"/>
      <c r="BP416" s="164"/>
      <c r="BQ416" s="164"/>
      <c r="BR416" s="164"/>
      <c r="BS416" s="164"/>
      <c r="BT416" s="164"/>
      <c r="BU416" s="164"/>
      <c r="BV416" s="164"/>
      <c r="BW416" s="164"/>
      <c r="BX416" s="164"/>
    </row>
    <row r="417" spans="1:76" s="172" customFormat="1" x14ac:dyDescent="0.3">
      <c r="A417" s="156"/>
      <c r="B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c r="AV417" s="164"/>
      <c r="AW417" s="164"/>
      <c r="AX417" s="164"/>
      <c r="AY417" s="164"/>
      <c r="AZ417" s="164"/>
      <c r="BA417" s="164"/>
      <c r="BB417" s="164"/>
      <c r="BC417" s="164"/>
      <c r="BD417" s="164"/>
      <c r="BE417" s="164"/>
      <c r="BF417" s="164"/>
      <c r="BG417" s="164"/>
      <c r="BH417" s="164"/>
      <c r="BI417" s="164"/>
      <c r="BJ417" s="164"/>
      <c r="BK417" s="164"/>
      <c r="BL417" s="164"/>
      <c r="BM417" s="164"/>
      <c r="BN417" s="164"/>
      <c r="BO417" s="164"/>
      <c r="BP417" s="164"/>
      <c r="BQ417" s="164"/>
      <c r="BR417" s="164"/>
      <c r="BS417" s="164"/>
      <c r="BT417" s="164"/>
      <c r="BU417" s="164"/>
      <c r="BV417" s="164"/>
      <c r="BW417" s="164"/>
      <c r="BX417" s="164"/>
    </row>
    <row r="418" spans="1:76" s="172" customFormat="1" x14ac:dyDescent="0.3">
      <c r="A418" s="156"/>
      <c r="B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c r="AV418" s="164"/>
      <c r="AW418" s="164"/>
      <c r="AX418" s="164"/>
      <c r="AY418" s="164"/>
      <c r="AZ418" s="164"/>
      <c r="BA418" s="164"/>
      <c r="BB418" s="164"/>
      <c r="BC418" s="164"/>
      <c r="BD418" s="164"/>
      <c r="BE418" s="164"/>
      <c r="BF418" s="164"/>
      <c r="BG418" s="164"/>
      <c r="BH418" s="164"/>
      <c r="BI418" s="164"/>
      <c r="BJ418" s="164"/>
      <c r="BK418" s="164"/>
      <c r="BL418" s="164"/>
      <c r="BM418" s="164"/>
      <c r="BN418" s="164"/>
      <c r="BO418" s="164"/>
      <c r="BP418" s="164"/>
      <c r="BQ418" s="164"/>
      <c r="BR418" s="164"/>
      <c r="BS418" s="164"/>
      <c r="BT418" s="164"/>
      <c r="BU418" s="164"/>
      <c r="BV418" s="164"/>
      <c r="BW418" s="164"/>
      <c r="BX418" s="164"/>
    </row>
    <row r="419" spans="1:76" s="172" customFormat="1" x14ac:dyDescent="0.3">
      <c r="A419" s="156"/>
      <c r="B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c r="AV419" s="164"/>
      <c r="AW419" s="164"/>
      <c r="AX419" s="164"/>
      <c r="AY419" s="164"/>
      <c r="AZ419" s="164"/>
      <c r="BA419" s="164"/>
      <c r="BB419" s="164"/>
      <c r="BC419" s="164"/>
      <c r="BD419" s="164"/>
      <c r="BE419" s="164"/>
      <c r="BF419" s="164"/>
      <c r="BG419" s="164"/>
      <c r="BH419" s="164"/>
      <c r="BI419" s="164"/>
      <c r="BJ419" s="164"/>
      <c r="BK419" s="164"/>
      <c r="BL419" s="164"/>
      <c r="BM419" s="164"/>
      <c r="BN419" s="164"/>
      <c r="BO419" s="164"/>
      <c r="BP419" s="164"/>
      <c r="BQ419" s="164"/>
      <c r="BR419" s="164"/>
      <c r="BS419" s="164"/>
      <c r="BT419" s="164"/>
      <c r="BU419" s="164"/>
      <c r="BV419" s="164"/>
      <c r="BW419" s="164"/>
      <c r="BX419" s="164"/>
    </row>
    <row r="420" spans="1:76" s="172" customFormat="1" x14ac:dyDescent="0.3">
      <c r="A420" s="156"/>
      <c r="B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c r="AV420" s="164"/>
      <c r="AW420" s="164"/>
      <c r="AX420" s="164"/>
      <c r="AY420" s="164"/>
      <c r="AZ420" s="164"/>
      <c r="BA420" s="164"/>
      <c r="BB420" s="164"/>
      <c r="BC420" s="164"/>
      <c r="BD420" s="164"/>
      <c r="BE420" s="164"/>
      <c r="BF420" s="164"/>
      <c r="BG420" s="164"/>
      <c r="BH420" s="164"/>
      <c r="BI420" s="164"/>
      <c r="BJ420" s="164"/>
      <c r="BK420" s="164"/>
      <c r="BL420" s="164"/>
      <c r="BM420" s="164"/>
      <c r="BN420" s="164"/>
      <c r="BO420" s="164"/>
      <c r="BP420" s="164"/>
      <c r="BQ420" s="164"/>
      <c r="BR420" s="164"/>
      <c r="BS420" s="164"/>
      <c r="BT420" s="164"/>
      <c r="BU420" s="164"/>
      <c r="BV420" s="164"/>
      <c r="BW420" s="164"/>
      <c r="BX420" s="164"/>
    </row>
    <row r="421" spans="1:76" s="172" customFormat="1" x14ac:dyDescent="0.3">
      <c r="A421" s="156"/>
      <c r="B421" s="164"/>
      <c r="W421" s="164"/>
      <c r="X421" s="164"/>
      <c r="Y421" s="164"/>
      <c r="Z421" s="164"/>
      <c r="AA421" s="164"/>
      <c r="AB421" s="164"/>
      <c r="AC421" s="164"/>
      <c r="AD421" s="164"/>
      <c r="AE421" s="164"/>
      <c r="AF421" s="164"/>
      <c r="AG421" s="164"/>
      <c r="AH421" s="164"/>
      <c r="AI421" s="164"/>
      <c r="AJ421" s="164"/>
      <c r="AK421" s="164"/>
      <c r="AL421" s="164"/>
      <c r="AM421" s="164"/>
      <c r="AN421" s="164"/>
      <c r="AO421" s="164"/>
      <c r="AP421" s="164"/>
      <c r="AQ421" s="164"/>
      <c r="AR421" s="164"/>
      <c r="AS421" s="164"/>
      <c r="AT421" s="164"/>
      <c r="AU421" s="164"/>
      <c r="AV421" s="164"/>
      <c r="AW421" s="164"/>
      <c r="AX421" s="164"/>
      <c r="AY421" s="164"/>
      <c r="AZ421" s="164"/>
      <c r="BA421" s="164"/>
      <c r="BB421" s="164"/>
      <c r="BC421" s="164"/>
      <c r="BD421" s="164"/>
      <c r="BE421" s="164"/>
      <c r="BF421" s="164"/>
      <c r="BG421" s="164"/>
      <c r="BH421" s="164"/>
      <c r="BI421" s="164"/>
      <c r="BJ421" s="164"/>
      <c r="BK421" s="164"/>
      <c r="BL421" s="164"/>
      <c r="BM421" s="164"/>
      <c r="BN421" s="164"/>
      <c r="BO421" s="164"/>
      <c r="BP421" s="164"/>
      <c r="BQ421" s="164"/>
      <c r="BR421" s="164"/>
      <c r="BS421" s="164"/>
      <c r="BT421" s="164"/>
      <c r="BU421" s="164"/>
      <c r="BV421" s="164"/>
      <c r="BW421" s="164"/>
      <c r="BX421" s="164"/>
    </row>
    <row r="422" spans="1:76" s="172" customFormat="1" x14ac:dyDescent="0.3">
      <c r="A422" s="156"/>
      <c r="B422" s="164"/>
      <c r="W422" s="164"/>
      <c r="X422" s="164"/>
      <c r="Y422" s="164"/>
      <c r="Z422" s="164"/>
      <c r="AA422" s="164"/>
      <c r="AB422" s="164"/>
      <c r="AC422" s="164"/>
      <c r="AD422" s="164"/>
      <c r="AE422" s="164"/>
      <c r="AF422" s="164"/>
      <c r="AG422" s="164"/>
      <c r="AH422" s="164"/>
      <c r="AI422" s="164"/>
      <c r="AJ422" s="164"/>
      <c r="AK422" s="164"/>
      <c r="AL422" s="164"/>
      <c r="AM422" s="164"/>
      <c r="AN422" s="164"/>
      <c r="AO422" s="164"/>
      <c r="AP422" s="164"/>
      <c r="AQ422" s="164"/>
      <c r="AR422" s="164"/>
      <c r="AS422" s="164"/>
      <c r="AT422" s="164"/>
      <c r="AU422" s="164"/>
      <c r="AV422" s="164"/>
      <c r="AW422" s="164"/>
      <c r="AX422" s="164"/>
      <c r="AY422" s="164"/>
      <c r="AZ422" s="164"/>
      <c r="BA422" s="164"/>
      <c r="BB422" s="164"/>
      <c r="BC422" s="164"/>
      <c r="BD422" s="164"/>
      <c r="BE422" s="164"/>
      <c r="BF422" s="164"/>
      <c r="BG422" s="164"/>
      <c r="BH422" s="164"/>
      <c r="BI422" s="164"/>
      <c r="BJ422" s="164"/>
      <c r="BK422" s="164"/>
      <c r="BL422" s="164"/>
      <c r="BM422" s="164"/>
      <c r="BN422" s="164"/>
      <c r="BO422" s="164"/>
      <c r="BP422" s="164"/>
      <c r="BQ422" s="164"/>
      <c r="BR422" s="164"/>
      <c r="BS422" s="164"/>
      <c r="BT422" s="164"/>
      <c r="BU422" s="164"/>
      <c r="BV422" s="164"/>
      <c r="BW422" s="164"/>
      <c r="BX422" s="164"/>
    </row>
    <row r="423" spans="1:76" s="172" customFormat="1" x14ac:dyDescent="0.3">
      <c r="A423" s="156"/>
      <c r="B423" s="164"/>
      <c r="W423" s="164"/>
      <c r="X423" s="164"/>
      <c r="Y423" s="164"/>
      <c r="Z423" s="164"/>
      <c r="AA423" s="164"/>
      <c r="AB423" s="164"/>
      <c r="AC423" s="164"/>
      <c r="AD423" s="164"/>
      <c r="AE423" s="164"/>
      <c r="AF423" s="164"/>
      <c r="AG423" s="164"/>
      <c r="AH423" s="164"/>
      <c r="AI423" s="164"/>
      <c r="AJ423" s="164"/>
      <c r="AK423" s="164"/>
      <c r="AL423" s="164"/>
      <c r="AM423" s="164"/>
      <c r="AN423" s="164"/>
      <c r="AO423" s="164"/>
      <c r="AP423" s="164"/>
      <c r="AQ423" s="164"/>
      <c r="AR423" s="164"/>
      <c r="AS423" s="164"/>
      <c r="AT423" s="164"/>
      <c r="AU423" s="164"/>
      <c r="AV423" s="164"/>
      <c r="AW423" s="164"/>
      <c r="AX423" s="164"/>
      <c r="AY423" s="164"/>
      <c r="AZ423" s="164"/>
      <c r="BA423" s="164"/>
      <c r="BB423" s="164"/>
      <c r="BC423" s="164"/>
      <c r="BD423" s="164"/>
      <c r="BE423" s="164"/>
      <c r="BF423" s="164"/>
      <c r="BG423" s="164"/>
      <c r="BH423" s="164"/>
      <c r="BI423" s="164"/>
      <c r="BJ423" s="164"/>
      <c r="BK423" s="164"/>
      <c r="BL423" s="164"/>
      <c r="BM423" s="164"/>
      <c r="BN423" s="164"/>
      <c r="BO423" s="164"/>
      <c r="BP423" s="164"/>
      <c r="BQ423" s="164"/>
      <c r="BR423" s="164"/>
      <c r="BS423" s="164"/>
      <c r="BT423" s="164"/>
      <c r="BU423" s="164"/>
      <c r="BV423" s="164"/>
      <c r="BW423" s="164"/>
      <c r="BX423" s="164"/>
    </row>
    <row r="424" spans="1:76" s="172" customFormat="1" x14ac:dyDescent="0.3">
      <c r="A424" s="156"/>
      <c r="B424" s="164"/>
      <c r="W424" s="164"/>
      <c r="X424" s="164"/>
      <c r="Y424" s="164"/>
      <c r="Z424" s="164"/>
      <c r="AA424" s="164"/>
      <c r="AB424" s="164"/>
      <c r="AC424" s="164"/>
      <c r="AD424" s="164"/>
      <c r="AE424" s="164"/>
      <c r="AF424" s="164"/>
      <c r="AG424" s="164"/>
      <c r="AH424" s="164"/>
      <c r="AI424" s="164"/>
      <c r="AJ424" s="164"/>
      <c r="AK424" s="164"/>
      <c r="AL424" s="164"/>
      <c r="AM424" s="164"/>
      <c r="AN424" s="164"/>
      <c r="AO424" s="164"/>
      <c r="AP424" s="164"/>
      <c r="AQ424" s="164"/>
      <c r="AR424" s="164"/>
      <c r="AS424" s="164"/>
      <c r="AT424" s="164"/>
      <c r="AU424" s="164"/>
      <c r="AV424" s="164"/>
      <c r="AW424" s="164"/>
      <c r="AX424" s="164"/>
      <c r="AY424" s="164"/>
      <c r="AZ424" s="164"/>
      <c r="BA424" s="164"/>
      <c r="BB424" s="164"/>
      <c r="BC424" s="164"/>
      <c r="BD424" s="164"/>
      <c r="BE424" s="164"/>
      <c r="BF424" s="164"/>
      <c r="BG424" s="164"/>
      <c r="BH424" s="164"/>
      <c r="BI424" s="164"/>
      <c r="BJ424" s="164"/>
      <c r="BK424" s="164"/>
      <c r="BL424" s="164"/>
      <c r="BM424" s="164"/>
      <c r="BN424" s="164"/>
      <c r="BO424" s="164"/>
      <c r="BP424" s="164"/>
      <c r="BQ424" s="164"/>
      <c r="BR424" s="164"/>
      <c r="BS424" s="164"/>
      <c r="BT424" s="164"/>
      <c r="BU424" s="164"/>
      <c r="BV424" s="164"/>
      <c r="BW424" s="164"/>
      <c r="BX424" s="164"/>
    </row>
    <row r="425" spans="1:76" s="172" customFormat="1" x14ac:dyDescent="0.3">
      <c r="A425" s="156"/>
      <c r="B425" s="164"/>
      <c r="W425" s="164"/>
      <c r="X425" s="164"/>
      <c r="Y425" s="164"/>
      <c r="Z425" s="164"/>
      <c r="AA425" s="164"/>
      <c r="AB425" s="164"/>
      <c r="AC425" s="164"/>
      <c r="AD425" s="164"/>
      <c r="AE425" s="164"/>
      <c r="AF425" s="164"/>
      <c r="AG425" s="164"/>
      <c r="AH425" s="164"/>
      <c r="AI425" s="164"/>
      <c r="AJ425" s="164"/>
      <c r="AK425" s="164"/>
      <c r="AL425" s="164"/>
      <c r="AM425" s="164"/>
      <c r="AN425" s="164"/>
      <c r="AO425" s="164"/>
      <c r="AP425" s="164"/>
      <c r="AQ425" s="164"/>
      <c r="AR425" s="164"/>
      <c r="AS425" s="164"/>
      <c r="AT425" s="164"/>
      <c r="AU425" s="164"/>
      <c r="AV425" s="164"/>
      <c r="AW425" s="164"/>
      <c r="AX425" s="164"/>
      <c r="AY425" s="164"/>
      <c r="AZ425" s="164"/>
      <c r="BA425" s="164"/>
      <c r="BB425" s="164"/>
      <c r="BC425" s="164"/>
      <c r="BD425" s="164"/>
      <c r="BE425" s="164"/>
      <c r="BF425" s="164"/>
      <c r="BG425" s="164"/>
      <c r="BH425" s="164"/>
      <c r="BI425" s="164"/>
      <c r="BJ425" s="164"/>
      <c r="BK425" s="164"/>
      <c r="BL425" s="164"/>
      <c r="BM425" s="164"/>
      <c r="BN425" s="164"/>
      <c r="BO425" s="164"/>
      <c r="BP425" s="164"/>
      <c r="BQ425" s="164"/>
      <c r="BR425" s="164"/>
      <c r="BS425" s="164"/>
      <c r="BT425" s="164"/>
      <c r="BU425" s="164"/>
      <c r="BV425" s="164"/>
      <c r="BW425" s="164"/>
      <c r="BX425" s="164"/>
    </row>
    <row r="426" spans="1:76" s="172" customFormat="1" x14ac:dyDescent="0.3">
      <c r="A426" s="156"/>
      <c r="B426" s="164"/>
      <c r="W426" s="164"/>
      <c r="X426" s="164"/>
      <c r="Y426" s="164"/>
      <c r="Z426" s="164"/>
      <c r="AA426" s="164"/>
      <c r="AB426" s="164"/>
      <c r="AC426" s="164"/>
      <c r="AD426" s="164"/>
      <c r="AE426" s="164"/>
      <c r="AF426" s="164"/>
      <c r="AG426" s="164"/>
      <c r="AH426" s="164"/>
      <c r="AI426" s="164"/>
      <c r="AJ426" s="164"/>
      <c r="AK426" s="164"/>
      <c r="AL426" s="164"/>
      <c r="AM426" s="164"/>
      <c r="AN426" s="164"/>
      <c r="AO426" s="164"/>
      <c r="AP426" s="164"/>
      <c r="AQ426" s="164"/>
      <c r="AR426" s="164"/>
      <c r="AS426" s="164"/>
      <c r="AT426" s="164"/>
      <c r="AU426" s="164"/>
      <c r="AV426" s="164"/>
      <c r="AW426" s="164"/>
      <c r="AX426" s="164"/>
      <c r="AY426" s="164"/>
      <c r="AZ426" s="164"/>
      <c r="BA426" s="164"/>
      <c r="BB426" s="164"/>
      <c r="BC426" s="164"/>
      <c r="BD426" s="164"/>
      <c r="BE426" s="164"/>
      <c r="BF426" s="164"/>
      <c r="BG426" s="164"/>
      <c r="BH426" s="164"/>
      <c r="BI426" s="164"/>
      <c r="BJ426" s="164"/>
      <c r="BK426" s="164"/>
      <c r="BL426" s="164"/>
      <c r="BM426" s="164"/>
      <c r="BN426" s="164"/>
      <c r="BO426" s="164"/>
      <c r="BP426" s="164"/>
      <c r="BQ426" s="164"/>
      <c r="BR426" s="164"/>
      <c r="BS426" s="164"/>
      <c r="BT426" s="164"/>
      <c r="BU426" s="164"/>
      <c r="BV426" s="164"/>
      <c r="BW426" s="164"/>
      <c r="BX426" s="164"/>
    </row>
    <row r="427" spans="1:76" s="172" customFormat="1" x14ac:dyDescent="0.3">
      <c r="A427" s="156"/>
      <c r="B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4"/>
      <c r="AY427" s="164"/>
      <c r="AZ427" s="164"/>
      <c r="BA427" s="164"/>
      <c r="BB427" s="164"/>
      <c r="BC427" s="164"/>
      <c r="BD427" s="164"/>
      <c r="BE427" s="164"/>
      <c r="BF427" s="164"/>
      <c r="BG427" s="164"/>
      <c r="BH427" s="164"/>
      <c r="BI427" s="164"/>
      <c r="BJ427" s="164"/>
      <c r="BK427" s="164"/>
      <c r="BL427" s="164"/>
      <c r="BM427" s="164"/>
      <c r="BN427" s="164"/>
      <c r="BO427" s="164"/>
      <c r="BP427" s="164"/>
      <c r="BQ427" s="164"/>
      <c r="BR427" s="164"/>
      <c r="BS427" s="164"/>
      <c r="BT427" s="164"/>
      <c r="BU427" s="164"/>
      <c r="BV427" s="164"/>
      <c r="BW427" s="164"/>
      <c r="BX427" s="164"/>
    </row>
    <row r="428" spans="1:76" s="172" customFormat="1" x14ac:dyDescent="0.3">
      <c r="A428" s="156"/>
      <c r="B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4"/>
      <c r="AY428" s="164"/>
      <c r="AZ428" s="164"/>
      <c r="BA428" s="164"/>
      <c r="BB428" s="164"/>
      <c r="BC428" s="164"/>
      <c r="BD428" s="164"/>
      <c r="BE428" s="164"/>
      <c r="BF428" s="164"/>
      <c r="BG428" s="164"/>
      <c r="BH428" s="164"/>
      <c r="BI428" s="164"/>
      <c r="BJ428" s="164"/>
      <c r="BK428" s="164"/>
      <c r="BL428" s="164"/>
      <c r="BM428" s="164"/>
      <c r="BN428" s="164"/>
      <c r="BO428" s="164"/>
      <c r="BP428" s="164"/>
      <c r="BQ428" s="164"/>
      <c r="BR428" s="164"/>
      <c r="BS428" s="164"/>
      <c r="BT428" s="164"/>
      <c r="BU428" s="164"/>
      <c r="BV428" s="164"/>
      <c r="BW428" s="164"/>
      <c r="BX428" s="164"/>
    </row>
    <row r="429" spans="1:76" s="172" customFormat="1" x14ac:dyDescent="0.3">
      <c r="A429" s="156"/>
      <c r="B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4"/>
      <c r="AY429" s="164"/>
      <c r="AZ429" s="164"/>
      <c r="BA429" s="164"/>
      <c r="BB429" s="164"/>
      <c r="BC429" s="164"/>
      <c r="BD429" s="164"/>
      <c r="BE429" s="164"/>
      <c r="BF429" s="164"/>
      <c r="BG429" s="164"/>
      <c r="BH429" s="164"/>
      <c r="BI429" s="164"/>
      <c r="BJ429" s="164"/>
      <c r="BK429" s="164"/>
      <c r="BL429" s="164"/>
      <c r="BM429" s="164"/>
      <c r="BN429" s="164"/>
      <c r="BO429" s="164"/>
      <c r="BP429" s="164"/>
      <c r="BQ429" s="164"/>
      <c r="BR429" s="164"/>
      <c r="BS429" s="164"/>
      <c r="BT429" s="164"/>
      <c r="BU429" s="164"/>
      <c r="BV429" s="164"/>
      <c r="BW429" s="164"/>
      <c r="BX429" s="164"/>
    </row>
    <row r="430" spans="1:76" s="172" customFormat="1" x14ac:dyDescent="0.3">
      <c r="A430" s="156"/>
      <c r="B430" s="164"/>
      <c r="W430" s="164"/>
      <c r="X430" s="164"/>
      <c r="Y430" s="164"/>
      <c r="Z430" s="164"/>
      <c r="AA430" s="164"/>
      <c r="AB430" s="164"/>
      <c r="AC430" s="164"/>
      <c r="AD430" s="164"/>
      <c r="AE430" s="164"/>
      <c r="AF430" s="164"/>
      <c r="AG430" s="164"/>
      <c r="AH430" s="164"/>
      <c r="AI430" s="164"/>
      <c r="AJ430" s="164"/>
      <c r="AK430" s="164"/>
      <c r="AL430" s="164"/>
      <c r="AM430" s="164"/>
      <c r="AN430" s="164"/>
      <c r="AO430" s="164"/>
      <c r="AP430" s="164"/>
      <c r="AQ430" s="164"/>
      <c r="AR430" s="164"/>
      <c r="AS430" s="164"/>
      <c r="AT430" s="164"/>
      <c r="AU430" s="164"/>
      <c r="AV430" s="164"/>
      <c r="AW430" s="164"/>
      <c r="AX430" s="164"/>
      <c r="AY430" s="164"/>
      <c r="AZ430" s="164"/>
      <c r="BA430" s="164"/>
      <c r="BB430" s="164"/>
      <c r="BC430" s="164"/>
      <c r="BD430" s="164"/>
      <c r="BE430" s="164"/>
      <c r="BF430" s="164"/>
      <c r="BG430" s="164"/>
      <c r="BH430" s="164"/>
      <c r="BI430" s="164"/>
      <c r="BJ430" s="164"/>
      <c r="BK430" s="164"/>
      <c r="BL430" s="164"/>
      <c r="BM430" s="164"/>
      <c r="BN430" s="164"/>
      <c r="BO430" s="164"/>
      <c r="BP430" s="164"/>
      <c r="BQ430" s="164"/>
      <c r="BR430" s="164"/>
      <c r="BS430" s="164"/>
      <c r="BT430" s="164"/>
      <c r="BU430" s="164"/>
      <c r="BV430" s="164"/>
      <c r="BW430" s="164"/>
      <c r="BX430" s="164"/>
    </row>
    <row r="431" spans="1:76" s="172" customFormat="1" x14ac:dyDescent="0.3">
      <c r="A431" s="156"/>
      <c r="B431" s="164"/>
      <c r="W431" s="164"/>
      <c r="X431" s="164"/>
      <c r="Y431" s="164"/>
      <c r="Z431" s="164"/>
      <c r="AA431" s="164"/>
      <c r="AB431" s="164"/>
      <c r="AC431" s="164"/>
      <c r="AD431" s="164"/>
      <c r="AE431" s="164"/>
      <c r="AF431" s="164"/>
      <c r="AG431" s="164"/>
      <c r="AH431" s="164"/>
      <c r="AI431" s="164"/>
      <c r="AJ431" s="164"/>
      <c r="AK431" s="164"/>
      <c r="AL431" s="164"/>
      <c r="AM431" s="164"/>
      <c r="AN431" s="164"/>
      <c r="AO431" s="164"/>
      <c r="AP431" s="164"/>
      <c r="AQ431" s="164"/>
      <c r="AR431" s="164"/>
      <c r="AS431" s="164"/>
      <c r="AT431" s="164"/>
      <c r="AU431" s="164"/>
      <c r="AV431" s="164"/>
      <c r="AW431" s="164"/>
      <c r="AX431" s="164"/>
      <c r="AY431" s="164"/>
      <c r="AZ431" s="164"/>
      <c r="BA431" s="164"/>
      <c r="BB431" s="164"/>
      <c r="BC431" s="164"/>
      <c r="BD431" s="164"/>
      <c r="BE431" s="164"/>
      <c r="BF431" s="164"/>
      <c r="BG431" s="164"/>
      <c r="BH431" s="164"/>
      <c r="BI431" s="164"/>
      <c r="BJ431" s="164"/>
      <c r="BK431" s="164"/>
      <c r="BL431" s="164"/>
      <c r="BM431" s="164"/>
      <c r="BN431" s="164"/>
      <c r="BO431" s="164"/>
      <c r="BP431" s="164"/>
      <c r="BQ431" s="164"/>
      <c r="BR431" s="164"/>
      <c r="BS431" s="164"/>
      <c r="BT431" s="164"/>
      <c r="BU431" s="164"/>
      <c r="BV431" s="164"/>
      <c r="BW431" s="164"/>
      <c r="BX431" s="164"/>
    </row>
    <row r="432" spans="1:76" s="172" customFormat="1" x14ac:dyDescent="0.3">
      <c r="A432" s="156"/>
      <c r="B432" s="164"/>
      <c r="W432" s="164"/>
      <c r="X432" s="164"/>
      <c r="Y432" s="164"/>
      <c r="Z432" s="164"/>
      <c r="AA432" s="164"/>
      <c r="AB432" s="164"/>
      <c r="AC432" s="164"/>
      <c r="AD432" s="164"/>
      <c r="AE432" s="164"/>
      <c r="AF432" s="164"/>
      <c r="AG432" s="164"/>
      <c r="AH432" s="164"/>
      <c r="AI432" s="164"/>
      <c r="AJ432" s="164"/>
      <c r="AK432" s="164"/>
      <c r="AL432" s="164"/>
      <c r="AM432" s="164"/>
      <c r="AN432" s="164"/>
      <c r="AO432" s="164"/>
      <c r="AP432" s="164"/>
      <c r="AQ432" s="164"/>
      <c r="AR432" s="164"/>
      <c r="AS432" s="164"/>
      <c r="AT432" s="164"/>
      <c r="AU432" s="164"/>
      <c r="AV432" s="164"/>
      <c r="AW432" s="164"/>
      <c r="AX432" s="164"/>
      <c r="AY432" s="164"/>
      <c r="AZ432" s="164"/>
      <c r="BA432" s="164"/>
      <c r="BB432" s="164"/>
      <c r="BC432" s="164"/>
      <c r="BD432" s="164"/>
      <c r="BE432" s="164"/>
      <c r="BF432" s="164"/>
      <c r="BG432" s="164"/>
      <c r="BH432" s="164"/>
      <c r="BI432" s="164"/>
      <c r="BJ432" s="164"/>
      <c r="BK432" s="164"/>
      <c r="BL432" s="164"/>
      <c r="BM432" s="164"/>
      <c r="BN432" s="164"/>
      <c r="BO432" s="164"/>
      <c r="BP432" s="164"/>
      <c r="BQ432" s="164"/>
      <c r="BR432" s="164"/>
      <c r="BS432" s="164"/>
      <c r="BT432" s="164"/>
      <c r="BU432" s="164"/>
      <c r="BV432" s="164"/>
      <c r="BW432" s="164"/>
      <c r="BX432" s="164"/>
    </row>
    <row r="433" spans="1:76" s="172" customFormat="1" x14ac:dyDescent="0.3">
      <c r="A433" s="156"/>
      <c r="B433" s="164"/>
      <c r="W433" s="164"/>
      <c r="X433" s="164"/>
      <c r="Y433" s="164"/>
      <c r="Z433" s="164"/>
      <c r="AA433" s="164"/>
      <c r="AB433" s="164"/>
      <c r="AC433" s="164"/>
      <c r="AD433" s="164"/>
      <c r="AE433" s="164"/>
      <c r="AF433" s="164"/>
      <c r="AG433" s="164"/>
      <c r="AH433" s="164"/>
      <c r="AI433" s="164"/>
      <c r="AJ433" s="164"/>
      <c r="AK433" s="164"/>
      <c r="AL433" s="164"/>
      <c r="AM433" s="164"/>
      <c r="AN433" s="164"/>
      <c r="AO433" s="164"/>
      <c r="AP433" s="164"/>
      <c r="AQ433" s="164"/>
      <c r="AR433" s="164"/>
      <c r="AS433" s="164"/>
      <c r="AT433" s="164"/>
      <c r="AU433" s="164"/>
      <c r="AV433" s="164"/>
      <c r="AW433" s="164"/>
      <c r="AX433" s="164"/>
      <c r="AY433" s="164"/>
      <c r="AZ433" s="164"/>
      <c r="BA433" s="164"/>
      <c r="BB433" s="164"/>
      <c r="BC433" s="164"/>
      <c r="BD433" s="164"/>
      <c r="BE433" s="164"/>
      <c r="BF433" s="164"/>
      <c r="BG433" s="164"/>
      <c r="BH433" s="164"/>
      <c r="BI433" s="164"/>
      <c r="BJ433" s="164"/>
      <c r="BK433" s="164"/>
      <c r="BL433" s="164"/>
      <c r="BM433" s="164"/>
      <c r="BN433" s="164"/>
      <c r="BO433" s="164"/>
      <c r="BP433" s="164"/>
      <c r="BQ433" s="164"/>
      <c r="BR433" s="164"/>
      <c r="BS433" s="164"/>
      <c r="BT433" s="164"/>
      <c r="BU433" s="164"/>
      <c r="BV433" s="164"/>
      <c r="BW433" s="164"/>
      <c r="BX433" s="164"/>
    </row>
    <row r="434" spans="1:76" s="172" customFormat="1" x14ac:dyDescent="0.3">
      <c r="A434" s="156"/>
      <c r="B434" s="164"/>
      <c r="W434" s="164"/>
      <c r="X434" s="164"/>
      <c r="Y434" s="164"/>
      <c r="Z434" s="164"/>
      <c r="AA434" s="164"/>
      <c r="AB434" s="164"/>
      <c r="AC434" s="164"/>
      <c r="AD434" s="164"/>
      <c r="AE434" s="164"/>
      <c r="AF434" s="164"/>
      <c r="AG434" s="164"/>
      <c r="AH434" s="164"/>
      <c r="AI434" s="164"/>
      <c r="AJ434" s="164"/>
      <c r="AK434" s="164"/>
      <c r="AL434" s="164"/>
      <c r="AM434" s="164"/>
      <c r="AN434" s="164"/>
      <c r="AO434" s="164"/>
      <c r="AP434" s="164"/>
      <c r="AQ434" s="164"/>
      <c r="AR434" s="164"/>
      <c r="AS434" s="164"/>
      <c r="AT434" s="164"/>
      <c r="AU434" s="164"/>
      <c r="AV434" s="164"/>
      <c r="AW434" s="164"/>
      <c r="AX434" s="164"/>
      <c r="AY434" s="164"/>
      <c r="AZ434" s="164"/>
      <c r="BA434" s="164"/>
      <c r="BB434" s="164"/>
      <c r="BC434" s="164"/>
      <c r="BD434" s="164"/>
      <c r="BE434" s="164"/>
      <c r="BF434" s="164"/>
      <c r="BG434" s="164"/>
      <c r="BH434" s="164"/>
      <c r="BI434" s="164"/>
      <c r="BJ434" s="164"/>
      <c r="BK434" s="164"/>
      <c r="BL434" s="164"/>
      <c r="BM434" s="164"/>
      <c r="BN434" s="164"/>
      <c r="BO434" s="164"/>
      <c r="BP434" s="164"/>
      <c r="BQ434" s="164"/>
      <c r="BR434" s="164"/>
      <c r="BS434" s="164"/>
      <c r="BT434" s="164"/>
      <c r="BU434" s="164"/>
      <c r="BV434" s="164"/>
      <c r="BW434" s="164"/>
      <c r="BX434" s="164"/>
    </row>
    <row r="435" spans="1:76" s="172" customFormat="1" x14ac:dyDescent="0.3">
      <c r="A435" s="156"/>
      <c r="B435" s="164"/>
      <c r="W435" s="164"/>
      <c r="X435" s="164"/>
      <c r="Y435" s="164"/>
      <c r="Z435" s="164"/>
      <c r="AA435" s="164"/>
      <c r="AB435" s="164"/>
      <c r="AC435" s="164"/>
      <c r="AD435" s="164"/>
      <c r="AE435" s="164"/>
      <c r="AF435" s="164"/>
      <c r="AG435" s="164"/>
      <c r="AH435" s="164"/>
      <c r="AI435" s="164"/>
      <c r="AJ435" s="164"/>
      <c r="AK435" s="164"/>
      <c r="AL435" s="164"/>
      <c r="AM435" s="164"/>
      <c r="AN435" s="164"/>
      <c r="AO435" s="164"/>
      <c r="AP435" s="164"/>
      <c r="AQ435" s="164"/>
      <c r="AR435" s="164"/>
      <c r="AS435" s="164"/>
      <c r="AT435" s="164"/>
      <c r="AU435" s="164"/>
      <c r="AV435" s="164"/>
      <c r="AW435" s="164"/>
      <c r="AX435" s="164"/>
      <c r="AY435" s="164"/>
      <c r="AZ435" s="164"/>
      <c r="BA435" s="164"/>
      <c r="BB435" s="164"/>
      <c r="BC435" s="164"/>
      <c r="BD435" s="164"/>
      <c r="BE435" s="164"/>
      <c r="BF435" s="164"/>
      <c r="BG435" s="164"/>
      <c r="BH435" s="164"/>
      <c r="BI435" s="164"/>
      <c r="BJ435" s="164"/>
      <c r="BK435" s="164"/>
      <c r="BL435" s="164"/>
      <c r="BM435" s="164"/>
      <c r="BN435" s="164"/>
      <c r="BO435" s="164"/>
      <c r="BP435" s="164"/>
      <c r="BQ435" s="164"/>
      <c r="BR435" s="164"/>
      <c r="BS435" s="164"/>
      <c r="BT435" s="164"/>
      <c r="BU435" s="164"/>
      <c r="BV435" s="164"/>
      <c r="BW435" s="164"/>
      <c r="BX435" s="164"/>
    </row>
    <row r="436" spans="1:76" s="172" customFormat="1" x14ac:dyDescent="0.3">
      <c r="A436" s="156"/>
      <c r="B436" s="164"/>
      <c r="W436" s="164"/>
      <c r="X436" s="164"/>
      <c r="Y436" s="164"/>
      <c r="Z436" s="164"/>
      <c r="AA436" s="164"/>
      <c r="AB436" s="164"/>
      <c r="AC436" s="164"/>
      <c r="AD436" s="164"/>
      <c r="AE436" s="164"/>
      <c r="AF436" s="164"/>
      <c r="AG436" s="164"/>
      <c r="AH436" s="164"/>
      <c r="AI436" s="164"/>
      <c r="AJ436" s="164"/>
      <c r="AK436" s="164"/>
      <c r="AL436" s="164"/>
      <c r="AM436" s="164"/>
      <c r="AN436" s="164"/>
      <c r="AO436" s="164"/>
      <c r="AP436" s="164"/>
      <c r="AQ436" s="164"/>
      <c r="AR436" s="164"/>
      <c r="AS436" s="164"/>
      <c r="AT436" s="164"/>
      <c r="AU436" s="164"/>
      <c r="AV436" s="164"/>
      <c r="AW436" s="164"/>
      <c r="AX436" s="164"/>
      <c r="AY436" s="164"/>
      <c r="AZ436" s="164"/>
      <c r="BA436" s="164"/>
      <c r="BB436" s="164"/>
      <c r="BC436" s="164"/>
      <c r="BD436" s="164"/>
      <c r="BE436" s="164"/>
      <c r="BF436" s="164"/>
      <c r="BG436" s="164"/>
      <c r="BH436" s="164"/>
      <c r="BI436" s="164"/>
      <c r="BJ436" s="164"/>
      <c r="BK436" s="164"/>
      <c r="BL436" s="164"/>
      <c r="BM436" s="164"/>
      <c r="BN436" s="164"/>
      <c r="BO436" s="164"/>
      <c r="BP436" s="164"/>
      <c r="BQ436" s="164"/>
      <c r="BR436" s="164"/>
      <c r="BS436" s="164"/>
      <c r="BT436" s="164"/>
      <c r="BU436" s="164"/>
      <c r="BV436" s="164"/>
      <c r="BW436" s="164"/>
      <c r="BX436" s="164"/>
    </row>
    <row r="437" spans="1:76" s="172" customFormat="1" x14ac:dyDescent="0.3">
      <c r="A437" s="156"/>
      <c r="B437" s="164"/>
      <c r="W437" s="164"/>
      <c r="X437" s="164"/>
      <c r="Y437" s="164"/>
      <c r="Z437" s="164"/>
      <c r="AA437" s="164"/>
      <c r="AB437" s="164"/>
      <c r="AC437" s="164"/>
      <c r="AD437" s="164"/>
      <c r="AE437" s="164"/>
      <c r="AF437" s="164"/>
      <c r="AG437" s="164"/>
      <c r="AH437" s="164"/>
      <c r="AI437" s="164"/>
      <c r="AJ437" s="164"/>
      <c r="AK437" s="164"/>
      <c r="AL437" s="164"/>
      <c r="AM437" s="164"/>
      <c r="AN437" s="164"/>
      <c r="AO437" s="164"/>
      <c r="AP437" s="164"/>
      <c r="AQ437" s="164"/>
      <c r="AR437" s="164"/>
      <c r="AS437" s="164"/>
      <c r="AT437" s="164"/>
      <c r="AU437" s="164"/>
      <c r="AV437" s="164"/>
      <c r="AW437" s="164"/>
      <c r="AX437" s="164"/>
      <c r="AY437" s="164"/>
      <c r="AZ437" s="164"/>
      <c r="BA437" s="164"/>
      <c r="BB437" s="164"/>
      <c r="BC437" s="164"/>
      <c r="BD437" s="164"/>
      <c r="BE437" s="164"/>
      <c r="BF437" s="164"/>
      <c r="BG437" s="164"/>
      <c r="BH437" s="164"/>
      <c r="BI437" s="164"/>
      <c r="BJ437" s="164"/>
      <c r="BK437" s="164"/>
      <c r="BL437" s="164"/>
      <c r="BM437" s="164"/>
      <c r="BN437" s="164"/>
      <c r="BO437" s="164"/>
      <c r="BP437" s="164"/>
      <c r="BQ437" s="164"/>
      <c r="BR437" s="164"/>
      <c r="BS437" s="164"/>
      <c r="BT437" s="164"/>
      <c r="BU437" s="164"/>
      <c r="BV437" s="164"/>
      <c r="BW437" s="164"/>
      <c r="BX437" s="164"/>
    </row>
    <row r="438" spans="1:76" s="172" customFormat="1" x14ac:dyDescent="0.3">
      <c r="A438" s="156"/>
      <c r="B438" s="164"/>
      <c r="W438" s="164"/>
      <c r="X438" s="164"/>
      <c r="Y438" s="164"/>
      <c r="Z438" s="164"/>
      <c r="AA438" s="164"/>
      <c r="AB438" s="164"/>
      <c r="AC438" s="164"/>
      <c r="AD438" s="164"/>
      <c r="AE438" s="164"/>
      <c r="AF438" s="164"/>
      <c r="AG438" s="164"/>
      <c r="AH438" s="164"/>
      <c r="AI438" s="164"/>
      <c r="AJ438" s="164"/>
      <c r="AK438" s="164"/>
      <c r="AL438" s="164"/>
      <c r="AM438" s="164"/>
      <c r="AN438" s="164"/>
      <c r="AO438" s="164"/>
      <c r="AP438" s="164"/>
      <c r="AQ438" s="164"/>
      <c r="AR438" s="164"/>
      <c r="AS438" s="164"/>
      <c r="AT438" s="164"/>
      <c r="AU438" s="164"/>
      <c r="AV438" s="164"/>
      <c r="AW438" s="164"/>
      <c r="AX438" s="164"/>
      <c r="AY438" s="164"/>
      <c r="AZ438" s="164"/>
      <c r="BA438" s="164"/>
      <c r="BB438" s="164"/>
      <c r="BC438" s="164"/>
      <c r="BD438" s="164"/>
      <c r="BE438" s="164"/>
      <c r="BF438" s="164"/>
      <c r="BG438" s="164"/>
      <c r="BH438" s="164"/>
      <c r="BI438" s="164"/>
      <c r="BJ438" s="164"/>
      <c r="BK438" s="164"/>
      <c r="BL438" s="164"/>
      <c r="BM438" s="164"/>
      <c r="BN438" s="164"/>
      <c r="BO438" s="164"/>
      <c r="BP438" s="164"/>
      <c r="BQ438" s="164"/>
      <c r="BR438" s="164"/>
      <c r="BS438" s="164"/>
      <c r="BT438" s="164"/>
      <c r="BU438" s="164"/>
      <c r="BV438" s="164"/>
      <c r="BW438" s="164"/>
      <c r="BX438" s="164"/>
    </row>
    <row r="439" spans="1:76" s="172" customFormat="1" x14ac:dyDescent="0.3">
      <c r="A439" s="156"/>
      <c r="B439" s="164"/>
      <c r="W439" s="164"/>
      <c r="X439" s="164"/>
      <c r="Y439" s="164"/>
      <c r="Z439" s="164"/>
      <c r="AA439" s="164"/>
      <c r="AB439" s="164"/>
      <c r="AC439" s="164"/>
      <c r="AD439" s="164"/>
      <c r="AE439" s="164"/>
      <c r="AF439" s="164"/>
      <c r="AG439" s="164"/>
      <c r="AH439" s="164"/>
      <c r="AI439" s="164"/>
      <c r="AJ439" s="164"/>
      <c r="AK439" s="164"/>
      <c r="AL439" s="164"/>
      <c r="AM439" s="164"/>
      <c r="AN439" s="164"/>
      <c r="AO439" s="164"/>
      <c r="AP439" s="164"/>
      <c r="AQ439" s="164"/>
      <c r="AR439" s="164"/>
      <c r="AS439" s="164"/>
      <c r="AT439" s="164"/>
      <c r="AU439" s="164"/>
      <c r="AV439" s="164"/>
      <c r="AW439" s="164"/>
      <c r="AX439" s="164"/>
      <c r="AY439" s="164"/>
      <c r="AZ439" s="164"/>
      <c r="BA439" s="164"/>
      <c r="BB439" s="164"/>
      <c r="BC439" s="164"/>
      <c r="BD439" s="164"/>
      <c r="BE439" s="164"/>
      <c r="BF439" s="164"/>
      <c r="BG439" s="164"/>
      <c r="BH439" s="164"/>
      <c r="BI439" s="164"/>
      <c r="BJ439" s="164"/>
      <c r="BK439" s="164"/>
      <c r="BL439" s="164"/>
      <c r="BM439" s="164"/>
      <c r="BN439" s="164"/>
      <c r="BO439" s="164"/>
      <c r="BP439" s="164"/>
      <c r="BQ439" s="164"/>
      <c r="BR439" s="164"/>
      <c r="BS439" s="164"/>
      <c r="BT439" s="164"/>
      <c r="BU439" s="164"/>
      <c r="BV439" s="164"/>
      <c r="BW439" s="164"/>
      <c r="BX439" s="164"/>
    </row>
    <row r="440" spans="1:76" s="172" customFormat="1" x14ac:dyDescent="0.3">
      <c r="A440" s="156"/>
      <c r="B440" s="164"/>
      <c r="W440" s="164"/>
      <c r="X440" s="164"/>
      <c r="Y440" s="164"/>
      <c r="Z440" s="164"/>
      <c r="AA440" s="164"/>
      <c r="AB440" s="164"/>
      <c r="AC440" s="164"/>
      <c r="AD440" s="164"/>
      <c r="AE440" s="164"/>
      <c r="AF440" s="164"/>
      <c r="AG440" s="164"/>
      <c r="AH440" s="164"/>
      <c r="AI440" s="164"/>
      <c r="AJ440" s="164"/>
      <c r="AK440" s="164"/>
      <c r="AL440" s="164"/>
      <c r="AM440" s="164"/>
      <c r="AN440" s="164"/>
      <c r="AO440" s="164"/>
      <c r="AP440" s="164"/>
      <c r="AQ440" s="164"/>
      <c r="AR440" s="164"/>
      <c r="AS440" s="164"/>
      <c r="AT440" s="164"/>
      <c r="AU440" s="164"/>
      <c r="AV440" s="164"/>
      <c r="AW440" s="164"/>
      <c r="AX440" s="164"/>
      <c r="AY440" s="164"/>
      <c r="AZ440" s="164"/>
      <c r="BA440" s="164"/>
      <c r="BB440" s="164"/>
      <c r="BC440" s="164"/>
      <c r="BD440" s="164"/>
      <c r="BE440" s="164"/>
      <c r="BF440" s="164"/>
      <c r="BG440" s="164"/>
      <c r="BH440" s="164"/>
      <c r="BI440" s="164"/>
      <c r="BJ440" s="164"/>
      <c r="BK440" s="164"/>
      <c r="BL440" s="164"/>
      <c r="BM440" s="164"/>
      <c r="BN440" s="164"/>
      <c r="BO440" s="164"/>
      <c r="BP440" s="164"/>
      <c r="BQ440" s="164"/>
      <c r="BR440" s="164"/>
      <c r="BS440" s="164"/>
      <c r="BT440" s="164"/>
      <c r="BU440" s="164"/>
      <c r="BV440" s="164"/>
      <c r="BW440" s="164"/>
      <c r="BX440" s="164"/>
    </row>
    <row r="441" spans="1:76" s="172" customFormat="1" x14ac:dyDescent="0.3">
      <c r="A441" s="156"/>
      <c r="B441" s="164"/>
      <c r="W441" s="164"/>
      <c r="X441" s="164"/>
      <c r="Y441" s="164"/>
      <c r="Z441" s="164"/>
      <c r="AA441" s="164"/>
      <c r="AB441" s="164"/>
      <c r="AC441" s="164"/>
      <c r="AD441" s="164"/>
      <c r="AE441" s="164"/>
      <c r="AF441" s="164"/>
      <c r="AG441" s="164"/>
      <c r="AH441" s="164"/>
      <c r="AI441" s="164"/>
      <c r="AJ441" s="164"/>
      <c r="AK441" s="164"/>
      <c r="AL441" s="164"/>
      <c r="AM441" s="164"/>
      <c r="AN441" s="164"/>
      <c r="AO441" s="164"/>
      <c r="AP441" s="164"/>
      <c r="AQ441" s="164"/>
      <c r="AR441" s="164"/>
      <c r="AS441" s="164"/>
      <c r="AT441" s="164"/>
      <c r="AU441" s="164"/>
      <c r="AV441" s="164"/>
      <c r="AW441" s="164"/>
      <c r="AX441" s="164"/>
      <c r="AY441" s="164"/>
      <c r="AZ441" s="164"/>
      <c r="BA441" s="164"/>
      <c r="BB441" s="164"/>
      <c r="BC441" s="164"/>
      <c r="BD441" s="164"/>
      <c r="BE441" s="164"/>
      <c r="BF441" s="164"/>
      <c r="BG441" s="164"/>
      <c r="BH441" s="164"/>
      <c r="BI441" s="164"/>
      <c r="BJ441" s="164"/>
      <c r="BK441" s="164"/>
      <c r="BL441" s="164"/>
      <c r="BM441" s="164"/>
      <c r="BN441" s="164"/>
      <c r="BO441" s="164"/>
      <c r="BP441" s="164"/>
      <c r="BQ441" s="164"/>
      <c r="BR441" s="164"/>
      <c r="BS441" s="164"/>
      <c r="BT441" s="164"/>
      <c r="BU441" s="164"/>
      <c r="BV441" s="164"/>
      <c r="BW441" s="164"/>
      <c r="BX441" s="164"/>
    </row>
    <row r="442" spans="1:76" s="172" customFormat="1" x14ac:dyDescent="0.3">
      <c r="A442" s="156"/>
      <c r="B442" s="164"/>
      <c r="W442" s="164"/>
      <c r="X442" s="164"/>
      <c r="Y442" s="164"/>
      <c r="Z442" s="164"/>
      <c r="AA442" s="164"/>
      <c r="AB442" s="164"/>
      <c r="AC442" s="164"/>
      <c r="AD442" s="164"/>
      <c r="AE442" s="164"/>
      <c r="AF442" s="164"/>
      <c r="AG442" s="164"/>
      <c r="AH442" s="164"/>
      <c r="AI442" s="164"/>
      <c r="AJ442" s="164"/>
      <c r="AK442" s="164"/>
      <c r="AL442" s="164"/>
      <c r="AM442" s="164"/>
      <c r="AN442" s="164"/>
      <c r="AO442" s="164"/>
      <c r="AP442" s="164"/>
      <c r="AQ442" s="164"/>
      <c r="AR442" s="164"/>
      <c r="AS442" s="164"/>
      <c r="AT442" s="164"/>
      <c r="AU442" s="164"/>
      <c r="AV442" s="164"/>
      <c r="AW442" s="164"/>
      <c r="AX442" s="164"/>
      <c r="AY442" s="164"/>
      <c r="AZ442" s="164"/>
      <c r="BA442" s="164"/>
      <c r="BB442" s="164"/>
      <c r="BC442" s="164"/>
      <c r="BD442" s="164"/>
      <c r="BE442" s="164"/>
      <c r="BF442" s="164"/>
      <c r="BG442" s="164"/>
      <c r="BH442" s="164"/>
      <c r="BI442" s="164"/>
      <c r="BJ442" s="164"/>
      <c r="BK442" s="164"/>
      <c r="BL442" s="164"/>
      <c r="BM442" s="164"/>
      <c r="BN442" s="164"/>
      <c r="BO442" s="164"/>
      <c r="BP442" s="164"/>
      <c r="BQ442" s="164"/>
      <c r="BR442" s="164"/>
      <c r="BS442" s="164"/>
      <c r="BT442" s="164"/>
      <c r="BU442" s="164"/>
      <c r="BV442" s="164"/>
      <c r="BW442" s="164"/>
      <c r="BX442" s="164"/>
    </row>
    <row r="443" spans="1:76" s="172" customFormat="1" x14ac:dyDescent="0.3">
      <c r="A443" s="156"/>
      <c r="B443" s="164"/>
      <c r="W443" s="164"/>
      <c r="X443" s="164"/>
      <c r="Y443" s="164"/>
      <c r="Z443" s="164"/>
      <c r="AA443" s="164"/>
      <c r="AB443" s="164"/>
      <c r="AC443" s="164"/>
      <c r="AD443" s="164"/>
      <c r="AE443" s="164"/>
      <c r="AF443" s="164"/>
      <c r="AG443" s="164"/>
      <c r="AH443" s="164"/>
      <c r="AI443" s="164"/>
      <c r="AJ443" s="164"/>
      <c r="AK443" s="164"/>
      <c r="AL443" s="164"/>
      <c r="AM443" s="164"/>
      <c r="AN443" s="164"/>
      <c r="AO443" s="164"/>
      <c r="AP443" s="164"/>
      <c r="AQ443" s="164"/>
      <c r="AR443" s="164"/>
      <c r="AS443" s="164"/>
      <c r="AT443" s="164"/>
      <c r="AU443" s="164"/>
      <c r="AV443" s="164"/>
      <c r="AW443" s="164"/>
      <c r="AX443" s="164"/>
      <c r="AY443" s="164"/>
      <c r="AZ443" s="164"/>
      <c r="BA443" s="164"/>
      <c r="BB443" s="164"/>
      <c r="BC443" s="164"/>
      <c r="BD443" s="164"/>
      <c r="BE443" s="164"/>
      <c r="BF443" s="164"/>
      <c r="BG443" s="164"/>
      <c r="BH443" s="164"/>
      <c r="BI443" s="164"/>
      <c r="BJ443" s="164"/>
      <c r="BK443" s="164"/>
      <c r="BL443" s="164"/>
      <c r="BM443" s="164"/>
      <c r="BN443" s="164"/>
      <c r="BO443" s="164"/>
      <c r="BP443" s="164"/>
      <c r="BQ443" s="164"/>
      <c r="BR443" s="164"/>
      <c r="BS443" s="164"/>
      <c r="BT443" s="164"/>
      <c r="BU443" s="164"/>
      <c r="BV443" s="164"/>
      <c r="BW443" s="164"/>
      <c r="BX443" s="164"/>
    </row>
    <row r="444" spans="1:76" s="172" customFormat="1" x14ac:dyDescent="0.3">
      <c r="A444" s="156"/>
      <c r="B444" s="164"/>
      <c r="W444" s="164"/>
      <c r="X444" s="164"/>
      <c r="Y444" s="164"/>
      <c r="Z444" s="164"/>
      <c r="AA444" s="164"/>
      <c r="AB444" s="164"/>
      <c r="AC444" s="164"/>
      <c r="AD444" s="164"/>
      <c r="AE444" s="164"/>
      <c r="AF444" s="164"/>
      <c r="AG444" s="164"/>
      <c r="AH444" s="164"/>
      <c r="AI444" s="164"/>
      <c r="AJ444" s="164"/>
      <c r="AK444" s="164"/>
      <c r="AL444" s="164"/>
      <c r="AM444" s="164"/>
      <c r="AN444" s="164"/>
      <c r="AO444" s="164"/>
      <c r="AP444" s="164"/>
      <c r="AQ444" s="164"/>
      <c r="AR444" s="164"/>
      <c r="AS444" s="164"/>
      <c r="AT444" s="164"/>
      <c r="AU444" s="164"/>
      <c r="AV444" s="164"/>
      <c r="AW444" s="164"/>
      <c r="AX444" s="164"/>
      <c r="AY444" s="164"/>
      <c r="AZ444" s="164"/>
      <c r="BA444" s="164"/>
      <c r="BB444" s="164"/>
      <c r="BC444" s="164"/>
      <c r="BD444" s="164"/>
      <c r="BE444" s="164"/>
      <c r="BF444" s="164"/>
      <c r="BG444" s="164"/>
      <c r="BH444" s="164"/>
      <c r="BI444" s="164"/>
      <c r="BJ444" s="164"/>
      <c r="BK444" s="164"/>
      <c r="BL444" s="164"/>
      <c r="BM444" s="164"/>
      <c r="BN444" s="164"/>
      <c r="BO444" s="164"/>
      <c r="BP444" s="164"/>
      <c r="BQ444" s="164"/>
      <c r="BR444" s="164"/>
      <c r="BS444" s="164"/>
      <c r="BT444" s="164"/>
      <c r="BU444" s="164"/>
      <c r="BV444" s="164"/>
      <c r="BW444" s="164"/>
      <c r="BX444" s="164"/>
    </row>
    <row r="445" spans="1:76" s="172" customFormat="1" x14ac:dyDescent="0.3">
      <c r="A445" s="156"/>
      <c r="B445" s="164"/>
      <c r="W445" s="164"/>
      <c r="X445" s="164"/>
      <c r="Y445" s="164"/>
      <c r="Z445" s="164"/>
      <c r="AA445" s="164"/>
      <c r="AB445" s="164"/>
      <c r="AC445" s="164"/>
      <c r="AD445" s="164"/>
      <c r="AE445" s="164"/>
      <c r="AF445" s="164"/>
      <c r="AG445" s="164"/>
      <c r="AH445" s="164"/>
      <c r="AI445" s="164"/>
      <c r="AJ445" s="164"/>
      <c r="AK445" s="164"/>
      <c r="AL445" s="164"/>
      <c r="AM445" s="164"/>
      <c r="AN445" s="164"/>
      <c r="AO445" s="164"/>
      <c r="AP445" s="164"/>
      <c r="AQ445" s="164"/>
      <c r="AR445" s="164"/>
      <c r="AS445" s="164"/>
      <c r="AT445" s="164"/>
      <c r="AU445" s="164"/>
      <c r="AV445" s="164"/>
      <c r="AW445" s="164"/>
      <c r="AX445" s="164"/>
      <c r="AY445" s="164"/>
      <c r="AZ445" s="164"/>
      <c r="BA445" s="164"/>
      <c r="BB445" s="164"/>
      <c r="BC445" s="164"/>
      <c r="BD445" s="164"/>
      <c r="BE445" s="164"/>
      <c r="BF445" s="164"/>
      <c r="BG445" s="164"/>
      <c r="BH445" s="164"/>
      <c r="BI445" s="164"/>
      <c r="BJ445" s="164"/>
      <c r="BK445" s="164"/>
      <c r="BL445" s="164"/>
      <c r="BM445" s="164"/>
      <c r="BN445" s="164"/>
      <c r="BO445" s="164"/>
      <c r="BP445" s="164"/>
      <c r="BQ445" s="164"/>
      <c r="BR445" s="164"/>
      <c r="BS445" s="164"/>
      <c r="BT445" s="164"/>
      <c r="BU445" s="164"/>
      <c r="BV445" s="164"/>
      <c r="BW445" s="164"/>
      <c r="BX445" s="164"/>
    </row>
    <row r="446" spans="1:76" s="172" customFormat="1" x14ac:dyDescent="0.3">
      <c r="A446" s="156"/>
      <c r="B446" s="164"/>
      <c r="W446" s="164"/>
      <c r="X446" s="164"/>
      <c r="Y446" s="164"/>
      <c r="Z446" s="164"/>
      <c r="AA446" s="164"/>
      <c r="AB446" s="164"/>
      <c r="AC446" s="164"/>
      <c r="AD446" s="164"/>
      <c r="AE446" s="164"/>
      <c r="AF446" s="164"/>
      <c r="AG446" s="164"/>
      <c r="AH446" s="164"/>
      <c r="AI446" s="164"/>
      <c r="AJ446" s="164"/>
      <c r="AK446" s="164"/>
      <c r="AL446" s="164"/>
      <c r="AM446" s="164"/>
      <c r="AN446" s="164"/>
      <c r="AO446" s="164"/>
      <c r="AP446" s="164"/>
      <c r="AQ446" s="164"/>
      <c r="AR446" s="164"/>
      <c r="AS446" s="164"/>
      <c r="AT446" s="164"/>
      <c r="AU446" s="164"/>
      <c r="AV446" s="164"/>
      <c r="AW446" s="164"/>
      <c r="AX446" s="164"/>
      <c r="AY446" s="164"/>
      <c r="AZ446" s="164"/>
      <c r="BA446" s="164"/>
      <c r="BB446" s="164"/>
      <c r="BC446" s="164"/>
      <c r="BD446" s="164"/>
      <c r="BE446" s="164"/>
      <c r="BF446" s="164"/>
      <c r="BG446" s="164"/>
      <c r="BH446" s="164"/>
      <c r="BI446" s="164"/>
      <c r="BJ446" s="164"/>
      <c r="BK446" s="164"/>
      <c r="BL446" s="164"/>
      <c r="BM446" s="164"/>
      <c r="BN446" s="164"/>
      <c r="BO446" s="164"/>
      <c r="BP446" s="164"/>
      <c r="BQ446" s="164"/>
      <c r="BR446" s="164"/>
      <c r="BS446" s="164"/>
      <c r="BT446" s="164"/>
      <c r="BU446" s="164"/>
      <c r="BV446" s="164"/>
      <c r="BW446" s="164"/>
      <c r="BX446" s="164"/>
    </row>
    <row r="447" spans="1:76" s="172" customFormat="1" x14ac:dyDescent="0.3">
      <c r="A447" s="156"/>
      <c r="B447" s="164"/>
      <c r="W447" s="164"/>
      <c r="X447" s="164"/>
      <c r="Y447" s="164"/>
      <c r="Z447" s="164"/>
      <c r="AA447" s="164"/>
      <c r="AB447" s="164"/>
      <c r="AC447" s="164"/>
      <c r="AD447" s="164"/>
      <c r="AE447" s="164"/>
      <c r="AF447" s="164"/>
      <c r="AG447" s="164"/>
      <c r="AH447" s="164"/>
      <c r="AI447" s="164"/>
      <c r="AJ447" s="164"/>
      <c r="AK447" s="164"/>
      <c r="AL447" s="164"/>
      <c r="AM447" s="164"/>
      <c r="AN447" s="164"/>
      <c r="AO447" s="164"/>
      <c r="AP447" s="164"/>
      <c r="AQ447" s="164"/>
      <c r="AR447" s="164"/>
      <c r="AS447" s="164"/>
      <c r="AT447" s="164"/>
      <c r="AU447" s="164"/>
      <c r="AV447" s="164"/>
      <c r="AW447" s="164"/>
      <c r="AX447" s="164"/>
      <c r="AY447" s="164"/>
      <c r="AZ447" s="164"/>
      <c r="BA447" s="164"/>
      <c r="BB447" s="164"/>
      <c r="BC447" s="164"/>
      <c r="BD447" s="164"/>
      <c r="BE447" s="164"/>
      <c r="BF447" s="164"/>
      <c r="BG447" s="164"/>
      <c r="BH447" s="164"/>
      <c r="BI447" s="164"/>
      <c r="BJ447" s="164"/>
      <c r="BK447" s="164"/>
      <c r="BL447" s="164"/>
      <c r="BM447" s="164"/>
      <c r="BN447" s="164"/>
      <c r="BO447" s="164"/>
      <c r="BP447" s="164"/>
      <c r="BQ447" s="164"/>
      <c r="BR447" s="164"/>
      <c r="BS447" s="164"/>
      <c r="BT447" s="164"/>
      <c r="BU447" s="164"/>
      <c r="BV447" s="164"/>
      <c r="BW447" s="164"/>
      <c r="BX447" s="164"/>
    </row>
    <row r="448" spans="1:76" s="172" customFormat="1" x14ac:dyDescent="0.3">
      <c r="A448" s="156"/>
      <c r="B448" s="164"/>
      <c r="W448" s="164"/>
      <c r="X448" s="164"/>
      <c r="Y448" s="164"/>
      <c r="Z448" s="164"/>
      <c r="AA448" s="164"/>
      <c r="AB448" s="164"/>
      <c r="AC448" s="164"/>
      <c r="AD448" s="164"/>
      <c r="AE448" s="164"/>
      <c r="AF448" s="164"/>
      <c r="AG448" s="164"/>
      <c r="AH448" s="164"/>
      <c r="AI448" s="164"/>
      <c r="AJ448" s="164"/>
      <c r="AK448" s="164"/>
      <c r="AL448" s="164"/>
      <c r="AM448" s="164"/>
      <c r="AN448" s="164"/>
      <c r="AO448" s="164"/>
      <c r="AP448" s="164"/>
      <c r="AQ448" s="164"/>
      <c r="AR448" s="164"/>
      <c r="AS448" s="164"/>
      <c r="AT448" s="164"/>
      <c r="AU448" s="164"/>
      <c r="AV448" s="164"/>
      <c r="AW448" s="164"/>
      <c r="AX448" s="164"/>
      <c r="AY448" s="164"/>
      <c r="AZ448" s="164"/>
      <c r="BA448" s="164"/>
      <c r="BB448" s="164"/>
      <c r="BC448" s="164"/>
      <c r="BD448" s="164"/>
      <c r="BE448" s="164"/>
      <c r="BF448" s="164"/>
      <c r="BG448" s="164"/>
      <c r="BH448" s="164"/>
      <c r="BI448" s="164"/>
      <c r="BJ448" s="164"/>
      <c r="BK448" s="164"/>
      <c r="BL448" s="164"/>
      <c r="BM448" s="164"/>
      <c r="BN448" s="164"/>
      <c r="BO448" s="164"/>
      <c r="BP448" s="164"/>
      <c r="BQ448" s="164"/>
      <c r="BR448" s="164"/>
      <c r="BS448" s="164"/>
      <c r="BT448" s="164"/>
      <c r="BU448" s="164"/>
      <c r="BV448" s="164"/>
      <c r="BW448" s="164"/>
      <c r="BX448" s="164"/>
    </row>
    <row r="449" spans="1:76" s="172" customFormat="1" x14ac:dyDescent="0.3">
      <c r="A449" s="156"/>
      <c r="B449" s="164"/>
      <c r="W449" s="164"/>
      <c r="X449" s="164"/>
      <c r="Y449" s="164"/>
      <c r="Z449" s="164"/>
      <c r="AA449" s="164"/>
      <c r="AB449" s="164"/>
      <c r="AC449" s="164"/>
      <c r="AD449" s="164"/>
      <c r="AE449" s="164"/>
      <c r="AF449" s="164"/>
      <c r="AG449" s="164"/>
      <c r="AH449" s="164"/>
      <c r="AI449" s="164"/>
      <c r="AJ449" s="164"/>
      <c r="AK449" s="164"/>
      <c r="AL449" s="164"/>
      <c r="AM449" s="164"/>
      <c r="AN449" s="164"/>
      <c r="AO449" s="164"/>
      <c r="AP449" s="164"/>
      <c r="AQ449" s="164"/>
      <c r="AR449" s="164"/>
      <c r="AS449" s="164"/>
      <c r="AT449" s="164"/>
      <c r="AU449" s="164"/>
      <c r="AV449" s="164"/>
      <c r="AW449" s="164"/>
      <c r="AX449" s="164"/>
      <c r="AY449" s="164"/>
      <c r="AZ449" s="164"/>
      <c r="BA449" s="164"/>
      <c r="BB449" s="164"/>
      <c r="BC449" s="164"/>
      <c r="BD449" s="164"/>
      <c r="BE449" s="164"/>
      <c r="BF449" s="164"/>
      <c r="BG449" s="164"/>
      <c r="BH449" s="164"/>
      <c r="BI449" s="164"/>
      <c r="BJ449" s="164"/>
      <c r="BK449" s="164"/>
      <c r="BL449" s="164"/>
      <c r="BM449" s="164"/>
      <c r="BN449" s="164"/>
      <c r="BO449" s="164"/>
      <c r="BP449" s="164"/>
      <c r="BQ449" s="164"/>
      <c r="BR449" s="164"/>
      <c r="BS449" s="164"/>
      <c r="BT449" s="164"/>
      <c r="BU449" s="164"/>
      <c r="BV449" s="164"/>
      <c r="BW449" s="164"/>
      <c r="BX449" s="164"/>
    </row>
    <row r="450" spans="1:76" s="172" customFormat="1" x14ac:dyDescent="0.3">
      <c r="A450" s="156"/>
      <c r="B450" s="164"/>
      <c r="W450" s="164"/>
      <c r="X450" s="164"/>
      <c r="Y450" s="164"/>
      <c r="Z450" s="164"/>
      <c r="AA450" s="164"/>
      <c r="AB450" s="164"/>
      <c r="AC450" s="164"/>
      <c r="AD450" s="164"/>
      <c r="AE450" s="164"/>
      <c r="AF450" s="164"/>
      <c r="AG450" s="164"/>
      <c r="AH450" s="164"/>
      <c r="AI450" s="164"/>
      <c r="AJ450" s="164"/>
      <c r="AK450" s="164"/>
      <c r="AL450" s="164"/>
      <c r="AM450" s="164"/>
      <c r="AN450" s="164"/>
      <c r="AO450" s="164"/>
      <c r="AP450" s="164"/>
      <c r="AQ450" s="164"/>
      <c r="AR450" s="164"/>
      <c r="AS450" s="164"/>
      <c r="AT450" s="164"/>
      <c r="AU450" s="164"/>
      <c r="AV450" s="164"/>
      <c r="AW450" s="164"/>
      <c r="AX450" s="164"/>
      <c r="AY450" s="164"/>
      <c r="AZ450" s="164"/>
      <c r="BA450" s="164"/>
      <c r="BB450" s="164"/>
      <c r="BC450" s="164"/>
      <c r="BD450" s="164"/>
      <c r="BE450" s="164"/>
      <c r="BF450" s="164"/>
      <c r="BG450" s="164"/>
      <c r="BH450" s="164"/>
      <c r="BI450" s="164"/>
      <c r="BJ450" s="164"/>
      <c r="BK450" s="164"/>
      <c r="BL450" s="164"/>
      <c r="BM450" s="164"/>
      <c r="BN450" s="164"/>
      <c r="BO450" s="164"/>
      <c r="BP450" s="164"/>
      <c r="BQ450" s="164"/>
      <c r="BR450" s="164"/>
      <c r="BS450" s="164"/>
      <c r="BT450" s="164"/>
      <c r="BU450" s="164"/>
      <c r="BV450" s="164"/>
      <c r="BW450" s="164"/>
      <c r="BX450" s="164"/>
    </row>
    <row r="451" spans="1:76" s="172" customFormat="1" x14ac:dyDescent="0.3">
      <c r="A451" s="156"/>
      <c r="B451" s="164"/>
      <c r="W451" s="164"/>
      <c r="X451" s="164"/>
      <c r="Y451" s="164"/>
      <c r="Z451" s="164"/>
      <c r="AA451" s="164"/>
      <c r="AB451" s="164"/>
      <c r="AC451" s="164"/>
      <c r="AD451" s="164"/>
      <c r="AE451" s="164"/>
      <c r="AF451" s="164"/>
      <c r="AG451" s="164"/>
      <c r="AH451" s="164"/>
      <c r="AI451" s="164"/>
      <c r="AJ451" s="164"/>
      <c r="AK451" s="164"/>
      <c r="AL451" s="164"/>
      <c r="AM451" s="164"/>
      <c r="AN451" s="164"/>
      <c r="AO451" s="164"/>
      <c r="AP451" s="164"/>
      <c r="AQ451" s="164"/>
      <c r="AR451" s="164"/>
      <c r="AS451" s="164"/>
      <c r="AT451" s="164"/>
      <c r="AU451" s="164"/>
      <c r="AV451" s="164"/>
      <c r="AW451" s="164"/>
      <c r="AX451" s="164"/>
      <c r="AY451" s="164"/>
      <c r="AZ451" s="164"/>
      <c r="BA451" s="164"/>
      <c r="BB451" s="164"/>
      <c r="BC451" s="164"/>
      <c r="BD451" s="164"/>
      <c r="BE451" s="164"/>
      <c r="BF451" s="164"/>
      <c r="BG451" s="164"/>
      <c r="BH451" s="164"/>
      <c r="BI451" s="164"/>
      <c r="BJ451" s="164"/>
      <c r="BK451" s="164"/>
      <c r="BL451" s="164"/>
      <c r="BM451" s="164"/>
      <c r="BN451" s="164"/>
      <c r="BO451" s="164"/>
      <c r="BP451" s="164"/>
      <c r="BQ451" s="164"/>
      <c r="BR451" s="164"/>
      <c r="BS451" s="164"/>
      <c r="BT451" s="164"/>
      <c r="BU451" s="164"/>
      <c r="BV451" s="164"/>
      <c r="BW451" s="164"/>
      <c r="BX451" s="164"/>
    </row>
    <row r="452" spans="1:76" s="172" customFormat="1" x14ac:dyDescent="0.3">
      <c r="A452" s="156"/>
      <c r="B452" s="164"/>
      <c r="W452" s="164"/>
      <c r="X452" s="164"/>
      <c r="Y452" s="164"/>
      <c r="Z452" s="164"/>
      <c r="AA452" s="164"/>
      <c r="AB452" s="164"/>
      <c r="AC452" s="164"/>
      <c r="AD452" s="164"/>
      <c r="AE452" s="164"/>
      <c r="AF452" s="164"/>
      <c r="AG452" s="164"/>
      <c r="AH452" s="164"/>
      <c r="AI452" s="164"/>
      <c r="AJ452" s="164"/>
      <c r="AK452" s="164"/>
      <c r="AL452" s="164"/>
      <c r="AM452" s="164"/>
      <c r="AN452" s="164"/>
      <c r="AO452" s="164"/>
      <c r="AP452" s="164"/>
      <c r="AQ452" s="164"/>
      <c r="AR452" s="164"/>
      <c r="AS452" s="164"/>
      <c r="AT452" s="164"/>
      <c r="AU452" s="164"/>
      <c r="AV452" s="164"/>
      <c r="AW452" s="164"/>
      <c r="AX452" s="164"/>
      <c r="AY452" s="164"/>
      <c r="AZ452" s="164"/>
      <c r="BA452" s="164"/>
      <c r="BB452" s="164"/>
      <c r="BC452" s="164"/>
      <c r="BD452" s="164"/>
      <c r="BE452" s="164"/>
      <c r="BF452" s="164"/>
      <c r="BG452" s="164"/>
      <c r="BH452" s="164"/>
      <c r="BI452" s="164"/>
      <c r="BJ452" s="164"/>
      <c r="BK452" s="164"/>
      <c r="BL452" s="164"/>
      <c r="BM452" s="164"/>
      <c r="BN452" s="164"/>
      <c r="BO452" s="164"/>
      <c r="BP452" s="164"/>
      <c r="BQ452" s="164"/>
      <c r="BR452" s="164"/>
      <c r="BS452" s="164"/>
      <c r="BT452" s="164"/>
      <c r="BU452" s="164"/>
      <c r="BV452" s="164"/>
      <c r="BW452" s="164"/>
      <c r="BX452" s="164"/>
    </row>
    <row r="453" spans="1:76" s="172" customFormat="1" x14ac:dyDescent="0.3">
      <c r="A453" s="156"/>
      <c r="B453" s="164"/>
      <c r="W453" s="164"/>
      <c r="X453" s="164"/>
      <c r="Y453" s="164"/>
      <c r="Z453" s="164"/>
      <c r="AA453" s="164"/>
      <c r="AB453" s="164"/>
      <c r="AC453" s="164"/>
      <c r="AD453" s="164"/>
      <c r="AE453" s="164"/>
      <c r="AF453" s="164"/>
      <c r="AG453" s="164"/>
      <c r="AH453" s="164"/>
      <c r="AI453" s="164"/>
      <c r="AJ453" s="164"/>
      <c r="AK453" s="164"/>
      <c r="AL453" s="164"/>
      <c r="AM453" s="164"/>
      <c r="AN453" s="164"/>
      <c r="AO453" s="164"/>
      <c r="AP453" s="164"/>
      <c r="AQ453" s="164"/>
      <c r="AR453" s="164"/>
      <c r="AS453" s="164"/>
      <c r="AT453" s="164"/>
      <c r="AU453" s="164"/>
      <c r="AV453" s="164"/>
      <c r="AW453" s="164"/>
      <c r="AX453" s="164"/>
      <c r="AY453" s="164"/>
      <c r="AZ453" s="164"/>
      <c r="BA453" s="164"/>
      <c r="BB453" s="164"/>
      <c r="BC453" s="164"/>
      <c r="BD453" s="164"/>
      <c r="BE453" s="164"/>
      <c r="BF453" s="164"/>
      <c r="BG453" s="164"/>
      <c r="BH453" s="164"/>
      <c r="BI453" s="164"/>
      <c r="BJ453" s="164"/>
      <c r="BK453" s="164"/>
      <c r="BL453" s="164"/>
      <c r="BM453" s="164"/>
      <c r="BN453" s="164"/>
      <c r="BO453" s="164"/>
      <c r="BP453" s="164"/>
      <c r="BQ453" s="164"/>
      <c r="BR453" s="164"/>
      <c r="BS453" s="164"/>
      <c r="BT453" s="164"/>
      <c r="BU453" s="164"/>
      <c r="BV453" s="164"/>
      <c r="BW453" s="164"/>
      <c r="BX453" s="164"/>
    </row>
    <row r="454" spans="1:76" s="172" customFormat="1" x14ac:dyDescent="0.3">
      <c r="A454" s="156"/>
      <c r="B454" s="164"/>
      <c r="W454" s="164"/>
      <c r="X454" s="164"/>
      <c r="Y454" s="164"/>
      <c r="Z454" s="164"/>
      <c r="AA454" s="164"/>
      <c r="AB454" s="164"/>
      <c r="AC454" s="164"/>
      <c r="AD454" s="164"/>
      <c r="AE454" s="164"/>
      <c r="AF454" s="164"/>
      <c r="AG454" s="164"/>
      <c r="AH454" s="164"/>
      <c r="AI454" s="164"/>
      <c r="AJ454" s="164"/>
      <c r="AK454" s="164"/>
      <c r="AL454" s="164"/>
      <c r="AM454" s="164"/>
      <c r="AN454" s="164"/>
      <c r="AO454" s="164"/>
      <c r="AP454" s="164"/>
      <c r="AQ454" s="164"/>
      <c r="AR454" s="164"/>
      <c r="AS454" s="164"/>
      <c r="AT454" s="164"/>
      <c r="AU454" s="164"/>
      <c r="AV454" s="164"/>
      <c r="AW454" s="164"/>
      <c r="AX454" s="164"/>
      <c r="AY454" s="164"/>
      <c r="AZ454" s="164"/>
      <c r="BA454" s="164"/>
      <c r="BB454" s="164"/>
      <c r="BC454" s="164"/>
      <c r="BD454" s="164"/>
      <c r="BE454" s="164"/>
      <c r="BF454" s="164"/>
      <c r="BG454" s="164"/>
      <c r="BH454" s="164"/>
      <c r="BI454" s="164"/>
      <c r="BJ454" s="164"/>
      <c r="BK454" s="164"/>
      <c r="BL454" s="164"/>
      <c r="BM454" s="164"/>
      <c r="BN454" s="164"/>
      <c r="BO454" s="164"/>
      <c r="BP454" s="164"/>
      <c r="BQ454" s="164"/>
      <c r="BR454" s="164"/>
      <c r="BS454" s="164"/>
      <c r="BT454" s="164"/>
      <c r="BU454" s="164"/>
      <c r="BV454" s="164"/>
      <c r="BW454" s="164"/>
      <c r="BX454" s="164"/>
    </row>
    <row r="455" spans="1:76" s="172" customFormat="1" x14ac:dyDescent="0.3">
      <c r="A455" s="156"/>
      <c r="B455" s="164"/>
      <c r="W455" s="164"/>
      <c r="X455" s="164"/>
      <c r="Y455" s="164"/>
      <c r="Z455" s="164"/>
      <c r="AA455" s="164"/>
      <c r="AB455" s="164"/>
      <c r="AC455" s="164"/>
      <c r="AD455" s="164"/>
      <c r="AE455" s="164"/>
      <c r="AF455" s="164"/>
      <c r="AG455" s="164"/>
      <c r="AH455" s="164"/>
      <c r="AI455" s="164"/>
      <c r="AJ455" s="164"/>
      <c r="AK455" s="164"/>
      <c r="AL455" s="164"/>
      <c r="AM455" s="164"/>
      <c r="AN455" s="164"/>
      <c r="AO455" s="164"/>
      <c r="AP455" s="164"/>
      <c r="AQ455" s="164"/>
      <c r="AR455" s="164"/>
      <c r="AS455" s="164"/>
      <c r="AT455" s="164"/>
      <c r="AU455" s="164"/>
      <c r="AV455" s="164"/>
      <c r="AW455" s="164"/>
      <c r="AX455" s="164"/>
      <c r="AY455" s="164"/>
      <c r="AZ455" s="164"/>
      <c r="BA455" s="164"/>
      <c r="BB455" s="164"/>
      <c r="BC455" s="164"/>
      <c r="BD455" s="164"/>
      <c r="BE455" s="164"/>
      <c r="BF455" s="164"/>
      <c r="BG455" s="164"/>
      <c r="BH455" s="164"/>
      <c r="BI455" s="164"/>
      <c r="BJ455" s="164"/>
      <c r="BK455" s="164"/>
      <c r="BL455" s="164"/>
      <c r="BM455" s="164"/>
      <c r="BN455" s="164"/>
      <c r="BO455" s="164"/>
      <c r="BP455" s="164"/>
      <c r="BQ455" s="164"/>
      <c r="BR455" s="164"/>
      <c r="BS455" s="164"/>
      <c r="BT455" s="164"/>
      <c r="BU455" s="164"/>
      <c r="BV455" s="164"/>
      <c r="BW455" s="164"/>
      <c r="BX455" s="164"/>
    </row>
    <row r="456" spans="1:76" s="172" customFormat="1" x14ac:dyDescent="0.3">
      <c r="A456" s="156"/>
      <c r="B456" s="164"/>
      <c r="W456" s="164"/>
      <c r="X456" s="164"/>
      <c r="Y456" s="164"/>
      <c r="Z456" s="164"/>
      <c r="AA456" s="164"/>
      <c r="AB456" s="164"/>
      <c r="AC456" s="164"/>
      <c r="AD456" s="164"/>
      <c r="AE456" s="164"/>
      <c r="AF456" s="164"/>
      <c r="AG456" s="164"/>
      <c r="AH456" s="164"/>
      <c r="AI456" s="164"/>
      <c r="AJ456" s="164"/>
      <c r="AK456" s="164"/>
      <c r="AL456" s="164"/>
      <c r="AM456" s="164"/>
      <c r="AN456" s="164"/>
      <c r="AO456" s="164"/>
      <c r="AP456" s="164"/>
      <c r="AQ456" s="164"/>
      <c r="AR456" s="164"/>
      <c r="AS456" s="164"/>
      <c r="AT456" s="164"/>
      <c r="AU456" s="164"/>
      <c r="AV456" s="164"/>
      <c r="AW456" s="164"/>
      <c r="AX456" s="164"/>
      <c r="AY456" s="164"/>
      <c r="AZ456" s="164"/>
      <c r="BA456" s="164"/>
      <c r="BB456" s="164"/>
      <c r="BC456" s="164"/>
      <c r="BD456" s="164"/>
      <c r="BE456" s="164"/>
      <c r="BF456" s="164"/>
      <c r="BG456" s="164"/>
      <c r="BH456" s="164"/>
      <c r="BI456" s="164"/>
      <c r="BJ456" s="164"/>
      <c r="BK456" s="164"/>
      <c r="BL456" s="164"/>
      <c r="BM456" s="164"/>
      <c r="BN456" s="164"/>
      <c r="BO456" s="164"/>
      <c r="BP456" s="164"/>
      <c r="BQ456" s="164"/>
      <c r="BR456" s="164"/>
      <c r="BS456" s="164"/>
      <c r="BT456" s="164"/>
      <c r="BU456" s="164"/>
      <c r="BV456" s="164"/>
      <c r="BW456" s="164"/>
      <c r="BX456" s="164"/>
    </row>
    <row r="457" spans="1:76" s="172" customFormat="1" x14ac:dyDescent="0.3">
      <c r="A457" s="156"/>
      <c r="B457" s="164"/>
      <c r="W457" s="164"/>
      <c r="X457" s="164"/>
      <c r="Y457" s="164"/>
      <c r="Z457" s="164"/>
      <c r="AA457" s="164"/>
      <c r="AB457" s="164"/>
      <c r="AC457" s="164"/>
      <c r="AD457" s="164"/>
      <c r="AE457" s="164"/>
      <c r="AF457" s="164"/>
      <c r="AG457" s="164"/>
      <c r="AH457" s="164"/>
      <c r="AI457" s="164"/>
      <c r="AJ457" s="164"/>
      <c r="AK457" s="164"/>
      <c r="AL457" s="164"/>
      <c r="AM457" s="164"/>
      <c r="AN457" s="164"/>
      <c r="AO457" s="164"/>
      <c r="AP457" s="164"/>
      <c r="AQ457" s="164"/>
      <c r="AR457" s="164"/>
      <c r="AS457" s="164"/>
      <c r="AT457" s="164"/>
      <c r="AU457" s="164"/>
      <c r="AV457" s="164"/>
      <c r="AW457" s="164"/>
      <c r="AX457" s="164"/>
      <c r="AY457" s="164"/>
      <c r="AZ457" s="164"/>
      <c r="BA457" s="164"/>
      <c r="BB457" s="164"/>
      <c r="BC457" s="164"/>
      <c r="BD457" s="164"/>
      <c r="BE457" s="164"/>
      <c r="BF457" s="164"/>
      <c r="BG457" s="164"/>
      <c r="BH457" s="164"/>
      <c r="BI457" s="164"/>
      <c r="BJ457" s="164"/>
      <c r="BK457" s="164"/>
      <c r="BL457" s="164"/>
      <c r="BM457" s="164"/>
      <c r="BN457" s="164"/>
      <c r="BO457" s="164"/>
      <c r="BP457" s="164"/>
      <c r="BQ457" s="164"/>
      <c r="BR457" s="164"/>
      <c r="BS457" s="164"/>
      <c r="BT457" s="164"/>
      <c r="BU457" s="164"/>
      <c r="BV457" s="164"/>
      <c r="BW457" s="164"/>
      <c r="BX457" s="164"/>
    </row>
    <row r="458" spans="1:76" s="172" customFormat="1" x14ac:dyDescent="0.3">
      <c r="A458" s="156"/>
      <c r="B458" s="164"/>
      <c r="W458" s="164"/>
      <c r="X458" s="164"/>
      <c r="Y458" s="164"/>
      <c r="Z458" s="164"/>
      <c r="AA458" s="164"/>
      <c r="AB458" s="164"/>
      <c r="AC458" s="164"/>
      <c r="AD458" s="164"/>
      <c r="AE458" s="164"/>
      <c r="AF458" s="164"/>
      <c r="AG458" s="164"/>
      <c r="AH458" s="164"/>
      <c r="AI458" s="164"/>
      <c r="AJ458" s="164"/>
      <c r="AK458" s="164"/>
      <c r="AL458" s="164"/>
      <c r="AM458" s="164"/>
      <c r="AN458" s="164"/>
      <c r="AO458" s="164"/>
      <c r="AP458" s="164"/>
      <c r="AQ458" s="164"/>
      <c r="AR458" s="164"/>
      <c r="AS458" s="164"/>
      <c r="AT458" s="164"/>
      <c r="AU458" s="164"/>
      <c r="AV458" s="164"/>
      <c r="AW458" s="164"/>
      <c r="AX458" s="164"/>
      <c r="AY458" s="164"/>
      <c r="AZ458" s="164"/>
      <c r="BA458" s="164"/>
      <c r="BB458" s="164"/>
      <c r="BC458" s="164"/>
      <c r="BD458" s="164"/>
      <c r="BE458" s="164"/>
      <c r="BF458" s="164"/>
      <c r="BG458" s="164"/>
      <c r="BH458" s="164"/>
      <c r="BI458" s="164"/>
      <c r="BJ458" s="164"/>
      <c r="BK458" s="164"/>
      <c r="BL458" s="164"/>
      <c r="BM458" s="164"/>
      <c r="BN458" s="164"/>
      <c r="BO458" s="164"/>
      <c r="BP458" s="164"/>
      <c r="BQ458" s="164"/>
      <c r="BR458" s="164"/>
      <c r="BS458" s="164"/>
      <c r="BT458" s="164"/>
      <c r="BU458" s="164"/>
      <c r="BV458" s="164"/>
      <c r="BW458" s="164"/>
      <c r="BX458" s="164"/>
    </row>
    <row r="459" spans="1:76" s="172" customFormat="1" x14ac:dyDescent="0.3">
      <c r="A459" s="156"/>
      <c r="B459" s="164"/>
      <c r="W459" s="164"/>
      <c r="X459" s="164"/>
      <c r="Y459" s="164"/>
      <c r="Z459" s="164"/>
      <c r="AA459" s="164"/>
      <c r="AB459" s="164"/>
      <c r="AC459" s="164"/>
      <c r="AD459" s="164"/>
      <c r="AE459" s="164"/>
      <c r="AF459" s="164"/>
      <c r="AG459" s="164"/>
      <c r="AH459" s="164"/>
      <c r="AI459" s="164"/>
      <c r="AJ459" s="164"/>
      <c r="AK459" s="164"/>
      <c r="AL459" s="164"/>
      <c r="AM459" s="164"/>
      <c r="AN459" s="164"/>
      <c r="AO459" s="164"/>
      <c r="AP459" s="164"/>
      <c r="AQ459" s="164"/>
      <c r="AR459" s="164"/>
      <c r="AS459" s="164"/>
      <c r="AT459" s="164"/>
      <c r="AU459" s="164"/>
      <c r="AV459" s="164"/>
      <c r="AW459" s="164"/>
      <c r="AX459" s="164"/>
      <c r="AY459" s="164"/>
      <c r="AZ459" s="164"/>
      <c r="BA459" s="164"/>
      <c r="BB459" s="164"/>
      <c r="BC459" s="164"/>
      <c r="BD459" s="164"/>
      <c r="BE459" s="164"/>
      <c r="BF459" s="164"/>
      <c r="BG459" s="164"/>
      <c r="BH459" s="164"/>
      <c r="BI459" s="164"/>
      <c r="BJ459" s="164"/>
      <c r="BK459" s="164"/>
      <c r="BL459" s="164"/>
      <c r="BM459" s="164"/>
      <c r="BN459" s="164"/>
      <c r="BO459" s="164"/>
      <c r="BP459" s="164"/>
      <c r="BQ459" s="164"/>
      <c r="BR459" s="164"/>
      <c r="BS459" s="164"/>
      <c r="BT459" s="164"/>
      <c r="BU459" s="164"/>
      <c r="BV459" s="164"/>
      <c r="BW459" s="164"/>
      <c r="BX459" s="164"/>
    </row>
    <row r="460" spans="1:76" s="172" customFormat="1" x14ac:dyDescent="0.3">
      <c r="A460" s="156"/>
      <c r="B460" s="164"/>
      <c r="W460" s="164"/>
      <c r="X460" s="164"/>
      <c r="Y460" s="164"/>
      <c r="Z460" s="164"/>
      <c r="AA460" s="164"/>
      <c r="AB460" s="164"/>
      <c r="AC460" s="164"/>
      <c r="AD460" s="164"/>
      <c r="AE460" s="164"/>
      <c r="AF460" s="164"/>
      <c r="AG460" s="164"/>
      <c r="AH460" s="164"/>
      <c r="AI460" s="164"/>
      <c r="AJ460" s="164"/>
      <c r="AK460" s="164"/>
      <c r="AL460" s="164"/>
      <c r="AM460" s="164"/>
      <c r="AN460" s="164"/>
      <c r="AO460" s="164"/>
      <c r="AP460" s="164"/>
      <c r="AQ460" s="164"/>
      <c r="AR460" s="164"/>
      <c r="AS460" s="164"/>
      <c r="AT460" s="164"/>
      <c r="AU460" s="164"/>
      <c r="AV460" s="164"/>
      <c r="AW460" s="164"/>
      <c r="AX460" s="164"/>
      <c r="AY460" s="164"/>
      <c r="AZ460" s="164"/>
      <c r="BA460" s="164"/>
      <c r="BB460" s="164"/>
      <c r="BC460" s="164"/>
      <c r="BD460" s="164"/>
      <c r="BE460" s="164"/>
      <c r="BF460" s="164"/>
      <c r="BG460" s="164"/>
      <c r="BH460" s="164"/>
      <c r="BI460" s="164"/>
      <c r="BJ460" s="164"/>
      <c r="BK460" s="164"/>
      <c r="BL460" s="164"/>
      <c r="BM460" s="164"/>
      <c r="BN460" s="164"/>
      <c r="BO460" s="164"/>
      <c r="BP460" s="164"/>
      <c r="BQ460" s="164"/>
      <c r="BR460" s="164"/>
      <c r="BS460" s="164"/>
      <c r="BT460" s="164"/>
      <c r="BU460" s="164"/>
      <c r="BV460" s="164"/>
      <c r="BW460" s="164"/>
      <c r="BX460" s="164"/>
    </row>
    <row r="461" spans="1:76" s="172" customFormat="1" x14ac:dyDescent="0.3">
      <c r="A461" s="156"/>
      <c r="B461" s="164"/>
      <c r="W461" s="164"/>
      <c r="X461" s="164"/>
      <c r="Y461" s="164"/>
      <c r="Z461" s="164"/>
      <c r="AA461" s="164"/>
      <c r="AB461" s="164"/>
      <c r="AC461" s="164"/>
      <c r="AD461" s="164"/>
      <c r="AE461" s="164"/>
      <c r="AF461" s="164"/>
      <c r="AG461" s="164"/>
      <c r="AH461" s="164"/>
      <c r="AI461" s="164"/>
      <c r="AJ461" s="164"/>
      <c r="AK461" s="164"/>
      <c r="AL461" s="164"/>
      <c r="AM461" s="164"/>
      <c r="AN461" s="164"/>
      <c r="AO461" s="164"/>
      <c r="AP461" s="164"/>
      <c r="AQ461" s="164"/>
      <c r="AR461" s="164"/>
      <c r="AS461" s="164"/>
      <c r="AT461" s="164"/>
      <c r="AU461" s="164"/>
      <c r="AV461" s="164"/>
      <c r="AW461" s="164"/>
      <c r="AX461" s="164"/>
      <c r="AY461" s="164"/>
      <c r="AZ461" s="164"/>
      <c r="BA461" s="164"/>
      <c r="BB461" s="164"/>
      <c r="BC461" s="164"/>
      <c r="BD461" s="164"/>
      <c r="BE461" s="164"/>
      <c r="BF461" s="164"/>
      <c r="BG461" s="164"/>
      <c r="BH461" s="164"/>
      <c r="BI461" s="164"/>
      <c r="BJ461" s="164"/>
      <c r="BK461" s="164"/>
      <c r="BL461" s="164"/>
      <c r="BM461" s="164"/>
      <c r="BN461" s="164"/>
      <c r="BO461" s="164"/>
      <c r="BP461" s="164"/>
      <c r="BQ461" s="164"/>
      <c r="BR461" s="164"/>
      <c r="BS461" s="164"/>
      <c r="BT461" s="164"/>
      <c r="BU461" s="164"/>
      <c r="BV461" s="164"/>
      <c r="BW461" s="164"/>
      <c r="BX461" s="164"/>
    </row>
    <row r="462" spans="1:76" s="172" customFormat="1" x14ac:dyDescent="0.3">
      <c r="A462" s="156"/>
      <c r="B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4"/>
      <c r="AY462" s="164"/>
      <c r="AZ462" s="164"/>
      <c r="BA462" s="164"/>
      <c r="BB462" s="164"/>
      <c r="BC462" s="164"/>
      <c r="BD462" s="164"/>
      <c r="BE462" s="164"/>
      <c r="BF462" s="164"/>
      <c r="BG462" s="164"/>
      <c r="BH462" s="164"/>
      <c r="BI462" s="164"/>
      <c r="BJ462" s="164"/>
      <c r="BK462" s="164"/>
      <c r="BL462" s="164"/>
      <c r="BM462" s="164"/>
      <c r="BN462" s="164"/>
      <c r="BO462" s="164"/>
      <c r="BP462" s="164"/>
      <c r="BQ462" s="164"/>
      <c r="BR462" s="164"/>
      <c r="BS462" s="164"/>
      <c r="BT462" s="164"/>
      <c r="BU462" s="164"/>
      <c r="BV462" s="164"/>
      <c r="BW462" s="164"/>
      <c r="BX462" s="164"/>
    </row>
    <row r="463" spans="1:76" s="172" customFormat="1" x14ac:dyDescent="0.3">
      <c r="A463" s="156"/>
      <c r="B463" s="164"/>
      <c r="W463" s="164"/>
      <c r="X463" s="164"/>
      <c r="Y463" s="164"/>
      <c r="Z463" s="164"/>
      <c r="AA463" s="164"/>
      <c r="AB463" s="164"/>
      <c r="AC463" s="164"/>
      <c r="AD463" s="164"/>
      <c r="AE463" s="164"/>
      <c r="AF463" s="164"/>
      <c r="AG463" s="164"/>
      <c r="AH463" s="164"/>
      <c r="AI463" s="164"/>
      <c r="AJ463" s="164"/>
      <c r="AK463" s="164"/>
      <c r="AL463" s="164"/>
      <c r="AM463" s="164"/>
      <c r="AN463" s="164"/>
      <c r="AO463" s="164"/>
      <c r="AP463" s="164"/>
      <c r="AQ463" s="164"/>
      <c r="AR463" s="164"/>
      <c r="AS463" s="164"/>
      <c r="AT463" s="164"/>
      <c r="AU463" s="164"/>
      <c r="AV463" s="164"/>
      <c r="AW463" s="164"/>
      <c r="AX463" s="164"/>
      <c r="AY463" s="164"/>
      <c r="AZ463" s="164"/>
      <c r="BA463" s="164"/>
      <c r="BB463" s="164"/>
      <c r="BC463" s="164"/>
      <c r="BD463" s="164"/>
      <c r="BE463" s="164"/>
      <c r="BF463" s="164"/>
      <c r="BG463" s="164"/>
      <c r="BH463" s="164"/>
      <c r="BI463" s="164"/>
      <c r="BJ463" s="164"/>
      <c r="BK463" s="164"/>
      <c r="BL463" s="164"/>
      <c r="BM463" s="164"/>
      <c r="BN463" s="164"/>
      <c r="BO463" s="164"/>
      <c r="BP463" s="164"/>
      <c r="BQ463" s="164"/>
      <c r="BR463" s="164"/>
      <c r="BS463" s="164"/>
      <c r="BT463" s="164"/>
      <c r="BU463" s="164"/>
      <c r="BV463" s="164"/>
      <c r="BW463" s="164"/>
      <c r="BX463" s="164"/>
    </row>
    <row r="464" spans="1:76" s="172" customFormat="1" x14ac:dyDescent="0.3">
      <c r="A464" s="156"/>
      <c r="B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c r="AS464" s="164"/>
      <c r="AT464" s="164"/>
      <c r="AU464" s="164"/>
      <c r="AV464" s="164"/>
      <c r="AW464" s="164"/>
      <c r="AX464" s="164"/>
      <c r="AY464" s="164"/>
      <c r="AZ464" s="164"/>
      <c r="BA464" s="164"/>
      <c r="BB464" s="164"/>
      <c r="BC464" s="164"/>
      <c r="BD464" s="164"/>
      <c r="BE464" s="164"/>
      <c r="BF464" s="164"/>
      <c r="BG464" s="164"/>
      <c r="BH464" s="164"/>
      <c r="BI464" s="164"/>
      <c r="BJ464" s="164"/>
      <c r="BK464" s="164"/>
      <c r="BL464" s="164"/>
      <c r="BM464" s="164"/>
      <c r="BN464" s="164"/>
      <c r="BO464" s="164"/>
      <c r="BP464" s="164"/>
      <c r="BQ464" s="164"/>
      <c r="BR464" s="164"/>
      <c r="BS464" s="164"/>
      <c r="BT464" s="164"/>
      <c r="BU464" s="164"/>
      <c r="BV464" s="164"/>
      <c r="BW464" s="164"/>
      <c r="BX464" s="164"/>
    </row>
    <row r="465" spans="1:76" s="172" customFormat="1" x14ac:dyDescent="0.3">
      <c r="A465" s="156"/>
      <c r="B465" s="164"/>
      <c r="W465" s="164"/>
      <c r="X465" s="164"/>
      <c r="Y465" s="164"/>
      <c r="Z465" s="164"/>
      <c r="AA465" s="164"/>
      <c r="AB465" s="164"/>
      <c r="AC465" s="164"/>
      <c r="AD465" s="164"/>
      <c r="AE465" s="164"/>
      <c r="AF465" s="164"/>
      <c r="AG465" s="164"/>
      <c r="AH465" s="164"/>
      <c r="AI465" s="164"/>
      <c r="AJ465" s="164"/>
      <c r="AK465" s="164"/>
      <c r="AL465" s="164"/>
      <c r="AM465" s="164"/>
      <c r="AN465" s="164"/>
      <c r="AO465" s="164"/>
      <c r="AP465" s="164"/>
      <c r="AQ465" s="164"/>
      <c r="AR465" s="164"/>
      <c r="AS465" s="164"/>
      <c r="AT465" s="164"/>
      <c r="AU465" s="164"/>
      <c r="AV465" s="164"/>
      <c r="AW465" s="164"/>
      <c r="AX465" s="164"/>
      <c r="AY465" s="164"/>
      <c r="AZ465" s="164"/>
      <c r="BA465" s="164"/>
      <c r="BB465" s="164"/>
      <c r="BC465" s="164"/>
      <c r="BD465" s="164"/>
      <c r="BE465" s="164"/>
      <c r="BF465" s="164"/>
      <c r="BG465" s="164"/>
      <c r="BH465" s="164"/>
      <c r="BI465" s="164"/>
      <c r="BJ465" s="164"/>
      <c r="BK465" s="164"/>
      <c r="BL465" s="164"/>
      <c r="BM465" s="164"/>
      <c r="BN465" s="164"/>
      <c r="BO465" s="164"/>
      <c r="BP465" s="164"/>
      <c r="BQ465" s="164"/>
      <c r="BR465" s="164"/>
      <c r="BS465" s="164"/>
      <c r="BT465" s="164"/>
      <c r="BU465" s="164"/>
      <c r="BV465" s="164"/>
      <c r="BW465" s="164"/>
      <c r="BX465" s="164"/>
    </row>
    <row r="466" spans="1:76" s="172" customFormat="1" x14ac:dyDescent="0.3">
      <c r="A466" s="156"/>
      <c r="B466" s="164"/>
      <c r="W466" s="164"/>
      <c r="X466" s="164"/>
      <c r="Y466" s="164"/>
      <c r="Z466" s="164"/>
      <c r="AA466" s="164"/>
      <c r="AB466" s="164"/>
      <c r="AC466" s="164"/>
      <c r="AD466" s="164"/>
      <c r="AE466" s="164"/>
      <c r="AF466" s="164"/>
      <c r="AG466" s="164"/>
      <c r="AH466" s="164"/>
      <c r="AI466" s="164"/>
      <c r="AJ466" s="164"/>
      <c r="AK466" s="164"/>
      <c r="AL466" s="164"/>
      <c r="AM466" s="164"/>
      <c r="AN466" s="164"/>
      <c r="AO466" s="164"/>
      <c r="AP466" s="164"/>
      <c r="AQ466" s="164"/>
      <c r="AR466" s="164"/>
      <c r="AS466" s="164"/>
      <c r="AT466" s="164"/>
      <c r="AU466" s="164"/>
      <c r="AV466" s="164"/>
      <c r="AW466" s="164"/>
      <c r="AX466" s="164"/>
      <c r="AY466" s="164"/>
      <c r="AZ466" s="164"/>
      <c r="BA466" s="164"/>
      <c r="BB466" s="164"/>
      <c r="BC466" s="164"/>
      <c r="BD466" s="164"/>
      <c r="BE466" s="164"/>
      <c r="BF466" s="164"/>
      <c r="BG466" s="164"/>
      <c r="BH466" s="164"/>
      <c r="BI466" s="164"/>
      <c r="BJ466" s="164"/>
      <c r="BK466" s="164"/>
      <c r="BL466" s="164"/>
      <c r="BM466" s="164"/>
      <c r="BN466" s="164"/>
      <c r="BO466" s="164"/>
      <c r="BP466" s="164"/>
      <c r="BQ466" s="164"/>
      <c r="BR466" s="164"/>
      <c r="BS466" s="164"/>
      <c r="BT466" s="164"/>
      <c r="BU466" s="164"/>
      <c r="BV466" s="164"/>
      <c r="BW466" s="164"/>
      <c r="BX466" s="164"/>
    </row>
    <row r="467" spans="1:76" s="172" customFormat="1" x14ac:dyDescent="0.3">
      <c r="A467" s="156"/>
      <c r="B467" s="164"/>
      <c r="W467" s="164"/>
      <c r="X467" s="164"/>
      <c r="Y467" s="164"/>
      <c r="Z467" s="164"/>
      <c r="AA467" s="164"/>
      <c r="AB467" s="164"/>
      <c r="AC467" s="164"/>
      <c r="AD467" s="164"/>
      <c r="AE467" s="164"/>
      <c r="AF467" s="164"/>
      <c r="AG467" s="164"/>
      <c r="AH467" s="164"/>
      <c r="AI467" s="164"/>
      <c r="AJ467" s="164"/>
      <c r="AK467" s="164"/>
      <c r="AL467" s="164"/>
      <c r="AM467" s="164"/>
      <c r="AN467" s="164"/>
      <c r="AO467" s="164"/>
      <c r="AP467" s="164"/>
      <c r="AQ467" s="164"/>
      <c r="AR467" s="164"/>
      <c r="AS467" s="164"/>
      <c r="AT467" s="164"/>
      <c r="AU467" s="164"/>
      <c r="AV467" s="164"/>
      <c r="AW467" s="164"/>
      <c r="AX467" s="164"/>
      <c r="AY467" s="164"/>
      <c r="AZ467" s="164"/>
      <c r="BA467" s="164"/>
      <c r="BB467" s="164"/>
      <c r="BC467" s="164"/>
      <c r="BD467" s="164"/>
      <c r="BE467" s="164"/>
      <c r="BF467" s="164"/>
      <c r="BG467" s="164"/>
      <c r="BH467" s="164"/>
      <c r="BI467" s="164"/>
      <c r="BJ467" s="164"/>
      <c r="BK467" s="164"/>
      <c r="BL467" s="164"/>
      <c r="BM467" s="164"/>
      <c r="BN467" s="164"/>
      <c r="BO467" s="164"/>
      <c r="BP467" s="164"/>
      <c r="BQ467" s="164"/>
      <c r="BR467" s="164"/>
      <c r="BS467" s="164"/>
      <c r="BT467" s="164"/>
      <c r="BU467" s="164"/>
      <c r="BV467" s="164"/>
      <c r="BW467" s="164"/>
      <c r="BX467" s="164"/>
    </row>
    <row r="468" spans="1:76" s="172" customFormat="1" x14ac:dyDescent="0.3">
      <c r="A468" s="156"/>
      <c r="B468" s="164"/>
      <c r="W468" s="164"/>
      <c r="X468" s="164"/>
      <c r="Y468" s="164"/>
      <c r="Z468" s="164"/>
      <c r="AA468" s="164"/>
      <c r="AB468" s="164"/>
      <c r="AC468" s="164"/>
      <c r="AD468" s="164"/>
      <c r="AE468" s="164"/>
      <c r="AF468" s="164"/>
      <c r="AG468" s="164"/>
      <c r="AH468" s="164"/>
      <c r="AI468" s="164"/>
      <c r="AJ468" s="164"/>
      <c r="AK468" s="164"/>
      <c r="AL468" s="164"/>
      <c r="AM468" s="164"/>
      <c r="AN468" s="164"/>
      <c r="AO468" s="164"/>
      <c r="AP468" s="164"/>
      <c r="AQ468" s="164"/>
      <c r="AR468" s="164"/>
      <c r="AS468" s="164"/>
      <c r="AT468" s="164"/>
      <c r="AU468" s="164"/>
      <c r="AV468" s="164"/>
      <c r="AW468" s="164"/>
      <c r="AX468" s="164"/>
      <c r="AY468" s="164"/>
      <c r="AZ468" s="164"/>
      <c r="BA468" s="164"/>
      <c r="BB468" s="164"/>
      <c r="BC468" s="164"/>
      <c r="BD468" s="164"/>
      <c r="BE468" s="164"/>
      <c r="BF468" s="164"/>
      <c r="BG468" s="164"/>
      <c r="BH468" s="164"/>
      <c r="BI468" s="164"/>
      <c r="BJ468" s="164"/>
      <c r="BK468" s="164"/>
      <c r="BL468" s="164"/>
      <c r="BM468" s="164"/>
      <c r="BN468" s="164"/>
      <c r="BO468" s="164"/>
      <c r="BP468" s="164"/>
      <c r="BQ468" s="164"/>
      <c r="BR468" s="164"/>
      <c r="BS468" s="164"/>
      <c r="BT468" s="164"/>
      <c r="BU468" s="164"/>
      <c r="BV468" s="164"/>
      <c r="BW468" s="164"/>
      <c r="BX468" s="164"/>
    </row>
    <row r="469" spans="1:76" s="172" customFormat="1" x14ac:dyDescent="0.3">
      <c r="A469" s="156"/>
      <c r="B469" s="164"/>
      <c r="W469" s="164"/>
      <c r="X469" s="164"/>
      <c r="Y469" s="164"/>
      <c r="Z469" s="164"/>
      <c r="AA469" s="164"/>
      <c r="AB469" s="164"/>
      <c r="AC469" s="164"/>
      <c r="AD469" s="164"/>
      <c r="AE469" s="164"/>
      <c r="AF469" s="164"/>
      <c r="AG469" s="164"/>
      <c r="AH469" s="164"/>
      <c r="AI469" s="164"/>
      <c r="AJ469" s="164"/>
      <c r="AK469" s="164"/>
      <c r="AL469" s="164"/>
      <c r="AM469" s="164"/>
      <c r="AN469" s="164"/>
      <c r="AO469" s="164"/>
      <c r="AP469" s="164"/>
      <c r="AQ469" s="164"/>
      <c r="AR469" s="164"/>
      <c r="AS469" s="164"/>
      <c r="AT469" s="164"/>
      <c r="AU469" s="164"/>
      <c r="AV469" s="164"/>
      <c r="AW469" s="164"/>
      <c r="AX469" s="164"/>
      <c r="AY469" s="164"/>
      <c r="AZ469" s="164"/>
      <c r="BA469" s="164"/>
      <c r="BB469" s="164"/>
      <c r="BC469" s="164"/>
      <c r="BD469" s="164"/>
      <c r="BE469" s="164"/>
      <c r="BF469" s="164"/>
      <c r="BG469" s="164"/>
      <c r="BH469" s="164"/>
      <c r="BI469" s="164"/>
      <c r="BJ469" s="164"/>
      <c r="BK469" s="164"/>
      <c r="BL469" s="164"/>
      <c r="BM469" s="164"/>
      <c r="BN469" s="164"/>
      <c r="BO469" s="164"/>
      <c r="BP469" s="164"/>
      <c r="BQ469" s="164"/>
      <c r="BR469" s="164"/>
      <c r="BS469" s="164"/>
      <c r="BT469" s="164"/>
      <c r="BU469" s="164"/>
      <c r="BV469" s="164"/>
      <c r="BW469" s="164"/>
      <c r="BX469" s="164"/>
    </row>
    <row r="470" spans="1:76" s="172" customFormat="1" x14ac:dyDescent="0.3">
      <c r="A470" s="156"/>
      <c r="B470" s="164"/>
      <c r="W470" s="164"/>
      <c r="X470" s="164"/>
      <c r="Y470" s="164"/>
      <c r="Z470" s="164"/>
      <c r="AA470" s="164"/>
      <c r="AB470" s="164"/>
      <c r="AC470" s="164"/>
      <c r="AD470" s="164"/>
      <c r="AE470" s="164"/>
      <c r="AF470" s="164"/>
      <c r="AG470" s="164"/>
      <c r="AH470" s="164"/>
      <c r="AI470" s="164"/>
      <c r="AJ470" s="164"/>
      <c r="AK470" s="164"/>
      <c r="AL470" s="164"/>
      <c r="AM470" s="164"/>
      <c r="AN470" s="164"/>
      <c r="AO470" s="164"/>
      <c r="AP470" s="164"/>
      <c r="AQ470" s="164"/>
      <c r="AR470" s="164"/>
      <c r="AS470" s="164"/>
      <c r="AT470" s="164"/>
      <c r="AU470" s="164"/>
      <c r="AV470" s="164"/>
      <c r="AW470" s="164"/>
      <c r="AX470" s="164"/>
      <c r="AY470" s="164"/>
      <c r="AZ470" s="164"/>
      <c r="BA470" s="164"/>
      <c r="BB470" s="164"/>
      <c r="BC470" s="164"/>
      <c r="BD470" s="164"/>
      <c r="BE470" s="164"/>
      <c r="BF470" s="164"/>
      <c r="BG470" s="164"/>
      <c r="BH470" s="164"/>
      <c r="BI470" s="164"/>
      <c r="BJ470" s="164"/>
      <c r="BK470" s="164"/>
      <c r="BL470" s="164"/>
      <c r="BM470" s="164"/>
      <c r="BN470" s="164"/>
      <c r="BO470" s="164"/>
      <c r="BP470" s="164"/>
      <c r="BQ470" s="164"/>
      <c r="BR470" s="164"/>
      <c r="BS470" s="164"/>
      <c r="BT470" s="164"/>
      <c r="BU470" s="164"/>
      <c r="BV470" s="164"/>
      <c r="BW470" s="164"/>
      <c r="BX470" s="164"/>
    </row>
    <row r="471" spans="1:76" s="172" customFormat="1" x14ac:dyDescent="0.3">
      <c r="A471" s="156"/>
      <c r="B471" s="164"/>
      <c r="W471" s="164"/>
      <c r="X471" s="164"/>
      <c r="Y471" s="164"/>
      <c r="Z471" s="164"/>
      <c r="AA471" s="164"/>
      <c r="AB471" s="164"/>
      <c r="AC471" s="164"/>
      <c r="AD471" s="164"/>
      <c r="AE471" s="164"/>
      <c r="AF471" s="164"/>
      <c r="AG471" s="164"/>
      <c r="AH471" s="164"/>
      <c r="AI471" s="164"/>
      <c r="AJ471" s="164"/>
      <c r="AK471" s="164"/>
      <c r="AL471" s="164"/>
      <c r="AM471" s="164"/>
      <c r="AN471" s="164"/>
      <c r="AO471" s="164"/>
      <c r="AP471" s="164"/>
      <c r="AQ471" s="164"/>
      <c r="AR471" s="164"/>
      <c r="AS471" s="164"/>
      <c r="AT471" s="164"/>
      <c r="AU471" s="164"/>
      <c r="AV471" s="164"/>
      <c r="AW471" s="164"/>
      <c r="AX471" s="164"/>
      <c r="AY471" s="164"/>
      <c r="AZ471" s="164"/>
      <c r="BA471" s="164"/>
      <c r="BB471" s="164"/>
      <c r="BC471" s="164"/>
      <c r="BD471" s="164"/>
      <c r="BE471" s="164"/>
      <c r="BF471" s="164"/>
      <c r="BG471" s="164"/>
      <c r="BH471" s="164"/>
      <c r="BI471" s="164"/>
      <c r="BJ471" s="164"/>
      <c r="BK471" s="164"/>
      <c r="BL471" s="164"/>
      <c r="BM471" s="164"/>
      <c r="BN471" s="164"/>
      <c r="BO471" s="164"/>
      <c r="BP471" s="164"/>
      <c r="BQ471" s="164"/>
      <c r="BR471" s="164"/>
      <c r="BS471" s="164"/>
      <c r="BT471" s="164"/>
      <c r="BU471" s="164"/>
      <c r="BV471" s="164"/>
      <c r="BW471" s="164"/>
      <c r="BX471" s="164"/>
    </row>
    <row r="472" spans="1:76" s="172" customFormat="1" x14ac:dyDescent="0.3">
      <c r="A472" s="156"/>
      <c r="B472" s="164"/>
      <c r="W472" s="164"/>
      <c r="X472" s="164"/>
      <c r="Y472" s="164"/>
      <c r="Z472" s="164"/>
      <c r="AA472" s="164"/>
      <c r="AB472" s="164"/>
      <c r="AC472" s="164"/>
      <c r="AD472" s="164"/>
      <c r="AE472" s="164"/>
      <c r="AF472" s="164"/>
      <c r="AG472" s="164"/>
      <c r="AH472" s="164"/>
      <c r="AI472" s="164"/>
      <c r="AJ472" s="164"/>
      <c r="AK472" s="164"/>
      <c r="AL472" s="164"/>
      <c r="AM472" s="164"/>
      <c r="AN472" s="164"/>
      <c r="AO472" s="164"/>
      <c r="AP472" s="164"/>
      <c r="AQ472" s="164"/>
      <c r="AR472" s="164"/>
      <c r="AS472" s="164"/>
      <c r="AT472" s="164"/>
      <c r="AU472" s="164"/>
      <c r="AV472" s="164"/>
      <c r="AW472" s="164"/>
      <c r="AX472" s="164"/>
      <c r="AY472" s="164"/>
      <c r="AZ472" s="164"/>
      <c r="BA472" s="164"/>
      <c r="BB472" s="164"/>
      <c r="BC472" s="164"/>
      <c r="BD472" s="164"/>
      <c r="BE472" s="164"/>
      <c r="BF472" s="164"/>
      <c r="BG472" s="164"/>
      <c r="BH472" s="164"/>
      <c r="BI472" s="164"/>
      <c r="BJ472" s="164"/>
      <c r="BK472" s="164"/>
      <c r="BL472" s="164"/>
      <c r="BM472" s="164"/>
      <c r="BN472" s="164"/>
      <c r="BO472" s="164"/>
      <c r="BP472" s="164"/>
      <c r="BQ472" s="164"/>
      <c r="BR472" s="164"/>
      <c r="BS472" s="164"/>
      <c r="BT472" s="164"/>
      <c r="BU472" s="164"/>
      <c r="BV472" s="164"/>
      <c r="BW472" s="164"/>
      <c r="BX472" s="164"/>
    </row>
    <row r="473" spans="1:76" s="172" customFormat="1" x14ac:dyDescent="0.3">
      <c r="A473" s="156"/>
      <c r="B473" s="164"/>
      <c r="W473" s="164"/>
      <c r="X473" s="164"/>
      <c r="Y473" s="164"/>
      <c r="Z473" s="164"/>
      <c r="AA473" s="164"/>
      <c r="AB473" s="164"/>
      <c r="AC473" s="164"/>
      <c r="AD473" s="164"/>
      <c r="AE473" s="164"/>
      <c r="AF473" s="164"/>
      <c r="AG473" s="164"/>
      <c r="AH473" s="164"/>
      <c r="AI473" s="164"/>
      <c r="AJ473" s="164"/>
      <c r="AK473" s="164"/>
      <c r="AL473" s="164"/>
      <c r="AM473" s="164"/>
      <c r="AN473" s="164"/>
      <c r="AO473" s="164"/>
      <c r="AP473" s="164"/>
      <c r="AQ473" s="164"/>
      <c r="AR473" s="164"/>
      <c r="AS473" s="164"/>
      <c r="AT473" s="164"/>
      <c r="AU473" s="164"/>
      <c r="AV473" s="164"/>
      <c r="AW473" s="164"/>
      <c r="AX473" s="164"/>
      <c r="AY473" s="164"/>
      <c r="AZ473" s="164"/>
      <c r="BA473" s="164"/>
      <c r="BB473" s="164"/>
      <c r="BC473" s="164"/>
      <c r="BD473" s="164"/>
      <c r="BE473" s="164"/>
      <c r="BF473" s="164"/>
      <c r="BG473" s="164"/>
      <c r="BH473" s="164"/>
      <c r="BI473" s="164"/>
      <c r="BJ473" s="164"/>
      <c r="BK473" s="164"/>
      <c r="BL473" s="164"/>
      <c r="BM473" s="164"/>
      <c r="BN473" s="164"/>
      <c r="BO473" s="164"/>
      <c r="BP473" s="164"/>
      <c r="BQ473" s="164"/>
      <c r="BR473" s="164"/>
      <c r="BS473" s="164"/>
      <c r="BT473" s="164"/>
      <c r="BU473" s="164"/>
      <c r="BV473" s="164"/>
      <c r="BW473" s="164"/>
      <c r="BX473" s="164"/>
    </row>
    <row r="474" spans="1:76" s="172" customFormat="1" x14ac:dyDescent="0.3">
      <c r="A474" s="156"/>
      <c r="B474" s="164"/>
      <c r="W474" s="164"/>
      <c r="X474" s="164"/>
      <c r="Y474" s="164"/>
      <c r="Z474" s="164"/>
      <c r="AA474" s="164"/>
      <c r="AB474" s="164"/>
      <c r="AC474" s="164"/>
      <c r="AD474" s="164"/>
      <c r="AE474" s="164"/>
      <c r="AF474" s="164"/>
      <c r="AG474" s="164"/>
      <c r="AH474" s="164"/>
      <c r="AI474" s="164"/>
      <c r="AJ474" s="164"/>
      <c r="AK474" s="164"/>
      <c r="AL474" s="164"/>
      <c r="AM474" s="164"/>
      <c r="AN474" s="164"/>
      <c r="AO474" s="164"/>
      <c r="AP474" s="164"/>
      <c r="AQ474" s="164"/>
      <c r="AR474" s="164"/>
      <c r="AS474" s="164"/>
      <c r="AT474" s="164"/>
      <c r="AU474" s="164"/>
      <c r="AV474" s="164"/>
      <c r="AW474" s="164"/>
      <c r="AX474" s="164"/>
      <c r="AY474" s="164"/>
      <c r="AZ474" s="164"/>
      <c r="BA474" s="164"/>
      <c r="BB474" s="164"/>
      <c r="BC474" s="164"/>
      <c r="BD474" s="164"/>
      <c r="BE474" s="164"/>
      <c r="BF474" s="164"/>
      <c r="BG474" s="164"/>
      <c r="BH474" s="164"/>
      <c r="BI474" s="164"/>
      <c r="BJ474" s="164"/>
      <c r="BK474" s="164"/>
      <c r="BL474" s="164"/>
      <c r="BM474" s="164"/>
      <c r="BN474" s="164"/>
      <c r="BO474" s="164"/>
      <c r="BP474" s="164"/>
      <c r="BQ474" s="164"/>
      <c r="BR474" s="164"/>
      <c r="BS474" s="164"/>
      <c r="BT474" s="164"/>
      <c r="BU474" s="164"/>
      <c r="BV474" s="164"/>
      <c r="BW474" s="164"/>
      <c r="BX474" s="164"/>
    </row>
    <row r="475" spans="1:76" s="172" customFormat="1" x14ac:dyDescent="0.3">
      <c r="A475" s="156"/>
      <c r="B475" s="164"/>
      <c r="W475" s="164"/>
      <c r="X475" s="164"/>
      <c r="Y475" s="164"/>
      <c r="Z475" s="164"/>
      <c r="AA475" s="164"/>
      <c r="AB475" s="164"/>
      <c r="AC475" s="164"/>
      <c r="AD475" s="164"/>
      <c r="AE475" s="164"/>
      <c r="AF475" s="164"/>
      <c r="AG475" s="164"/>
      <c r="AH475" s="164"/>
      <c r="AI475" s="164"/>
      <c r="AJ475" s="164"/>
      <c r="AK475" s="164"/>
      <c r="AL475" s="164"/>
      <c r="AM475" s="164"/>
      <c r="AN475" s="164"/>
      <c r="AO475" s="164"/>
      <c r="AP475" s="164"/>
      <c r="AQ475" s="164"/>
      <c r="AR475" s="164"/>
      <c r="AS475" s="164"/>
      <c r="AT475" s="164"/>
      <c r="AU475" s="164"/>
      <c r="AV475" s="164"/>
      <c r="AW475" s="164"/>
      <c r="AX475" s="164"/>
      <c r="AY475" s="164"/>
      <c r="AZ475" s="164"/>
      <c r="BA475" s="164"/>
      <c r="BB475" s="164"/>
      <c r="BC475" s="164"/>
      <c r="BD475" s="164"/>
      <c r="BE475" s="164"/>
      <c r="BF475" s="164"/>
      <c r="BG475" s="164"/>
      <c r="BH475" s="164"/>
      <c r="BI475" s="164"/>
      <c r="BJ475" s="164"/>
      <c r="BK475" s="164"/>
      <c r="BL475" s="164"/>
      <c r="BM475" s="164"/>
      <c r="BN475" s="164"/>
      <c r="BO475" s="164"/>
      <c r="BP475" s="164"/>
      <c r="BQ475" s="164"/>
      <c r="BR475" s="164"/>
      <c r="BS475" s="164"/>
      <c r="BT475" s="164"/>
      <c r="BU475" s="164"/>
      <c r="BV475" s="164"/>
      <c r="BW475" s="164"/>
      <c r="BX475" s="164"/>
    </row>
    <row r="476" spans="1:76" s="172" customFormat="1" x14ac:dyDescent="0.3">
      <c r="A476" s="156"/>
      <c r="B476" s="164"/>
      <c r="W476" s="164"/>
      <c r="X476" s="164"/>
      <c r="Y476" s="164"/>
      <c r="Z476" s="164"/>
      <c r="AA476" s="164"/>
      <c r="AB476" s="164"/>
      <c r="AC476" s="164"/>
      <c r="AD476" s="164"/>
      <c r="AE476" s="164"/>
      <c r="AF476" s="164"/>
      <c r="AG476" s="164"/>
      <c r="AH476" s="164"/>
      <c r="AI476" s="164"/>
      <c r="AJ476" s="164"/>
      <c r="AK476" s="164"/>
      <c r="AL476" s="164"/>
      <c r="AM476" s="164"/>
      <c r="AN476" s="164"/>
      <c r="AO476" s="164"/>
      <c r="AP476" s="164"/>
      <c r="AQ476" s="164"/>
      <c r="AR476" s="164"/>
      <c r="AS476" s="164"/>
      <c r="AT476" s="164"/>
      <c r="AU476" s="164"/>
      <c r="AV476" s="164"/>
      <c r="AW476" s="164"/>
      <c r="AX476" s="164"/>
      <c r="AY476" s="164"/>
      <c r="AZ476" s="164"/>
      <c r="BA476" s="164"/>
      <c r="BB476" s="164"/>
      <c r="BC476" s="164"/>
      <c r="BD476" s="164"/>
      <c r="BE476" s="164"/>
      <c r="BF476" s="164"/>
      <c r="BG476" s="164"/>
      <c r="BH476" s="164"/>
      <c r="BI476" s="164"/>
      <c r="BJ476" s="164"/>
      <c r="BK476" s="164"/>
      <c r="BL476" s="164"/>
      <c r="BM476" s="164"/>
      <c r="BN476" s="164"/>
      <c r="BO476" s="164"/>
      <c r="BP476" s="164"/>
      <c r="BQ476" s="164"/>
      <c r="BR476" s="164"/>
      <c r="BS476" s="164"/>
      <c r="BT476" s="164"/>
      <c r="BU476" s="164"/>
      <c r="BV476" s="164"/>
      <c r="BW476" s="164"/>
      <c r="BX476" s="164"/>
    </row>
    <row r="477" spans="1:76" s="172" customFormat="1" x14ac:dyDescent="0.3">
      <c r="A477" s="156"/>
      <c r="B477" s="164"/>
      <c r="W477" s="164"/>
      <c r="X477" s="164"/>
      <c r="Y477" s="164"/>
      <c r="Z477" s="164"/>
      <c r="AA477" s="164"/>
      <c r="AB477" s="164"/>
      <c r="AC477" s="164"/>
      <c r="AD477" s="164"/>
      <c r="AE477" s="164"/>
      <c r="AF477" s="164"/>
      <c r="AG477" s="164"/>
      <c r="AH477" s="164"/>
      <c r="AI477" s="164"/>
      <c r="AJ477" s="164"/>
      <c r="AK477" s="164"/>
      <c r="AL477" s="164"/>
      <c r="AM477" s="164"/>
      <c r="AN477" s="164"/>
      <c r="AO477" s="164"/>
      <c r="AP477" s="164"/>
      <c r="AQ477" s="164"/>
      <c r="AR477" s="164"/>
      <c r="AS477" s="164"/>
      <c r="AT477" s="164"/>
      <c r="AU477" s="164"/>
      <c r="AV477" s="164"/>
      <c r="AW477" s="164"/>
      <c r="AX477" s="164"/>
      <c r="AY477" s="164"/>
      <c r="AZ477" s="164"/>
      <c r="BA477" s="164"/>
      <c r="BB477" s="164"/>
      <c r="BC477" s="164"/>
      <c r="BD477" s="164"/>
      <c r="BE477" s="164"/>
      <c r="BF477" s="164"/>
      <c r="BG477" s="164"/>
      <c r="BH477" s="164"/>
      <c r="BI477" s="164"/>
      <c r="BJ477" s="164"/>
      <c r="BK477" s="164"/>
      <c r="BL477" s="164"/>
      <c r="BM477" s="164"/>
      <c r="BN477" s="164"/>
      <c r="BO477" s="164"/>
      <c r="BP477" s="164"/>
      <c r="BQ477" s="164"/>
      <c r="BR477" s="164"/>
      <c r="BS477" s="164"/>
      <c r="BT477" s="164"/>
      <c r="BU477" s="164"/>
      <c r="BV477" s="164"/>
      <c r="BW477" s="164"/>
      <c r="BX477" s="164"/>
    </row>
    <row r="478" spans="1:76" s="172" customFormat="1" x14ac:dyDescent="0.3">
      <c r="A478" s="156"/>
      <c r="B478" s="164"/>
      <c r="W478" s="164"/>
      <c r="X478" s="164"/>
      <c r="Y478" s="164"/>
      <c r="Z478" s="164"/>
      <c r="AA478" s="164"/>
      <c r="AB478" s="164"/>
      <c r="AC478" s="164"/>
      <c r="AD478" s="164"/>
      <c r="AE478" s="164"/>
      <c r="AF478" s="164"/>
      <c r="AG478" s="164"/>
      <c r="AH478" s="164"/>
      <c r="AI478" s="164"/>
      <c r="AJ478" s="164"/>
      <c r="AK478" s="164"/>
      <c r="AL478" s="164"/>
      <c r="AM478" s="164"/>
      <c r="AN478" s="164"/>
      <c r="AO478" s="164"/>
      <c r="AP478" s="164"/>
      <c r="AQ478" s="164"/>
      <c r="AR478" s="164"/>
      <c r="AS478" s="164"/>
      <c r="AT478" s="164"/>
      <c r="AU478" s="164"/>
      <c r="AV478" s="164"/>
      <c r="AW478" s="164"/>
      <c r="AX478" s="164"/>
      <c r="AY478" s="164"/>
      <c r="AZ478" s="164"/>
      <c r="BA478" s="164"/>
      <c r="BB478" s="164"/>
      <c r="BC478" s="164"/>
      <c r="BD478" s="164"/>
      <c r="BE478" s="164"/>
      <c r="BF478" s="164"/>
      <c r="BG478" s="164"/>
      <c r="BH478" s="164"/>
      <c r="BI478" s="164"/>
      <c r="BJ478" s="164"/>
      <c r="BK478" s="164"/>
      <c r="BL478" s="164"/>
      <c r="BM478" s="164"/>
      <c r="BN478" s="164"/>
      <c r="BO478" s="164"/>
      <c r="BP478" s="164"/>
      <c r="BQ478" s="164"/>
      <c r="BR478" s="164"/>
      <c r="BS478" s="164"/>
      <c r="BT478" s="164"/>
      <c r="BU478" s="164"/>
      <c r="BV478" s="164"/>
      <c r="BW478" s="164"/>
      <c r="BX478" s="164"/>
    </row>
    <row r="479" spans="1:76" s="172" customFormat="1" x14ac:dyDescent="0.3">
      <c r="A479" s="156"/>
      <c r="B479" s="164"/>
      <c r="W479" s="164"/>
      <c r="X479" s="164"/>
      <c r="Y479" s="164"/>
      <c r="Z479" s="164"/>
      <c r="AA479" s="164"/>
      <c r="AB479" s="164"/>
      <c r="AC479" s="164"/>
      <c r="AD479" s="164"/>
      <c r="AE479" s="164"/>
      <c r="AF479" s="164"/>
      <c r="AG479" s="164"/>
      <c r="AH479" s="164"/>
      <c r="AI479" s="164"/>
      <c r="AJ479" s="164"/>
      <c r="AK479" s="164"/>
      <c r="AL479" s="164"/>
      <c r="AM479" s="164"/>
      <c r="AN479" s="164"/>
      <c r="AO479" s="164"/>
      <c r="AP479" s="164"/>
      <c r="AQ479" s="164"/>
      <c r="AR479" s="164"/>
      <c r="AS479" s="164"/>
      <c r="AT479" s="164"/>
      <c r="AU479" s="164"/>
      <c r="AV479" s="164"/>
      <c r="AW479" s="164"/>
      <c r="AX479" s="164"/>
      <c r="AY479" s="164"/>
      <c r="AZ479" s="164"/>
      <c r="BA479" s="164"/>
      <c r="BB479" s="164"/>
      <c r="BC479" s="164"/>
      <c r="BD479" s="164"/>
      <c r="BE479" s="164"/>
      <c r="BF479" s="164"/>
      <c r="BG479" s="164"/>
      <c r="BH479" s="164"/>
      <c r="BI479" s="164"/>
      <c r="BJ479" s="164"/>
      <c r="BK479" s="164"/>
      <c r="BL479" s="164"/>
      <c r="BM479" s="164"/>
      <c r="BN479" s="164"/>
      <c r="BO479" s="164"/>
      <c r="BP479" s="164"/>
      <c r="BQ479" s="164"/>
      <c r="BR479" s="164"/>
      <c r="BS479" s="164"/>
      <c r="BT479" s="164"/>
      <c r="BU479" s="164"/>
      <c r="BV479" s="164"/>
      <c r="BW479" s="164"/>
      <c r="BX479" s="164"/>
    </row>
    <row r="480" spans="1:76" s="172" customFormat="1" x14ac:dyDescent="0.3">
      <c r="A480" s="156"/>
      <c r="B480" s="164"/>
      <c r="W480" s="164"/>
      <c r="X480" s="164"/>
      <c r="Y480" s="164"/>
      <c r="Z480" s="164"/>
      <c r="AA480" s="164"/>
      <c r="AB480" s="164"/>
      <c r="AC480" s="164"/>
      <c r="AD480" s="164"/>
      <c r="AE480" s="164"/>
      <c r="AF480" s="164"/>
      <c r="AG480" s="164"/>
      <c r="AH480" s="164"/>
      <c r="AI480" s="164"/>
      <c r="AJ480" s="164"/>
      <c r="AK480" s="164"/>
      <c r="AL480" s="164"/>
      <c r="AM480" s="164"/>
      <c r="AN480" s="164"/>
      <c r="AO480" s="164"/>
      <c r="AP480" s="164"/>
      <c r="AQ480" s="164"/>
      <c r="AR480" s="164"/>
      <c r="AS480" s="164"/>
      <c r="AT480" s="164"/>
      <c r="AU480" s="164"/>
      <c r="AV480" s="164"/>
      <c r="AW480" s="164"/>
      <c r="AX480" s="164"/>
      <c r="AY480" s="164"/>
      <c r="AZ480" s="164"/>
      <c r="BA480" s="164"/>
      <c r="BB480" s="164"/>
      <c r="BC480" s="164"/>
      <c r="BD480" s="164"/>
      <c r="BE480" s="164"/>
      <c r="BF480" s="164"/>
      <c r="BG480" s="164"/>
      <c r="BH480" s="164"/>
      <c r="BI480" s="164"/>
      <c r="BJ480" s="164"/>
      <c r="BK480" s="164"/>
      <c r="BL480" s="164"/>
      <c r="BM480" s="164"/>
      <c r="BN480" s="164"/>
      <c r="BO480" s="164"/>
      <c r="BP480" s="164"/>
      <c r="BQ480" s="164"/>
      <c r="BR480" s="164"/>
      <c r="BS480" s="164"/>
      <c r="BT480" s="164"/>
      <c r="BU480" s="164"/>
      <c r="BV480" s="164"/>
      <c r="BW480" s="164"/>
      <c r="BX480" s="164"/>
    </row>
    <row r="481" spans="1:76" s="172" customFormat="1" x14ac:dyDescent="0.3">
      <c r="A481" s="156"/>
      <c r="B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4"/>
      <c r="AY481" s="164"/>
      <c r="AZ481" s="164"/>
      <c r="BA481" s="164"/>
      <c r="BB481" s="164"/>
      <c r="BC481" s="164"/>
      <c r="BD481" s="164"/>
      <c r="BE481" s="164"/>
      <c r="BF481" s="164"/>
      <c r="BG481" s="164"/>
      <c r="BH481" s="164"/>
      <c r="BI481" s="164"/>
      <c r="BJ481" s="164"/>
      <c r="BK481" s="164"/>
      <c r="BL481" s="164"/>
      <c r="BM481" s="164"/>
      <c r="BN481" s="164"/>
      <c r="BO481" s="164"/>
      <c r="BP481" s="164"/>
      <c r="BQ481" s="164"/>
      <c r="BR481" s="164"/>
      <c r="BS481" s="164"/>
      <c r="BT481" s="164"/>
      <c r="BU481" s="164"/>
      <c r="BV481" s="164"/>
      <c r="BW481" s="164"/>
      <c r="BX481" s="164"/>
    </row>
    <row r="482" spans="1:76" s="172" customFormat="1" x14ac:dyDescent="0.3">
      <c r="A482" s="156"/>
      <c r="B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4"/>
      <c r="AY482" s="164"/>
      <c r="AZ482" s="164"/>
      <c r="BA482" s="164"/>
      <c r="BB482" s="164"/>
      <c r="BC482" s="164"/>
      <c r="BD482" s="164"/>
      <c r="BE482" s="164"/>
      <c r="BF482" s="164"/>
      <c r="BG482" s="164"/>
      <c r="BH482" s="164"/>
      <c r="BI482" s="164"/>
      <c r="BJ482" s="164"/>
      <c r="BK482" s="164"/>
      <c r="BL482" s="164"/>
      <c r="BM482" s="164"/>
      <c r="BN482" s="164"/>
      <c r="BO482" s="164"/>
      <c r="BP482" s="164"/>
      <c r="BQ482" s="164"/>
      <c r="BR482" s="164"/>
      <c r="BS482" s="164"/>
      <c r="BT482" s="164"/>
      <c r="BU482" s="164"/>
      <c r="BV482" s="164"/>
      <c r="BW482" s="164"/>
      <c r="BX482" s="164"/>
    </row>
    <row r="483" spans="1:76" s="172" customFormat="1" x14ac:dyDescent="0.3">
      <c r="A483" s="156"/>
      <c r="B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4"/>
      <c r="AY483" s="164"/>
      <c r="AZ483" s="164"/>
      <c r="BA483" s="164"/>
      <c r="BB483" s="164"/>
      <c r="BC483" s="164"/>
      <c r="BD483" s="164"/>
      <c r="BE483" s="164"/>
      <c r="BF483" s="164"/>
      <c r="BG483" s="164"/>
      <c r="BH483" s="164"/>
      <c r="BI483" s="164"/>
      <c r="BJ483" s="164"/>
      <c r="BK483" s="164"/>
      <c r="BL483" s="164"/>
      <c r="BM483" s="164"/>
      <c r="BN483" s="164"/>
      <c r="BO483" s="164"/>
      <c r="BP483" s="164"/>
      <c r="BQ483" s="164"/>
      <c r="BR483" s="164"/>
      <c r="BS483" s="164"/>
      <c r="BT483" s="164"/>
      <c r="BU483" s="164"/>
      <c r="BV483" s="164"/>
      <c r="BW483" s="164"/>
      <c r="BX483" s="164"/>
    </row>
    <row r="484" spans="1:76" s="172" customFormat="1" x14ac:dyDescent="0.3">
      <c r="A484" s="156"/>
      <c r="B484" s="164"/>
      <c r="W484" s="164"/>
      <c r="X484" s="164"/>
      <c r="Y484" s="164"/>
      <c r="Z484" s="164"/>
      <c r="AA484" s="164"/>
      <c r="AB484" s="164"/>
      <c r="AC484" s="164"/>
      <c r="AD484" s="164"/>
      <c r="AE484" s="164"/>
      <c r="AF484" s="164"/>
      <c r="AG484" s="164"/>
      <c r="AH484" s="164"/>
      <c r="AI484" s="164"/>
      <c r="AJ484" s="164"/>
      <c r="AK484" s="164"/>
      <c r="AL484" s="164"/>
      <c r="AM484" s="164"/>
      <c r="AN484" s="164"/>
      <c r="AO484" s="164"/>
      <c r="AP484" s="164"/>
      <c r="AQ484" s="164"/>
      <c r="AR484" s="164"/>
      <c r="AS484" s="164"/>
      <c r="AT484" s="164"/>
      <c r="AU484" s="164"/>
      <c r="AV484" s="164"/>
      <c r="AW484" s="164"/>
      <c r="AX484" s="164"/>
      <c r="AY484" s="164"/>
      <c r="AZ484" s="164"/>
      <c r="BA484" s="164"/>
      <c r="BB484" s="164"/>
      <c r="BC484" s="164"/>
      <c r="BD484" s="164"/>
      <c r="BE484" s="164"/>
      <c r="BF484" s="164"/>
      <c r="BG484" s="164"/>
      <c r="BH484" s="164"/>
      <c r="BI484" s="164"/>
      <c r="BJ484" s="164"/>
      <c r="BK484" s="164"/>
      <c r="BL484" s="164"/>
      <c r="BM484" s="164"/>
      <c r="BN484" s="164"/>
      <c r="BO484" s="164"/>
      <c r="BP484" s="164"/>
      <c r="BQ484" s="164"/>
      <c r="BR484" s="164"/>
      <c r="BS484" s="164"/>
      <c r="BT484" s="164"/>
      <c r="BU484" s="164"/>
      <c r="BV484" s="164"/>
      <c r="BW484" s="164"/>
      <c r="BX484" s="164"/>
    </row>
    <row r="485" spans="1:76" s="172" customFormat="1" x14ac:dyDescent="0.3">
      <c r="A485" s="156"/>
      <c r="B485" s="164"/>
      <c r="W485" s="164"/>
      <c r="X485" s="164"/>
      <c r="Y485" s="164"/>
      <c r="Z485" s="164"/>
      <c r="AA485" s="164"/>
      <c r="AB485" s="164"/>
      <c r="AC485" s="164"/>
      <c r="AD485" s="164"/>
      <c r="AE485" s="164"/>
      <c r="AF485" s="164"/>
      <c r="AG485" s="164"/>
      <c r="AH485" s="164"/>
      <c r="AI485" s="164"/>
      <c r="AJ485" s="164"/>
      <c r="AK485" s="164"/>
      <c r="AL485" s="164"/>
      <c r="AM485" s="164"/>
      <c r="AN485" s="164"/>
      <c r="AO485" s="164"/>
      <c r="AP485" s="164"/>
      <c r="AQ485" s="164"/>
      <c r="AR485" s="164"/>
      <c r="AS485" s="164"/>
      <c r="AT485" s="164"/>
      <c r="AU485" s="164"/>
      <c r="AV485" s="164"/>
      <c r="AW485" s="164"/>
      <c r="AX485" s="164"/>
      <c r="AY485" s="164"/>
      <c r="AZ485" s="164"/>
      <c r="BA485" s="164"/>
      <c r="BB485" s="164"/>
      <c r="BC485" s="164"/>
      <c r="BD485" s="164"/>
      <c r="BE485" s="164"/>
      <c r="BF485" s="164"/>
      <c r="BG485" s="164"/>
      <c r="BH485" s="164"/>
      <c r="BI485" s="164"/>
      <c r="BJ485" s="164"/>
      <c r="BK485" s="164"/>
      <c r="BL485" s="164"/>
      <c r="BM485" s="164"/>
      <c r="BN485" s="164"/>
      <c r="BO485" s="164"/>
      <c r="BP485" s="164"/>
      <c r="BQ485" s="164"/>
      <c r="BR485" s="164"/>
      <c r="BS485" s="164"/>
      <c r="BT485" s="164"/>
      <c r="BU485" s="164"/>
      <c r="BV485" s="164"/>
      <c r="BW485" s="164"/>
      <c r="BX485" s="164"/>
    </row>
    <row r="486" spans="1:76" s="172" customFormat="1" x14ac:dyDescent="0.3">
      <c r="A486" s="156"/>
      <c r="B486" s="164"/>
      <c r="W486" s="164"/>
      <c r="X486" s="164"/>
      <c r="Y486" s="164"/>
      <c r="Z486" s="164"/>
      <c r="AA486" s="164"/>
      <c r="AB486" s="164"/>
      <c r="AC486" s="164"/>
      <c r="AD486" s="164"/>
      <c r="AE486" s="164"/>
      <c r="AF486" s="164"/>
      <c r="AG486" s="164"/>
      <c r="AH486" s="164"/>
      <c r="AI486" s="164"/>
      <c r="AJ486" s="164"/>
      <c r="AK486" s="164"/>
      <c r="AL486" s="164"/>
      <c r="AM486" s="164"/>
      <c r="AN486" s="164"/>
      <c r="AO486" s="164"/>
      <c r="AP486" s="164"/>
      <c r="AQ486" s="164"/>
      <c r="AR486" s="164"/>
      <c r="AS486" s="164"/>
      <c r="AT486" s="164"/>
      <c r="AU486" s="164"/>
      <c r="AV486" s="164"/>
      <c r="AW486" s="164"/>
      <c r="AX486" s="164"/>
      <c r="AY486" s="164"/>
      <c r="AZ486" s="164"/>
      <c r="BA486" s="164"/>
      <c r="BB486" s="164"/>
      <c r="BC486" s="164"/>
      <c r="BD486" s="164"/>
      <c r="BE486" s="164"/>
      <c r="BF486" s="164"/>
      <c r="BG486" s="164"/>
      <c r="BH486" s="164"/>
      <c r="BI486" s="164"/>
      <c r="BJ486" s="164"/>
      <c r="BK486" s="164"/>
      <c r="BL486" s="164"/>
      <c r="BM486" s="164"/>
      <c r="BN486" s="164"/>
      <c r="BO486" s="164"/>
      <c r="BP486" s="164"/>
      <c r="BQ486" s="164"/>
      <c r="BR486" s="164"/>
      <c r="BS486" s="164"/>
      <c r="BT486" s="164"/>
      <c r="BU486" s="164"/>
      <c r="BV486" s="164"/>
      <c r="BW486" s="164"/>
      <c r="BX486" s="164"/>
    </row>
    <row r="487" spans="1:76" s="172" customFormat="1" x14ac:dyDescent="0.3">
      <c r="A487" s="156"/>
      <c r="B487" s="164"/>
      <c r="W487" s="164"/>
      <c r="X487" s="164"/>
      <c r="Y487" s="164"/>
      <c r="Z487" s="164"/>
      <c r="AA487" s="164"/>
      <c r="AB487" s="164"/>
      <c r="AC487" s="164"/>
      <c r="AD487" s="164"/>
      <c r="AE487" s="164"/>
      <c r="AF487" s="164"/>
      <c r="AG487" s="164"/>
      <c r="AH487" s="164"/>
      <c r="AI487" s="164"/>
      <c r="AJ487" s="164"/>
      <c r="AK487" s="164"/>
      <c r="AL487" s="164"/>
      <c r="AM487" s="164"/>
      <c r="AN487" s="164"/>
      <c r="AO487" s="164"/>
      <c r="AP487" s="164"/>
      <c r="AQ487" s="164"/>
      <c r="AR487" s="164"/>
      <c r="AS487" s="164"/>
      <c r="AT487" s="164"/>
      <c r="AU487" s="164"/>
      <c r="AV487" s="164"/>
      <c r="AW487" s="164"/>
      <c r="AX487" s="164"/>
      <c r="AY487" s="164"/>
      <c r="AZ487" s="164"/>
      <c r="BA487" s="164"/>
      <c r="BB487" s="164"/>
      <c r="BC487" s="164"/>
      <c r="BD487" s="164"/>
      <c r="BE487" s="164"/>
      <c r="BF487" s="164"/>
      <c r="BG487" s="164"/>
      <c r="BH487" s="164"/>
      <c r="BI487" s="164"/>
      <c r="BJ487" s="164"/>
      <c r="BK487" s="164"/>
      <c r="BL487" s="164"/>
      <c r="BM487" s="164"/>
      <c r="BN487" s="164"/>
      <c r="BO487" s="164"/>
      <c r="BP487" s="164"/>
      <c r="BQ487" s="164"/>
      <c r="BR487" s="164"/>
      <c r="BS487" s="164"/>
      <c r="BT487" s="164"/>
      <c r="BU487" s="164"/>
      <c r="BV487" s="164"/>
      <c r="BW487" s="164"/>
      <c r="BX487" s="164"/>
    </row>
    <row r="488" spans="1:76" s="172" customFormat="1" x14ac:dyDescent="0.3">
      <c r="A488" s="156"/>
      <c r="B488" s="164"/>
      <c r="W488" s="164"/>
      <c r="X488" s="164"/>
      <c r="Y488" s="164"/>
      <c r="Z488" s="164"/>
      <c r="AA488" s="164"/>
      <c r="AB488" s="164"/>
      <c r="AC488" s="164"/>
      <c r="AD488" s="164"/>
      <c r="AE488" s="164"/>
      <c r="AF488" s="164"/>
      <c r="AG488" s="164"/>
      <c r="AH488" s="164"/>
      <c r="AI488" s="164"/>
      <c r="AJ488" s="164"/>
      <c r="AK488" s="164"/>
      <c r="AL488" s="164"/>
      <c r="AM488" s="164"/>
      <c r="AN488" s="164"/>
      <c r="AO488" s="164"/>
      <c r="AP488" s="164"/>
      <c r="AQ488" s="164"/>
      <c r="AR488" s="164"/>
      <c r="AS488" s="164"/>
      <c r="AT488" s="164"/>
      <c r="AU488" s="164"/>
      <c r="AV488" s="164"/>
      <c r="AW488" s="164"/>
      <c r="AX488" s="164"/>
      <c r="AY488" s="164"/>
      <c r="AZ488" s="164"/>
      <c r="BA488" s="164"/>
      <c r="BB488" s="164"/>
      <c r="BC488" s="164"/>
      <c r="BD488" s="164"/>
      <c r="BE488" s="164"/>
      <c r="BF488" s="164"/>
      <c r="BG488" s="164"/>
      <c r="BH488" s="164"/>
      <c r="BI488" s="164"/>
      <c r="BJ488" s="164"/>
      <c r="BK488" s="164"/>
      <c r="BL488" s="164"/>
      <c r="BM488" s="164"/>
      <c r="BN488" s="164"/>
      <c r="BO488" s="164"/>
      <c r="BP488" s="164"/>
      <c r="BQ488" s="164"/>
      <c r="BR488" s="164"/>
      <c r="BS488" s="164"/>
      <c r="BT488" s="164"/>
      <c r="BU488" s="164"/>
      <c r="BV488" s="164"/>
      <c r="BW488" s="164"/>
      <c r="BX488" s="164"/>
    </row>
    <row r="489" spans="1:76" s="172" customFormat="1" x14ac:dyDescent="0.3">
      <c r="A489" s="156"/>
      <c r="B489" s="164"/>
      <c r="W489" s="164"/>
      <c r="X489" s="164"/>
      <c r="Y489" s="164"/>
      <c r="Z489" s="164"/>
      <c r="AA489" s="164"/>
      <c r="AB489" s="164"/>
      <c r="AC489" s="164"/>
      <c r="AD489" s="164"/>
      <c r="AE489" s="164"/>
      <c r="AF489" s="164"/>
      <c r="AG489" s="164"/>
      <c r="AH489" s="164"/>
      <c r="AI489" s="164"/>
      <c r="AJ489" s="164"/>
      <c r="AK489" s="164"/>
      <c r="AL489" s="164"/>
      <c r="AM489" s="164"/>
      <c r="AN489" s="164"/>
      <c r="AO489" s="164"/>
      <c r="AP489" s="164"/>
      <c r="AQ489" s="164"/>
      <c r="AR489" s="164"/>
      <c r="AS489" s="164"/>
      <c r="AT489" s="164"/>
      <c r="AU489" s="164"/>
      <c r="AV489" s="164"/>
      <c r="AW489" s="164"/>
      <c r="AX489" s="164"/>
      <c r="AY489" s="164"/>
      <c r="AZ489" s="164"/>
      <c r="BA489" s="164"/>
      <c r="BB489" s="164"/>
      <c r="BC489" s="164"/>
      <c r="BD489" s="164"/>
      <c r="BE489" s="164"/>
      <c r="BF489" s="164"/>
      <c r="BG489" s="164"/>
      <c r="BH489" s="164"/>
      <c r="BI489" s="164"/>
      <c r="BJ489" s="164"/>
      <c r="BK489" s="164"/>
      <c r="BL489" s="164"/>
      <c r="BM489" s="164"/>
      <c r="BN489" s="164"/>
      <c r="BO489" s="164"/>
      <c r="BP489" s="164"/>
      <c r="BQ489" s="164"/>
      <c r="BR489" s="164"/>
      <c r="BS489" s="164"/>
      <c r="BT489" s="164"/>
      <c r="BU489" s="164"/>
      <c r="BV489" s="164"/>
      <c r="BW489" s="164"/>
      <c r="BX489" s="164"/>
    </row>
    <row r="490" spans="1:76" s="172" customFormat="1" x14ac:dyDescent="0.3">
      <c r="A490" s="156"/>
      <c r="B490" s="164"/>
      <c r="W490" s="164"/>
      <c r="X490" s="164"/>
      <c r="Y490" s="164"/>
      <c r="Z490" s="164"/>
      <c r="AA490" s="164"/>
      <c r="AB490" s="164"/>
      <c r="AC490" s="164"/>
      <c r="AD490" s="164"/>
      <c r="AE490" s="164"/>
      <c r="AF490" s="164"/>
      <c r="AG490" s="164"/>
      <c r="AH490" s="164"/>
      <c r="AI490" s="164"/>
      <c r="AJ490" s="164"/>
      <c r="AK490" s="164"/>
      <c r="AL490" s="164"/>
      <c r="AM490" s="164"/>
      <c r="AN490" s="164"/>
      <c r="AO490" s="164"/>
      <c r="AP490" s="164"/>
      <c r="AQ490" s="164"/>
      <c r="AR490" s="164"/>
      <c r="AS490" s="164"/>
      <c r="AT490" s="164"/>
      <c r="AU490" s="164"/>
      <c r="AV490" s="164"/>
      <c r="AW490" s="164"/>
      <c r="AX490" s="164"/>
      <c r="AY490" s="164"/>
      <c r="AZ490" s="164"/>
      <c r="BA490" s="164"/>
      <c r="BB490" s="164"/>
      <c r="BC490" s="164"/>
      <c r="BD490" s="164"/>
      <c r="BE490" s="164"/>
      <c r="BF490" s="164"/>
      <c r="BG490" s="164"/>
      <c r="BH490" s="164"/>
      <c r="BI490" s="164"/>
      <c r="BJ490" s="164"/>
      <c r="BK490" s="164"/>
      <c r="BL490" s="164"/>
      <c r="BM490" s="164"/>
      <c r="BN490" s="164"/>
      <c r="BO490" s="164"/>
      <c r="BP490" s="164"/>
      <c r="BQ490" s="164"/>
      <c r="BR490" s="164"/>
      <c r="BS490" s="164"/>
      <c r="BT490" s="164"/>
      <c r="BU490" s="164"/>
      <c r="BV490" s="164"/>
      <c r="BW490" s="164"/>
      <c r="BX490" s="164"/>
    </row>
    <row r="491" spans="1:76" s="172" customFormat="1" x14ac:dyDescent="0.3">
      <c r="A491" s="156"/>
      <c r="B491" s="164"/>
      <c r="W491" s="164"/>
      <c r="X491" s="164"/>
      <c r="Y491" s="164"/>
      <c r="Z491" s="164"/>
      <c r="AA491" s="164"/>
      <c r="AB491" s="164"/>
      <c r="AC491" s="164"/>
      <c r="AD491" s="164"/>
      <c r="AE491" s="164"/>
      <c r="AF491" s="164"/>
      <c r="AG491" s="164"/>
      <c r="AH491" s="164"/>
      <c r="AI491" s="164"/>
      <c r="AJ491" s="164"/>
      <c r="AK491" s="164"/>
      <c r="AL491" s="164"/>
      <c r="AM491" s="164"/>
      <c r="AN491" s="164"/>
      <c r="AO491" s="164"/>
      <c r="AP491" s="164"/>
      <c r="AQ491" s="164"/>
      <c r="AR491" s="164"/>
      <c r="AS491" s="164"/>
      <c r="AT491" s="164"/>
      <c r="AU491" s="164"/>
      <c r="AV491" s="164"/>
      <c r="AW491" s="164"/>
      <c r="AX491" s="164"/>
      <c r="AY491" s="164"/>
      <c r="AZ491" s="164"/>
      <c r="BA491" s="164"/>
      <c r="BB491" s="164"/>
      <c r="BC491" s="164"/>
      <c r="BD491" s="164"/>
      <c r="BE491" s="164"/>
      <c r="BF491" s="164"/>
      <c r="BG491" s="164"/>
      <c r="BH491" s="164"/>
      <c r="BI491" s="164"/>
      <c r="BJ491" s="164"/>
      <c r="BK491" s="164"/>
      <c r="BL491" s="164"/>
      <c r="BM491" s="164"/>
      <c r="BN491" s="164"/>
      <c r="BO491" s="164"/>
      <c r="BP491" s="164"/>
      <c r="BQ491" s="164"/>
      <c r="BR491" s="164"/>
      <c r="BS491" s="164"/>
      <c r="BT491" s="164"/>
      <c r="BU491" s="164"/>
      <c r="BV491" s="164"/>
      <c r="BW491" s="164"/>
      <c r="BX491" s="164"/>
    </row>
    <row r="492" spans="1:76" s="172" customFormat="1" x14ac:dyDescent="0.3">
      <c r="A492" s="156"/>
      <c r="B492" s="164"/>
      <c r="W492" s="164"/>
      <c r="X492" s="164"/>
      <c r="Y492" s="164"/>
      <c r="Z492" s="164"/>
      <c r="AA492" s="164"/>
      <c r="AB492" s="164"/>
      <c r="AC492" s="164"/>
      <c r="AD492" s="164"/>
      <c r="AE492" s="164"/>
      <c r="AF492" s="164"/>
      <c r="AG492" s="164"/>
      <c r="AH492" s="164"/>
      <c r="AI492" s="164"/>
      <c r="AJ492" s="164"/>
      <c r="AK492" s="164"/>
      <c r="AL492" s="164"/>
      <c r="AM492" s="164"/>
      <c r="AN492" s="164"/>
      <c r="AO492" s="164"/>
      <c r="AP492" s="164"/>
      <c r="AQ492" s="164"/>
      <c r="AR492" s="164"/>
      <c r="AS492" s="164"/>
      <c r="AT492" s="164"/>
      <c r="AU492" s="164"/>
      <c r="AV492" s="164"/>
      <c r="AW492" s="164"/>
      <c r="AX492" s="164"/>
      <c r="AY492" s="164"/>
      <c r="AZ492" s="164"/>
      <c r="BA492" s="164"/>
      <c r="BB492" s="164"/>
      <c r="BC492" s="164"/>
      <c r="BD492" s="164"/>
      <c r="BE492" s="164"/>
      <c r="BF492" s="164"/>
      <c r="BG492" s="164"/>
      <c r="BH492" s="164"/>
      <c r="BI492" s="164"/>
      <c r="BJ492" s="164"/>
      <c r="BK492" s="164"/>
      <c r="BL492" s="164"/>
      <c r="BM492" s="164"/>
      <c r="BN492" s="164"/>
      <c r="BO492" s="164"/>
      <c r="BP492" s="164"/>
      <c r="BQ492" s="164"/>
      <c r="BR492" s="164"/>
      <c r="BS492" s="164"/>
      <c r="BT492" s="164"/>
      <c r="BU492" s="164"/>
      <c r="BV492" s="164"/>
      <c r="BW492" s="164"/>
      <c r="BX492" s="164"/>
    </row>
    <row r="493" spans="1:76" s="172" customFormat="1" x14ac:dyDescent="0.3">
      <c r="A493" s="156"/>
      <c r="B493" s="164"/>
      <c r="W493" s="164"/>
      <c r="X493" s="164"/>
      <c r="Y493" s="164"/>
      <c r="Z493" s="164"/>
      <c r="AA493" s="164"/>
      <c r="AB493" s="164"/>
      <c r="AC493" s="164"/>
      <c r="AD493" s="164"/>
      <c r="AE493" s="164"/>
      <c r="AF493" s="164"/>
      <c r="AG493" s="164"/>
      <c r="AH493" s="164"/>
      <c r="AI493" s="164"/>
      <c r="AJ493" s="164"/>
      <c r="AK493" s="164"/>
      <c r="AL493" s="164"/>
      <c r="AM493" s="164"/>
      <c r="AN493" s="164"/>
      <c r="AO493" s="164"/>
      <c r="AP493" s="164"/>
      <c r="AQ493" s="164"/>
      <c r="AR493" s="164"/>
      <c r="AS493" s="164"/>
      <c r="AT493" s="164"/>
      <c r="AU493" s="164"/>
      <c r="AV493" s="164"/>
      <c r="AW493" s="164"/>
      <c r="AX493" s="164"/>
      <c r="AY493" s="164"/>
      <c r="AZ493" s="164"/>
      <c r="BA493" s="164"/>
      <c r="BB493" s="164"/>
      <c r="BC493" s="164"/>
      <c r="BD493" s="164"/>
      <c r="BE493" s="164"/>
      <c r="BF493" s="164"/>
      <c r="BG493" s="164"/>
      <c r="BH493" s="164"/>
      <c r="BI493" s="164"/>
      <c r="BJ493" s="164"/>
      <c r="BK493" s="164"/>
      <c r="BL493" s="164"/>
      <c r="BM493" s="164"/>
      <c r="BN493" s="164"/>
      <c r="BO493" s="164"/>
      <c r="BP493" s="164"/>
      <c r="BQ493" s="164"/>
      <c r="BR493" s="164"/>
      <c r="BS493" s="164"/>
      <c r="BT493" s="164"/>
      <c r="BU493" s="164"/>
      <c r="BV493" s="164"/>
      <c r="BW493" s="164"/>
      <c r="BX493" s="164"/>
    </row>
    <row r="494" spans="1:76" s="172" customFormat="1" x14ac:dyDescent="0.3">
      <c r="A494" s="156"/>
      <c r="B494" s="164"/>
      <c r="W494" s="164"/>
      <c r="X494" s="164"/>
      <c r="Y494" s="164"/>
      <c r="Z494" s="164"/>
      <c r="AA494" s="164"/>
      <c r="AB494" s="164"/>
      <c r="AC494" s="164"/>
      <c r="AD494" s="164"/>
      <c r="AE494" s="164"/>
      <c r="AF494" s="164"/>
      <c r="AG494" s="164"/>
      <c r="AH494" s="164"/>
      <c r="AI494" s="164"/>
      <c r="AJ494" s="164"/>
      <c r="AK494" s="164"/>
      <c r="AL494" s="164"/>
      <c r="AM494" s="164"/>
      <c r="AN494" s="164"/>
      <c r="AO494" s="164"/>
      <c r="AP494" s="164"/>
      <c r="AQ494" s="164"/>
      <c r="AR494" s="164"/>
      <c r="AS494" s="164"/>
      <c r="AT494" s="164"/>
      <c r="AU494" s="164"/>
      <c r="AV494" s="164"/>
      <c r="AW494" s="164"/>
      <c r="AX494" s="164"/>
      <c r="AY494" s="164"/>
      <c r="AZ494" s="164"/>
      <c r="BA494" s="164"/>
      <c r="BB494" s="164"/>
      <c r="BC494" s="164"/>
      <c r="BD494" s="164"/>
      <c r="BE494" s="164"/>
      <c r="BF494" s="164"/>
      <c r="BG494" s="164"/>
      <c r="BH494" s="164"/>
      <c r="BI494" s="164"/>
      <c r="BJ494" s="164"/>
      <c r="BK494" s="164"/>
      <c r="BL494" s="164"/>
      <c r="BM494" s="164"/>
      <c r="BN494" s="164"/>
      <c r="BO494" s="164"/>
      <c r="BP494" s="164"/>
      <c r="BQ494" s="164"/>
      <c r="BR494" s="164"/>
      <c r="BS494" s="164"/>
      <c r="BT494" s="164"/>
      <c r="BU494" s="164"/>
      <c r="BV494" s="164"/>
      <c r="BW494" s="164"/>
      <c r="BX494" s="164"/>
    </row>
    <row r="495" spans="1:76" s="172" customFormat="1" x14ac:dyDescent="0.3">
      <c r="A495" s="156"/>
      <c r="B495" s="164"/>
      <c r="W495" s="164"/>
      <c r="X495" s="164"/>
      <c r="Y495" s="164"/>
      <c r="Z495" s="164"/>
      <c r="AA495" s="164"/>
      <c r="AB495" s="164"/>
      <c r="AC495" s="164"/>
      <c r="AD495" s="164"/>
      <c r="AE495" s="164"/>
      <c r="AF495" s="164"/>
      <c r="AG495" s="164"/>
      <c r="AH495" s="164"/>
      <c r="AI495" s="164"/>
      <c r="AJ495" s="164"/>
      <c r="AK495" s="164"/>
      <c r="AL495" s="164"/>
      <c r="AM495" s="164"/>
      <c r="AN495" s="164"/>
      <c r="AO495" s="164"/>
      <c r="AP495" s="164"/>
      <c r="AQ495" s="164"/>
      <c r="AR495" s="164"/>
      <c r="AS495" s="164"/>
      <c r="AT495" s="164"/>
      <c r="AU495" s="164"/>
      <c r="AV495" s="164"/>
      <c r="AW495" s="164"/>
      <c r="AX495" s="164"/>
      <c r="AY495" s="164"/>
      <c r="AZ495" s="164"/>
      <c r="BA495" s="164"/>
      <c r="BB495" s="164"/>
      <c r="BC495" s="164"/>
      <c r="BD495" s="164"/>
      <c r="BE495" s="164"/>
      <c r="BF495" s="164"/>
      <c r="BG495" s="164"/>
      <c r="BH495" s="164"/>
      <c r="BI495" s="164"/>
      <c r="BJ495" s="164"/>
      <c r="BK495" s="164"/>
      <c r="BL495" s="164"/>
      <c r="BM495" s="164"/>
      <c r="BN495" s="164"/>
      <c r="BO495" s="164"/>
      <c r="BP495" s="164"/>
      <c r="BQ495" s="164"/>
      <c r="BR495" s="164"/>
      <c r="BS495" s="164"/>
      <c r="BT495" s="164"/>
      <c r="BU495" s="164"/>
      <c r="BV495" s="164"/>
      <c r="BW495" s="164"/>
      <c r="BX495" s="164"/>
    </row>
    <row r="496" spans="1:76" s="172" customFormat="1" x14ac:dyDescent="0.3">
      <c r="A496" s="156"/>
      <c r="B496" s="164"/>
      <c r="W496" s="164"/>
      <c r="X496" s="164"/>
      <c r="Y496" s="164"/>
      <c r="Z496" s="164"/>
      <c r="AA496" s="164"/>
      <c r="AB496" s="164"/>
      <c r="AC496" s="164"/>
      <c r="AD496" s="164"/>
      <c r="AE496" s="164"/>
      <c r="AF496" s="164"/>
      <c r="AG496" s="164"/>
      <c r="AH496" s="164"/>
      <c r="AI496" s="164"/>
      <c r="AJ496" s="164"/>
      <c r="AK496" s="164"/>
      <c r="AL496" s="164"/>
      <c r="AM496" s="164"/>
      <c r="AN496" s="164"/>
      <c r="AO496" s="164"/>
      <c r="AP496" s="164"/>
      <c r="AQ496" s="164"/>
      <c r="AR496" s="164"/>
      <c r="AS496" s="164"/>
      <c r="AT496" s="164"/>
      <c r="AU496" s="164"/>
      <c r="AV496" s="164"/>
      <c r="AW496" s="164"/>
      <c r="AX496" s="164"/>
      <c r="AY496" s="164"/>
      <c r="AZ496" s="164"/>
      <c r="BA496" s="164"/>
      <c r="BB496" s="164"/>
      <c r="BC496" s="164"/>
      <c r="BD496" s="164"/>
      <c r="BE496" s="164"/>
      <c r="BF496" s="164"/>
      <c r="BG496" s="164"/>
      <c r="BH496" s="164"/>
      <c r="BI496" s="164"/>
      <c r="BJ496" s="164"/>
      <c r="BK496" s="164"/>
      <c r="BL496" s="164"/>
      <c r="BM496" s="164"/>
      <c r="BN496" s="164"/>
      <c r="BO496" s="164"/>
      <c r="BP496" s="164"/>
      <c r="BQ496" s="164"/>
      <c r="BR496" s="164"/>
      <c r="BS496" s="164"/>
      <c r="BT496" s="164"/>
      <c r="BU496" s="164"/>
      <c r="BV496" s="164"/>
      <c r="BW496" s="164"/>
      <c r="BX496" s="164"/>
    </row>
    <row r="497" spans="1:76" s="172" customFormat="1" x14ac:dyDescent="0.3">
      <c r="A497" s="156"/>
      <c r="B497" s="164"/>
      <c r="W497" s="164"/>
      <c r="X497" s="164"/>
      <c r="Y497" s="164"/>
      <c r="Z497" s="164"/>
      <c r="AA497" s="164"/>
      <c r="AB497" s="164"/>
      <c r="AC497" s="164"/>
      <c r="AD497" s="164"/>
      <c r="AE497" s="164"/>
      <c r="AF497" s="164"/>
      <c r="AG497" s="164"/>
      <c r="AH497" s="164"/>
      <c r="AI497" s="164"/>
      <c r="AJ497" s="164"/>
      <c r="AK497" s="164"/>
      <c r="AL497" s="164"/>
      <c r="AM497" s="164"/>
      <c r="AN497" s="164"/>
      <c r="AO497" s="164"/>
      <c r="AP497" s="164"/>
      <c r="AQ497" s="164"/>
      <c r="AR497" s="164"/>
      <c r="AS497" s="164"/>
      <c r="AT497" s="164"/>
      <c r="AU497" s="164"/>
      <c r="AV497" s="164"/>
      <c r="AW497" s="164"/>
      <c r="AX497" s="164"/>
      <c r="AY497" s="164"/>
      <c r="AZ497" s="164"/>
      <c r="BA497" s="164"/>
      <c r="BB497" s="164"/>
      <c r="BC497" s="164"/>
      <c r="BD497" s="164"/>
      <c r="BE497" s="164"/>
      <c r="BF497" s="164"/>
      <c r="BG497" s="164"/>
      <c r="BH497" s="164"/>
      <c r="BI497" s="164"/>
      <c r="BJ497" s="164"/>
      <c r="BK497" s="164"/>
      <c r="BL497" s="164"/>
      <c r="BM497" s="164"/>
      <c r="BN497" s="164"/>
      <c r="BO497" s="164"/>
      <c r="BP497" s="164"/>
      <c r="BQ497" s="164"/>
      <c r="BR497" s="164"/>
      <c r="BS497" s="164"/>
      <c r="BT497" s="164"/>
      <c r="BU497" s="164"/>
      <c r="BV497" s="164"/>
      <c r="BW497" s="164"/>
      <c r="BX497" s="164"/>
    </row>
    <row r="498" spans="1:76" s="172" customFormat="1" x14ac:dyDescent="0.3">
      <c r="A498" s="156"/>
      <c r="B498" s="164"/>
      <c r="W498" s="164"/>
      <c r="X498" s="164"/>
      <c r="Y498" s="164"/>
      <c r="Z498" s="164"/>
      <c r="AA498" s="164"/>
      <c r="AB498" s="164"/>
      <c r="AC498" s="164"/>
      <c r="AD498" s="164"/>
      <c r="AE498" s="164"/>
      <c r="AF498" s="164"/>
      <c r="AG498" s="164"/>
      <c r="AH498" s="164"/>
      <c r="AI498" s="164"/>
      <c r="AJ498" s="164"/>
      <c r="AK498" s="164"/>
      <c r="AL498" s="164"/>
      <c r="AM498" s="164"/>
      <c r="AN498" s="164"/>
      <c r="AO498" s="164"/>
      <c r="AP498" s="164"/>
      <c r="AQ498" s="164"/>
      <c r="AR498" s="164"/>
      <c r="AS498" s="164"/>
      <c r="AT498" s="164"/>
      <c r="AU498" s="164"/>
      <c r="AV498" s="164"/>
      <c r="AW498" s="164"/>
      <c r="AX498" s="164"/>
      <c r="AY498" s="164"/>
      <c r="AZ498" s="164"/>
      <c r="BA498" s="164"/>
      <c r="BB498" s="164"/>
      <c r="BC498" s="164"/>
      <c r="BD498" s="164"/>
      <c r="BE498" s="164"/>
      <c r="BF498" s="164"/>
      <c r="BG498" s="164"/>
      <c r="BH498" s="164"/>
      <c r="BI498" s="164"/>
      <c r="BJ498" s="164"/>
      <c r="BK498" s="164"/>
      <c r="BL498" s="164"/>
      <c r="BM498" s="164"/>
      <c r="BN498" s="164"/>
      <c r="BO498" s="164"/>
      <c r="BP498" s="164"/>
      <c r="BQ498" s="164"/>
      <c r="BR498" s="164"/>
      <c r="BS498" s="164"/>
      <c r="BT498" s="164"/>
      <c r="BU498" s="164"/>
      <c r="BV498" s="164"/>
      <c r="BW498" s="164"/>
      <c r="BX498" s="164"/>
    </row>
    <row r="499" spans="1:76" s="172" customFormat="1" x14ac:dyDescent="0.3">
      <c r="A499" s="156"/>
      <c r="B499" s="164"/>
      <c r="W499" s="164"/>
      <c r="X499" s="164"/>
      <c r="Y499" s="164"/>
      <c r="Z499" s="164"/>
      <c r="AA499" s="164"/>
      <c r="AB499" s="164"/>
      <c r="AC499" s="164"/>
      <c r="AD499" s="164"/>
      <c r="AE499" s="164"/>
      <c r="AF499" s="164"/>
      <c r="AG499" s="164"/>
      <c r="AH499" s="164"/>
      <c r="AI499" s="164"/>
      <c r="AJ499" s="164"/>
      <c r="AK499" s="164"/>
      <c r="AL499" s="164"/>
      <c r="AM499" s="164"/>
      <c r="AN499" s="164"/>
      <c r="AO499" s="164"/>
      <c r="AP499" s="164"/>
      <c r="AQ499" s="164"/>
      <c r="AR499" s="164"/>
      <c r="AS499" s="164"/>
      <c r="AT499" s="164"/>
      <c r="AU499" s="164"/>
      <c r="AV499" s="164"/>
      <c r="AW499" s="164"/>
      <c r="AX499" s="164"/>
      <c r="AY499" s="164"/>
      <c r="AZ499" s="164"/>
      <c r="BA499" s="164"/>
      <c r="BB499" s="164"/>
      <c r="BC499" s="164"/>
      <c r="BD499" s="164"/>
      <c r="BE499" s="164"/>
      <c r="BF499" s="164"/>
      <c r="BG499" s="164"/>
      <c r="BH499" s="164"/>
      <c r="BI499" s="164"/>
      <c r="BJ499" s="164"/>
      <c r="BK499" s="164"/>
      <c r="BL499" s="164"/>
      <c r="BM499" s="164"/>
      <c r="BN499" s="164"/>
      <c r="BO499" s="164"/>
      <c r="BP499" s="164"/>
      <c r="BQ499" s="164"/>
      <c r="BR499" s="164"/>
      <c r="BS499" s="164"/>
      <c r="BT499" s="164"/>
      <c r="BU499" s="164"/>
      <c r="BV499" s="164"/>
      <c r="BW499" s="164"/>
      <c r="BX499" s="164"/>
    </row>
    <row r="500" spans="1:76" s="172" customFormat="1" x14ac:dyDescent="0.3">
      <c r="A500" s="156"/>
      <c r="B500" s="164"/>
      <c r="W500" s="164"/>
      <c r="X500" s="164"/>
      <c r="Y500" s="164"/>
      <c r="Z500" s="164"/>
      <c r="AA500" s="164"/>
      <c r="AB500" s="164"/>
      <c r="AC500" s="164"/>
      <c r="AD500" s="164"/>
      <c r="AE500" s="164"/>
      <c r="AF500" s="164"/>
      <c r="AG500" s="164"/>
      <c r="AH500" s="164"/>
      <c r="AI500" s="164"/>
      <c r="AJ500" s="164"/>
      <c r="AK500" s="164"/>
      <c r="AL500" s="164"/>
      <c r="AM500" s="164"/>
      <c r="AN500" s="164"/>
      <c r="AO500" s="164"/>
      <c r="AP500" s="164"/>
      <c r="AQ500" s="164"/>
      <c r="AR500" s="164"/>
      <c r="AS500" s="164"/>
      <c r="AT500" s="164"/>
      <c r="AU500" s="164"/>
      <c r="AV500" s="164"/>
      <c r="AW500" s="164"/>
      <c r="AX500" s="164"/>
      <c r="AY500" s="164"/>
      <c r="AZ500" s="164"/>
      <c r="BA500" s="164"/>
      <c r="BB500" s="164"/>
      <c r="BC500" s="164"/>
      <c r="BD500" s="164"/>
      <c r="BE500" s="164"/>
      <c r="BF500" s="164"/>
      <c r="BG500" s="164"/>
      <c r="BH500" s="164"/>
      <c r="BI500" s="164"/>
      <c r="BJ500" s="164"/>
      <c r="BK500" s="164"/>
      <c r="BL500" s="164"/>
      <c r="BM500" s="164"/>
      <c r="BN500" s="164"/>
      <c r="BO500" s="164"/>
      <c r="BP500" s="164"/>
      <c r="BQ500" s="164"/>
      <c r="BR500" s="164"/>
      <c r="BS500" s="164"/>
      <c r="BT500" s="164"/>
      <c r="BU500" s="164"/>
      <c r="BV500" s="164"/>
      <c r="BW500" s="164"/>
      <c r="BX500" s="164"/>
    </row>
    <row r="501" spans="1:76" s="172" customFormat="1" x14ac:dyDescent="0.3">
      <c r="A501" s="156"/>
      <c r="B501" s="164"/>
      <c r="W501" s="164"/>
      <c r="X501" s="164"/>
      <c r="Y501" s="164"/>
      <c r="Z501" s="164"/>
      <c r="AA501" s="164"/>
      <c r="AB501" s="164"/>
      <c r="AC501" s="164"/>
      <c r="AD501" s="164"/>
      <c r="AE501" s="164"/>
      <c r="AF501" s="164"/>
      <c r="AG501" s="164"/>
      <c r="AH501" s="164"/>
      <c r="AI501" s="164"/>
      <c r="AJ501" s="164"/>
      <c r="AK501" s="164"/>
      <c r="AL501" s="164"/>
      <c r="AM501" s="164"/>
      <c r="AN501" s="164"/>
      <c r="AO501" s="164"/>
      <c r="AP501" s="164"/>
      <c r="AQ501" s="164"/>
      <c r="AR501" s="164"/>
      <c r="AS501" s="164"/>
      <c r="AT501" s="164"/>
      <c r="AU501" s="164"/>
      <c r="AV501" s="164"/>
      <c r="AW501" s="164"/>
      <c r="AX501" s="164"/>
      <c r="AY501" s="164"/>
      <c r="AZ501" s="164"/>
      <c r="BA501" s="164"/>
      <c r="BB501" s="164"/>
      <c r="BC501" s="164"/>
      <c r="BD501" s="164"/>
      <c r="BE501" s="164"/>
      <c r="BF501" s="164"/>
      <c r="BG501" s="164"/>
      <c r="BH501" s="164"/>
      <c r="BI501" s="164"/>
      <c r="BJ501" s="164"/>
      <c r="BK501" s="164"/>
      <c r="BL501" s="164"/>
      <c r="BM501" s="164"/>
      <c r="BN501" s="164"/>
      <c r="BO501" s="164"/>
      <c r="BP501" s="164"/>
      <c r="BQ501" s="164"/>
      <c r="BR501" s="164"/>
      <c r="BS501" s="164"/>
      <c r="BT501" s="164"/>
      <c r="BU501" s="164"/>
      <c r="BV501" s="164"/>
      <c r="BW501" s="164"/>
      <c r="BX501" s="164"/>
    </row>
    <row r="502" spans="1:76" s="172" customFormat="1" x14ac:dyDescent="0.3">
      <c r="A502" s="156"/>
      <c r="B502" s="164"/>
      <c r="W502" s="164"/>
      <c r="X502" s="164"/>
      <c r="Y502" s="164"/>
      <c r="Z502" s="164"/>
      <c r="AA502" s="164"/>
      <c r="AB502" s="164"/>
      <c r="AC502" s="164"/>
      <c r="AD502" s="164"/>
      <c r="AE502" s="164"/>
      <c r="AF502" s="164"/>
      <c r="AG502" s="164"/>
      <c r="AH502" s="164"/>
      <c r="AI502" s="164"/>
      <c r="AJ502" s="164"/>
      <c r="AK502" s="164"/>
      <c r="AL502" s="164"/>
      <c r="AM502" s="164"/>
      <c r="AN502" s="164"/>
      <c r="AO502" s="164"/>
      <c r="AP502" s="164"/>
      <c r="AQ502" s="164"/>
      <c r="AR502" s="164"/>
      <c r="AS502" s="164"/>
      <c r="AT502" s="164"/>
      <c r="AU502" s="164"/>
      <c r="AV502" s="164"/>
      <c r="AW502" s="164"/>
      <c r="AX502" s="164"/>
      <c r="AY502" s="164"/>
      <c r="AZ502" s="164"/>
      <c r="BA502" s="164"/>
      <c r="BB502" s="164"/>
      <c r="BC502" s="164"/>
      <c r="BD502" s="164"/>
      <c r="BE502" s="164"/>
      <c r="BF502" s="164"/>
      <c r="BG502" s="164"/>
      <c r="BH502" s="164"/>
      <c r="BI502" s="164"/>
      <c r="BJ502" s="164"/>
      <c r="BK502" s="164"/>
      <c r="BL502" s="164"/>
      <c r="BM502" s="164"/>
      <c r="BN502" s="164"/>
      <c r="BO502" s="164"/>
      <c r="BP502" s="164"/>
      <c r="BQ502" s="164"/>
      <c r="BR502" s="164"/>
      <c r="BS502" s="164"/>
      <c r="BT502" s="164"/>
      <c r="BU502" s="164"/>
      <c r="BV502" s="164"/>
      <c r="BW502" s="164"/>
      <c r="BX502" s="164"/>
    </row>
    <row r="503" spans="1:76" s="172" customFormat="1" x14ac:dyDescent="0.3">
      <c r="A503" s="156"/>
      <c r="B503" s="164"/>
      <c r="W503" s="164"/>
      <c r="X503" s="164"/>
      <c r="Y503" s="164"/>
      <c r="Z503" s="164"/>
      <c r="AA503" s="164"/>
      <c r="AB503" s="164"/>
      <c r="AC503" s="164"/>
      <c r="AD503" s="164"/>
      <c r="AE503" s="164"/>
      <c r="AF503" s="164"/>
      <c r="AG503" s="164"/>
      <c r="AH503" s="164"/>
      <c r="AI503" s="164"/>
      <c r="AJ503" s="164"/>
      <c r="AK503" s="164"/>
      <c r="AL503" s="164"/>
      <c r="AM503" s="164"/>
      <c r="AN503" s="164"/>
      <c r="AO503" s="164"/>
      <c r="AP503" s="164"/>
      <c r="AQ503" s="164"/>
      <c r="AR503" s="164"/>
      <c r="AS503" s="164"/>
      <c r="AT503" s="164"/>
      <c r="AU503" s="164"/>
      <c r="AV503" s="164"/>
      <c r="AW503" s="164"/>
      <c r="AX503" s="164"/>
      <c r="AY503" s="164"/>
      <c r="AZ503" s="164"/>
      <c r="BA503" s="164"/>
      <c r="BB503" s="164"/>
      <c r="BC503" s="164"/>
      <c r="BD503" s="164"/>
      <c r="BE503" s="164"/>
      <c r="BF503" s="164"/>
      <c r="BG503" s="164"/>
      <c r="BH503" s="164"/>
      <c r="BI503" s="164"/>
      <c r="BJ503" s="164"/>
      <c r="BK503" s="164"/>
      <c r="BL503" s="164"/>
      <c r="BM503" s="164"/>
      <c r="BN503" s="164"/>
      <c r="BO503" s="164"/>
      <c r="BP503" s="164"/>
      <c r="BQ503" s="164"/>
      <c r="BR503" s="164"/>
      <c r="BS503" s="164"/>
      <c r="BT503" s="164"/>
      <c r="BU503" s="164"/>
      <c r="BV503" s="164"/>
      <c r="BW503" s="164"/>
      <c r="BX503" s="164"/>
    </row>
    <row r="504" spans="1:76" s="172" customFormat="1" x14ac:dyDescent="0.3">
      <c r="A504" s="156"/>
      <c r="B504" s="164"/>
      <c r="W504" s="164"/>
      <c r="X504" s="164"/>
      <c r="Y504" s="164"/>
      <c r="Z504" s="164"/>
      <c r="AA504" s="164"/>
      <c r="AB504" s="164"/>
      <c r="AC504" s="164"/>
      <c r="AD504" s="164"/>
      <c r="AE504" s="164"/>
      <c r="AF504" s="164"/>
      <c r="AG504" s="164"/>
      <c r="AH504" s="164"/>
      <c r="AI504" s="164"/>
      <c r="AJ504" s="164"/>
      <c r="AK504" s="164"/>
      <c r="AL504" s="164"/>
      <c r="AM504" s="164"/>
      <c r="AN504" s="164"/>
      <c r="AO504" s="164"/>
      <c r="AP504" s="164"/>
      <c r="AQ504" s="164"/>
      <c r="AR504" s="164"/>
      <c r="AS504" s="164"/>
      <c r="AT504" s="164"/>
      <c r="AU504" s="164"/>
      <c r="AV504" s="164"/>
      <c r="AW504" s="164"/>
      <c r="AX504" s="164"/>
      <c r="AY504" s="164"/>
      <c r="AZ504" s="164"/>
      <c r="BA504" s="164"/>
      <c r="BB504" s="164"/>
      <c r="BC504" s="164"/>
      <c r="BD504" s="164"/>
      <c r="BE504" s="164"/>
      <c r="BF504" s="164"/>
      <c r="BG504" s="164"/>
      <c r="BH504" s="164"/>
      <c r="BI504" s="164"/>
      <c r="BJ504" s="164"/>
      <c r="BK504" s="164"/>
      <c r="BL504" s="164"/>
      <c r="BM504" s="164"/>
      <c r="BN504" s="164"/>
      <c r="BO504" s="164"/>
      <c r="BP504" s="164"/>
      <c r="BQ504" s="164"/>
      <c r="BR504" s="164"/>
      <c r="BS504" s="164"/>
      <c r="BT504" s="164"/>
      <c r="BU504" s="164"/>
      <c r="BV504" s="164"/>
      <c r="BW504" s="164"/>
      <c r="BX504" s="164"/>
    </row>
    <row r="505" spans="1:76" s="172" customFormat="1" x14ac:dyDescent="0.3">
      <c r="A505" s="156"/>
      <c r="B505" s="164"/>
      <c r="W505" s="164"/>
      <c r="X505" s="164"/>
      <c r="Y505" s="164"/>
      <c r="Z505" s="164"/>
      <c r="AA505" s="164"/>
      <c r="AB505" s="164"/>
      <c r="AC505" s="164"/>
      <c r="AD505" s="164"/>
      <c r="AE505" s="164"/>
      <c r="AF505" s="164"/>
      <c r="AG505" s="164"/>
      <c r="AH505" s="164"/>
      <c r="AI505" s="164"/>
      <c r="AJ505" s="164"/>
      <c r="AK505" s="164"/>
      <c r="AL505" s="164"/>
      <c r="AM505" s="164"/>
      <c r="AN505" s="164"/>
      <c r="AO505" s="164"/>
      <c r="AP505" s="164"/>
      <c r="AQ505" s="164"/>
      <c r="AR505" s="164"/>
      <c r="AS505" s="164"/>
      <c r="AT505" s="164"/>
      <c r="AU505" s="164"/>
      <c r="AV505" s="164"/>
      <c r="AW505" s="164"/>
      <c r="AX505" s="164"/>
      <c r="AY505" s="164"/>
      <c r="AZ505" s="164"/>
      <c r="BA505" s="164"/>
      <c r="BB505" s="164"/>
      <c r="BC505" s="164"/>
      <c r="BD505" s="164"/>
      <c r="BE505" s="164"/>
      <c r="BF505" s="164"/>
      <c r="BG505" s="164"/>
      <c r="BH505" s="164"/>
      <c r="BI505" s="164"/>
      <c r="BJ505" s="164"/>
      <c r="BK505" s="164"/>
      <c r="BL505" s="164"/>
      <c r="BM505" s="164"/>
      <c r="BN505" s="164"/>
      <c r="BO505" s="164"/>
      <c r="BP505" s="164"/>
      <c r="BQ505" s="164"/>
      <c r="BR505" s="164"/>
      <c r="BS505" s="164"/>
      <c r="BT505" s="164"/>
      <c r="BU505" s="164"/>
      <c r="BV505" s="164"/>
      <c r="BW505" s="164"/>
      <c r="BX505" s="164"/>
    </row>
    <row r="506" spans="1:76" s="172" customFormat="1" x14ac:dyDescent="0.3">
      <c r="A506" s="156"/>
      <c r="B506" s="164"/>
      <c r="W506" s="164"/>
      <c r="X506" s="164"/>
      <c r="Y506" s="164"/>
      <c r="Z506" s="164"/>
      <c r="AA506" s="164"/>
      <c r="AB506" s="164"/>
      <c r="AC506" s="164"/>
      <c r="AD506" s="164"/>
      <c r="AE506" s="164"/>
      <c r="AF506" s="164"/>
      <c r="AG506" s="164"/>
      <c r="AH506" s="164"/>
      <c r="AI506" s="164"/>
      <c r="AJ506" s="164"/>
      <c r="AK506" s="164"/>
      <c r="AL506" s="164"/>
      <c r="AM506" s="164"/>
      <c r="AN506" s="164"/>
      <c r="AO506" s="164"/>
      <c r="AP506" s="164"/>
      <c r="AQ506" s="164"/>
      <c r="AR506" s="164"/>
      <c r="AS506" s="164"/>
      <c r="AT506" s="164"/>
      <c r="AU506" s="164"/>
      <c r="AV506" s="164"/>
      <c r="AW506" s="164"/>
      <c r="AX506" s="164"/>
      <c r="AY506" s="164"/>
      <c r="AZ506" s="164"/>
      <c r="BA506" s="164"/>
      <c r="BB506" s="164"/>
      <c r="BC506" s="164"/>
      <c r="BD506" s="164"/>
      <c r="BE506" s="164"/>
      <c r="BF506" s="164"/>
      <c r="BG506" s="164"/>
      <c r="BH506" s="164"/>
      <c r="BI506" s="164"/>
      <c r="BJ506" s="164"/>
      <c r="BK506" s="164"/>
      <c r="BL506" s="164"/>
      <c r="BM506" s="164"/>
      <c r="BN506" s="164"/>
      <c r="BO506" s="164"/>
      <c r="BP506" s="164"/>
      <c r="BQ506" s="164"/>
      <c r="BR506" s="164"/>
      <c r="BS506" s="164"/>
      <c r="BT506" s="164"/>
      <c r="BU506" s="164"/>
      <c r="BV506" s="164"/>
      <c r="BW506" s="164"/>
      <c r="BX506" s="164"/>
    </row>
    <row r="507" spans="1:76" s="172" customFormat="1" x14ac:dyDescent="0.3">
      <c r="A507" s="156"/>
      <c r="B507" s="164"/>
      <c r="W507" s="164"/>
      <c r="X507" s="164"/>
      <c r="Y507" s="164"/>
      <c r="Z507" s="164"/>
      <c r="AA507" s="164"/>
      <c r="AB507" s="164"/>
      <c r="AC507" s="164"/>
      <c r="AD507" s="164"/>
      <c r="AE507" s="164"/>
      <c r="AF507" s="164"/>
      <c r="AG507" s="164"/>
      <c r="AH507" s="164"/>
      <c r="AI507" s="164"/>
      <c r="AJ507" s="164"/>
      <c r="AK507" s="164"/>
      <c r="AL507" s="164"/>
      <c r="AM507" s="164"/>
      <c r="AN507" s="164"/>
      <c r="AO507" s="164"/>
      <c r="AP507" s="164"/>
      <c r="AQ507" s="164"/>
      <c r="AR507" s="164"/>
      <c r="AS507" s="164"/>
      <c r="AT507" s="164"/>
      <c r="AU507" s="164"/>
      <c r="AV507" s="164"/>
      <c r="AW507" s="164"/>
      <c r="AX507" s="164"/>
      <c r="AY507" s="164"/>
      <c r="AZ507" s="164"/>
      <c r="BA507" s="164"/>
      <c r="BB507" s="164"/>
      <c r="BC507" s="164"/>
      <c r="BD507" s="164"/>
      <c r="BE507" s="164"/>
      <c r="BF507" s="164"/>
      <c r="BG507" s="164"/>
      <c r="BH507" s="164"/>
      <c r="BI507" s="164"/>
      <c r="BJ507" s="164"/>
      <c r="BK507" s="164"/>
      <c r="BL507" s="164"/>
      <c r="BM507" s="164"/>
      <c r="BN507" s="164"/>
      <c r="BO507" s="164"/>
      <c r="BP507" s="164"/>
      <c r="BQ507" s="164"/>
      <c r="BR507" s="164"/>
      <c r="BS507" s="164"/>
      <c r="BT507" s="164"/>
      <c r="BU507" s="164"/>
      <c r="BV507" s="164"/>
      <c r="BW507" s="164"/>
      <c r="BX507" s="164"/>
    </row>
    <row r="508" spans="1:76" s="172" customFormat="1" x14ac:dyDescent="0.3">
      <c r="A508" s="156"/>
      <c r="B508" s="164"/>
      <c r="W508" s="164"/>
      <c r="X508" s="164"/>
      <c r="Y508" s="164"/>
      <c r="Z508" s="164"/>
      <c r="AA508" s="164"/>
      <c r="AB508" s="164"/>
      <c r="AC508" s="164"/>
      <c r="AD508" s="164"/>
      <c r="AE508" s="164"/>
      <c r="AF508" s="164"/>
      <c r="AG508" s="164"/>
      <c r="AH508" s="164"/>
      <c r="AI508" s="164"/>
      <c r="AJ508" s="164"/>
      <c r="AK508" s="164"/>
      <c r="AL508" s="164"/>
      <c r="AM508" s="164"/>
      <c r="AN508" s="164"/>
      <c r="AO508" s="164"/>
      <c r="AP508" s="164"/>
      <c r="AQ508" s="164"/>
      <c r="AR508" s="164"/>
      <c r="AS508" s="164"/>
      <c r="AT508" s="164"/>
      <c r="AU508" s="164"/>
      <c r="AV508" s="164"/>
      <c r="AW508" s="164"/>
      <c r="AX508" s="164"/>
      <c r="AY508" s="164"/>
      <c r="AZ508" s="164"/>
      <c r="BA508" s="164"/>
      <c r="BB508" s="164"/>
      <c r="BC508" s="164"/>
      <c r="BD508" s="164"/>
      <c r="BE508" s="164"/>
      <c r="BF508" s="164"/>
      <c r="BG508" s="164"/>
      <c r="BH508" s="164"/>
      <c r="BI508" s="164"/>
      <c r="BJ508" s="164"/>
      <c r="BK508" s="164"/>
      <c r="BL508" s="164"/>
      <c r="BM508" s="164"/>
      <c r="BN508" s="164"/>
      <c r="BO508" s="164"/>
      <c r="BP508" s="164"/>
      <c r="BQ508" s="164"/>
      <c r="BR508" s="164"/>
      <c r="BS508" s="164"/>
      <c r="BT508" s="164"/>
      <c r="BU508" s="164"/>
      <c r="BV508" s="164"/>
      <c r="BW508" s="164"/>
      <c r="BX508" s="164"/>
    </row>
    <row r="509" spans="1:76" s="172" customFormat="1" x14ac:dyDescent="0.3">
      <c r="A509" s="156"/>
      <c r="B509" s="164"/>
      <c r="W509" s="164"/>
      <c r="X509" s="164"/>
      <c r="Y509" s="164"/>
      <c r="Z509" s="164"/>
      <c r="AA509" s="164"/>
      <c r="AB509" s="164"/>
      <c r="AC509" s="164"/>
      <c r="AD509" s="164"/>
      <c r="AE509" s="164"/>
      <c r="AF509" s="164"/>
      <c r="AG509" s="164"/>
      <c r="AH509" s="164"/>
      <c r="AI509" s="164"/>
      <c r="AJ509" s="164"/>
      <c r="AK509" s="164"/>
      <c r="AL509" s="164"/>
      <c r="AM509" s="164"/>
      <c r="AN509" s="164"/>
      <c r="AO509" s="164"/>
      <c r="AP509" s="164"/>
      <c r="AQ509" s="164"/>
      <c r="AR509" s="164"/>
      <c r="AS509" s="164"/>
      <c r="AT509" s="164"/>
      <c r="AU509" s="164"/>
      <c r="AV509" s="164"/>
      <c r="AW509" s="164"/>
      <c r="AX509" s="164"/>
      <c r="AY509" s="164"/>
      <c r="AZ509" s="164"/>
      <c r="BA509" s="164"/>
      <c r="BB509" s="164"/>
      <c r="BC509" s="164"/>
      <c r="BD509" s="164"/>
      <c r="BE509" s="164"/>
      <c r="BF509" s="164"/>
      <c r="BG509" s="164"/>
      <c r="BH509" s="164"/>
      <c r="BI509" s="164"/>
      <c r="BJ509" s="164"/>
      <c r="BK509" s="164"/>
      <c r="BL509" s="164"/>
      <c r="BM509" s="164"/>
      <c r="BN509" s="164"/>
      <c r="BO509" s="164"/>
      <c r="BP509" s="164"/>
      <c r="BQ509" s="164"/>
      <c r="BR509" s="164"/>
      <c r="BS509" s="164"/>
      <c r="BT509" s="164"/>
      <c r="BU509" s="164"/>
      <c r="BV509" s="164"/>
      <c r="BW509" s="164"/>
      <c r="BX509" s="164"/>
    </row>
    <row r="510" spans="1:76" s="172" customFormat="1" x14ac:dyDescent="0.3">
      <c r="A510" s="156"/>
      <c r="B510" s="164"/>
      <c r="W510" s="164"/>
      <c r="X510" s="164"/>
      <c r="Y510" s="164"/>
      <c r="Z510" s="164"/>
      <c r="AA510" s="164"/>
      <c r="AB510" s="164"/>
      <c r="AC510" s="164"/>
      <c r="AD510" s="164"/>
      <c r="AE510" s="164"/>
      <c r="AF510" s="164"/>
      <c r="AG510" s="164"/>
      <c r="AH510" s="164"/>
      <c r="AI510" s="164"/>
      <c r="AJ510" s="164"/>
      <c r="AK510" s="164"/>
      <c r="AL510" s="164"/>
      <c r="AM510" s="164"/>
      <c r="AN510" s="164"/>
      <c r="AO510" s="164"/>
      <c r="AP510" s="164"/>
      <c r="AQ510" s="164"/>
      <c r="AR510" s="164"/>
      <c r="AS510" s="164"/>
      <c r="AT510" s="164"/>
      <c r="AU510" s="164"/>
      <c r="AV510" s="164"/>
      <c r="AW510" s="164"/>
      <c r="AX510" s="164"/>
      <c r="AY510" s="164"/>
      <c r="AZ510" s="164"/>
      <c r="BA510" s="164"/>
      <c r="BB510" s="164"/>
      <c r="BC510" s="164"/>
      <c r="BD510" s="164"/>
      <c r="BE510" s="164"/>
      <c r="BF510" s="164"/>
      <c r="BG510" s="164"/>
      <c r="BH510" s="164"/>
      <c r="BI510" s="164"/>
      <c r="BJ510" s="164"/>
      <c r="BK510" s="164"/>
      <c r="BL510" s="164"/>
      <c r="BM510" s="164"/>
      <c r="BN510" s="164"/>
      <c r="BO510" s="164"/>
      <c r="BP510" s="164"/>
      <c r="BQ510" s="164"/>
      <c r="BR510" s="164"/>
      <c r="BS510" s="164"/>
      <c r="BT510" s="164"/>
      <c r="BU510" s="164"/>
      <c r="BV510" s="164"/>
      <c r="BW510" s="164"/>
      <c r="BX510" s="164"/>
    </row>
    <row r="511" spans="1:76" s="172" customFormat="1" x14ac:dyDescent="0.3">
      <c r="A511" s="156"/>
      <c r="B511" s="164"/>
      <c r="W511" s="164"/>
      <c r="X511" s="164"/>
      <c r="Y511" s="164"/>
      <c r="Z511" s="164"/>
      <c r="AA511" s="164"/>
      <c r="AB511" s="164"/>
      <c r="AC511" s="164"/>
      <c r="AD511" s="164"/>
      <c r="AE511" s="164"/>
      <c r="AF511" s="164"/>
      <c r="AG511" s="164"/>
      <c r="AH511" s="164"/>
      <c r="AI511" s="164"/>
      <c r="AJ511" s="164"/>
      <c r="AK511" s="164"/>
      <c r="AL511" s="164"/>
      <c r="AM511" s="164"/>
      <c r="AN511" s="164"/>
      <c r="AO511" s="164"/>
      <c r="AP511" s="164"/>
      <c r="AQ511" s="164"/>
      <c r="AR511" s="164"/>
      <c r="AS511" s="164"/>
      <c r="AT511" s="164"/>
      <c r="AU511" s="164"/>
      <c r="AV511" s="164"/>
      <c r="AW511" s="164"/>
      <c r="AX511" s="164"/>
      <c r="AY511" s="164"/>
      <c r="AZ511" s="164"/>
      <c r="BA511" s="164"/>
      <c r="BB511" s="164"/>
      <c r="BC511" s="164"/>
      <c r="BD511" s="164"/>
      <c r="BE511" s="164"/>
      <c r="BF511" s="164"/>
      <c r="BG511" s="164"/>
      <c r="BH511" s="164"/>
      <c r="BI511" s="164"/>
      <c r="BJ511" s="164"/>
      <c r="BK511" s="164"/>
      <c r="BL511" s="164"/>
      <c r="BM511" s="164"/>
      <c r="BN511" s="164"/>
      <c r="BO511" s="164"/>
      <c r="BP511" s="164"/>
      <c r="BQ511" s="164"/>
      <c r="BR511" s="164"/>
      <c r="BS511" s="164"/>
      <c r="BT511" s="164"/>
      <c r="BU511" s="164"/>
      <c r="BV511" s="164"/>
      <c r="BW511" s="164"/>
      <c r="BX511" s="164"/>
    </row>
    <row r="512" spans="1:76" s="172" customFormat="1" x14ac:dyDescent="0.3">
      <c r="A512" s="156"/>
      <c r="B512" s="164"/>
      <c r="W512" s="164"/>
      <c r="X512" s="164"/>
      <c r="Y512" s="164"/>
      <c r="Z512" s="164"/>
      <c r="AA512" s="164"/>
      <c r="AB512" s="164"/>
      <c r="AC512" s="164"/>
      <c r="AD512" s="164"/>
      <c r="AE512" s="164"/>
      <c r="AF512" s="164"/>
      <c r="AG512" s="164"/>
      <c r="AH512" s="164"/>
      <c r="AI512" s="164"/>
      <c r="AJ512" s="164"/>
      <c r="AK512" s="164"/>
      <c r="AL512" s="164"/>
      <c r="AM512" s="164"/>
      <c r="AN512" s="164"/>
      <c r="AO512" s="164"/>
      <c r="AP512" s="164"/>
      <c r="AQ512" s="164"/>
      <c r="AR512" s="164"/>
      <c r="AS512" s="164"/>
      <c r="AT512" s="164"/>
      <c r="AU512" s="164"/>
      <c r="AV512" s="164"/>
      <c r="AW512" s="164"/>
      <c r="AX512" s="164"/>
      <c r="AY512" s="164"/>
      <c r="AZ512" s="164"/>
      <c r="BA512" s="164"/>
      <c r="BB512" s="164"/>
      <c r="BC512" s="164"/>
      <c r="BD512" s="164"/>
      <c r="BE512" s="164"/>
      <c r="BF512" s="164"/>
      <c r="BG512" s="164"/>
      <c r="BH512" s="164"/>
      <c r="BI512" s="164"/>
      <c r="BJ512" s="164"/>
      <c r="BK512" s="164"/>
      <c r="BL512" s="164"/>
      <c r="BM512" s="164"/>
      <c r="BN512" s="164"/>
      <c r="BO512" s="164"/>
      <c r="BP512" s="164"/>
      <c r="BQ512" s="164"/>
      <c r="BR512" s="164"/>
      <c r="BS512" s="164"/>
      <c r="BT512" s="164"/>
      <c r="BU512" s="164"/>
      <c r="BV512" s="164"/>
      <c r="BW512" s="164"/>
      <c r="BX512" s="164"/>
    </row>
    <row r="513" spans="1:76" s="172" customFormat="1" x14ac:dyDescent="0.3">
      <c r="A513" s="156"/>
      <c r="B513" s="164"/>
      <c r="W513" s="164"/>
      <c r="X513" s="164"/>
      <c r="Y513" s="164"/>
      <c r="Z513" s="164"/>
      <c r="AA513" s="164"/>
      <c r="AB513" s="164"/>
      <c r="AC513" s="164"/>
      <c r="AD513" s="164"/>
      <c r="AE513" s="164"/>
      <c r="AF513" s="164"/>
      <c r="AG513" s="164"/>
      <c r="AH513" s="164"/>
      <c r="AI513" s="164"/>
      <c r="AJ513" s="164"/>
      <c r="AK513" s="164"/>
      <c r="AL513" s="164"/>
      <c r="AM513" s="164"/>
      <c r="AN513" s="164"/>
      <c r="AO513" s="164"/>
      <c r="AP513" s="164"/>
      <c r="AQ513" s="164"/>
      <c r="AR513" s="164"/>
      <c r="AS513" s="164"/>
      <c r="AT513" s="164"/>
      <c r="AU513" s="164"/>
      <c r="AV513" s="164"/>
      <c r="AW513" s="164"/>
      <c r="AX513" s="164"/>
      <c r="AY513" s="164"/>
      <c r="AZ513" s="164"/>
      <c r="BA513" s="164"/>
      <c r="BB513" s="164"/>
      <c r="BC513" s="164"/>
      <c r="BD513" s="164"/>
      <c r="BE513" s="164"/>
      <c r="BF513" s="164"/>
      <c r="BG513" s="164"/>
      <c r="BH513" s="164"/>
      <c r="BI513" s="164"/>
      <c r="BJ513" s="164"/>
      <c r="BK513" s="164"/>
      <c r="BL513" s="164"/>
      <c r="BM513" s="164"/>
      <c r="BN513" s="164"/>
      <c r="BO513" s="164"/>
      <c r="BP513" s="164"/>
      <c r="BQ513" s="164"/>
      <c r="BR513" s="164"/>
      <c r="BS513" s="164"/>
      <c r="BT513" s="164"/>
      <c r="BU513" s="164"/>
      <c r="BV513" s="164"/>
      <c r="BW513" s="164"/>
      <c r="BX513" s="164"/>
    </row>
    <row r="514" spans="1:76" s="172" customFormat="1" x14ac:dyDescent="0.3">
      <c r="A514" s="156"/>
      <c r="B514" s="164"/>
      <c r="W514" s="164"/>
      <c r="X514" s="164"/>
      <c r="Y514" s="164"/>
      <c r="Z514" s="164"/>
      <c r="AA514" s="164"/>
      <c r="AB514" s="164"/>
      <c r="AC514" s="164"/>
      <c r="AD514" s="164"/>
      <c r="AE514" s="164"/>
      <c r="AF514" s="164"/>
      <c r="AG514" s="164"/>
      <c r="AH514" s="164"/>
      <c r="AI514" s="164"/>
      <c r="AJ514" s="164"/>
      <c r="AK514" s="164"/>
      <c r="AL514" s="164"/>
      <c r="AM514" s="164"/>
      <c r="AN514" s="164"/>
      <c r="AO514" s="164"/>
      <c r="AP514" s="164"/>
      <c r="AQ514" s="164"/>
      <c r="AR514" s="164"/>
      <c r="AS514" s="164"/>
      <c r="AT514" s="164"/>
      <c r="AU514" s="164"/>
      <c r="AV514" s="164"/>
      <c r="AW514" s="164"/>
      <c r="AX514" s="164"/>
      <c r="AY514" s="164"/>
      <c r="AZ514" s="164"/>
      <c r="BA514" s="164"/>
      <c r="BB514" s="164"/>
      <c r="BC514" s="164"/>
      <c r="BD514" s="164"/>
      <c r="BE514" s="164"/>
      <c r="BF514" s="164"/>
      <c r="BG514" s="164"/>
      <c r="BH514" s="164"/>
      <c r="BI514" s="164"/>
      <c r="BJ514" s="164"/>
      <c r="BK514" s="164"/>
      <c r="BL514" s="164"/>
      <c r="BM514" s="164"/>
      <c r="BN514" s="164"/>
      <c r="BO514" s="164"/>
      <c r="BP514" s="164"/>
      <c r="BQ514" s="164"/>
      <c r="BR514" s="164"/>
      <c r="BS514" s="164"/>
      <c r="BT514" s="164"/>
      <c r="BU514" s="164"/>
      <c r="BV514" s="164"/>
      <c r="BW514" s="164"/>
      <c r="BX514" s="164"/>
    </row>
    <row r="515" spans="1:76" s="172" customFormat="1" x14ac:dyDescent="0.3">
      <c r="A515" s="156"/>
      <c r="B515" s="164"/>
      <c r="W515" s="164"/>
      <c r="X515" s="164"/>
      <c r="Y515" s="164"/>
      <c r="Z515" s="164"/>
      <c r="AA515" s="164"/>
      <c r="AB515" s="164"/>
      <c r="AC515" s="164"/>
      <c r="AD515" s="164"/>
      <c r="AE515" s="164"/>
      <c r="AF515" s="164"/>
      <c r="AG515" s="164"/>
      <c r="AH515" s="164"/>
      <c r="AI515" s="164"/>
      <c r="AJ515" s="164"/>
      <c r="AK515" s="164"/>
      <c r="AL515" s="164"/>
      <c r="AM515" s="164"/>
      <c r="AN515" s="164"/>
      <c r="AO515" s="164"/>
      <c r="AP515" s="164"/>
      <c r="AQ515" s="164"/>
      <c r="AR515" s="164"/>
      <c r="AS515" s="164"/>
      <c r="AT515" s="164"/>
      <c r="AU515" s="164"/>
      <c r="AV515" s="164"/>
      <c r="AW515" s="164"/>
      <c r="AX515" s="164"/>
      <c r="AY515" s="164"/>
      <c r="AZ515" s="164"/>
      <c r="BA515" s="164"/>
      <c r="BB515" s="164"/>
      <c r="BC515" s="164"/>
      <c r="BD515" s="164"/>
      <c r="BE515" s="164"/>
      <c r="BF515" s="164"/>
      <c r="BG515" s="164"/>
      <c r="BH515" s="164"/>
      <c r="BI515" s="164"/>
      <c r="BJ515" s="164"/>
      <c r="BK515" s="164"/>
      <c r="BL515" s="164"/>
      <c r="BM515" s="164"/>
      <c r="BN515" s="164"/>
      <c r="BO515" s="164"/>
      <c r="BP515" s="164"/>
      <c r="BQ515" s="164"/>
      <c r="BR515" s="164"/>
      <c r="BS515" s="164"/>
      <c r="BT515" s="164"/>
      <c r="BU515" s="164"/>
      <c r="BV515" s="164"/>
      <c r="BW515" s="164"/>
      <c r="BX515" s="164"/>
    </row>
    <row r="516" spans="1:76" s="172" customFormat="1" x14ac:dyDescent="0.3">
      <c r="A516" s="156"/>
      <c r="B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4"/>
      <c r="AY516" s="164"/>
      <c r="AZ516" s="164"/>
      <c r="BA516" s="164"/>
      <c r="BB516" s="164"/>
      <c r="BC516" s="164"/>
      <c r="BD516" s="164"/>
      <c r="BE516" s="164"/>
      <c r="BF516" s="164"/>
      <c r="BG516" s="164"/>
      <c r="BH516" s="164"/>
      <c r="BI516" s="164"/>
      <c r="BJ516" s="164"/>
      <c r="BK516" s="164"/>
      <c r="BL516" s="164"/>
      <c r="BM516" s="164"/>
      <c r="BN516" s="164"/>
      <c r="BO516" s="164"/>
      <c r="BP516" s="164"/>
      <c r="BQ516" s="164"/>
      <c r="BR516" s="164"/>
      <c r="BS516" s="164"/>
      <c r="BT516" s="164"/>
      <c r="BU516" s="164"/>
      <c r="BV516" s="164"/>
      <c r="BW516" s="164"/>
      <c r="BX516" s="164"/>
    </row>
    <row r="517" spans="1:76" s="172" customFormat="1" x14ac:dyDescent="0.3">
      <c r="A517" s="156"/>
      <c r="B517" s="164"/>
      <c r="W517" s="164"/>
      <c r="X517" s="164"/>
      <c r="Y517" s="164"/>
      <c r="Z517" s="164"/>
      <c r="AA517" s="164"/>
      <c r="AB517" s="164"/>
      <c r="AC517" s="164"/>
      <c r="AD517" s="164"/>
      <c r="AE517" s="164"/>
      <c r="AF517" s="164"/>
      <c r="AG517" s="164"/>
      <c r="AH517" s="164"/>
      <c r="AI517" s="164"/>
      <c r="AJ517" s="164"/>
      <c r="AK517" s="164"/>
      <c r="AL517" s="164"/>
      <c r="AM517" s="164"/>
      <c r="AN517" s="164"/>
      <c r="AO517" s="164"/>
      <c r="AP517" s="164"/>
      <c r="AQ517" s="164"/>
      <c r="AR517" s="164"/>
      <c r="AS517" s="164"/>
      <c r="AT517" s="164"/>
      <c r="AU517" s="164"/>
      <c r="AV517" s="164"/>
      <c r="AW517" s="164"/>
      <c r="AX517" s="164"/>
      <c r="AY517" s="164"/>
      <c r="AZ517" s="164"/>
      <c r="BA517" s="164"/>
      <c r="BB517" s="164"/>
      <c r="BC517" s="164"/>
      <c r="BD517" s="164"/>
      <c r="BE517" s="164"/>
      <c r="BF517" s="164"/>
      <c r="BG517" s="164"/>
      <c r="BH517" s="164"/>
      <c r="BI517" s="164"/>
      <c r="BJ517" s="164"/>
      <c r="BK517" s="164"/>
      <c r="BL517" s="164"/>
      <c r="BM517" s="164"/>
      <c r="BN517" s="164"/>
      <c r="BO517" s="164"/>
      <c r="BP517" s="164"/>
      <c r="BQ517" s="164"/>
      <c r="BR517" s="164"/>
      <c r="BS517" s="164"/>
      <c r="BT517" s="164"/>
      <c r="BU517" s="164"/>
      <c r="BV517" s="164"/>
      <c r="BW517" s="164"/>
      <c r="BX517" s="164"/>
    </row>
    <row r="518" spans="1:76" s="172" customFormat="1" x14ac:dyDescent="0.3">
      <c r="A518" s="156"/>
      <c r="B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c r="AS518" s="164"/>
      <c r="AT518" s="164"/>
      <c r="AU518" s="164"/>
      <c r="AV518" s="164"/>
      <c r="AW518" s="164"/>
      <c r="AX518" s="164"/>
      <c r="AY518" s="164"/>
      <c r="AZ518" s="164"/>
      <c r="BA518" s="164"/>
      <c r="BB518" s="164"/>
      <c r="BC518" s="164"/>
      <c r="BD518" s="164"/>
      <c r="BE518" s="164"/>
      <c r="BF518" s="164"/>
      <c r="BG518" s="164"/>
      <c r="BH518" s="164"/>
      <c r="BI518" s="164"/>
      <c r="BJ518" s="164"/>
      <c r="BK518" s="164"/>
      <c r="BL518" s="164"/>
      <c r="BM518" s="164"/>
      <c r="BN518" s="164"/>
      <c r="BO518" s="164"/>
      <c r="BP518" s="164"/>
      <c r="BQ518" s="164"/>
      <c r="BR518" s="164"/>
      <c r="BS518" s="164"/>
      <c r="BT518" s="164"/>
      <c r="BU518" s="164"/>
      <c r="BV518" s="164"/>
      <c r="BW518" s="164"/>
      <c r="BX518" s="164"/>
    </row>
    <row r="519" spans="1:76" s="172" customFormat="1" x14ac:dyDescent="0.3">
      <c r="A519" s="156"/>
      <c r="B519" s="164"/>
      <c r="W519" s="164"/>
      <c r="X519" s="164"/>
      <c r="Y519" s="164"/>
      <c r="Z519" s="164"/>
      <c r="AA519" s="164"/>
      <c r="AB519" s="164"/>
      <c r="AC519" s="164"/>
      <c r="AD519" s="164"/>
      <c r="AE519" s="164"/>
      <c r="AF519" s="164"/>
      <c r="AG519" s="164"/>
      <c r="AH519" s="164"/>
      <c r="AI519" s="164"/>
      <c r="AJ519" s="164"/>
      <c r="AK519" s="164"/>
      <c r="AL519" s="164"/>
      <c r="AM519" s="164"/>
      <c r="AN519" s="164"/>
      <c r="AO519" s="164"/>
      <c r="AP519" s="164"/>
      <c r="AQ519" s="164"/>
      <c r="AR519" s="164"/>
      <c r="AS519" s="164"/>
      <c r="AT519" s="164"/>
      <c r="AU519" s="164"/>
      <c r="AV519" s="164"/>
      <c r="AW519" s="164"/>
      <c r="AX519" s="164"/>
      <c r="AY519" s="164"/>
      <c r="AZ519" s="164"/>
      <c r="BA519" s="164"/>
      <c r="BB519" s="164"/>
      <c r="BC519" s="164"/>
      <c r="BD519" s="164"/>
      <c r="BE519" s="164"/>
      <c r="BF519" s="164"/>
      <c r="BG519" s="164"/>
      <c r="BH519" s="164"/>
      <c r="BI519" s="164"/>
      <c r="BJ519" s="164"/>
      <c r="BK519" s="164"/>
      <c r="BL519" s="164"/>
      <c r="BM519" s="164"/>
      <c r="BN519" s="164"/>
      <c r="BO519" s="164"/>
      <c r="BP519" s="164"/>
      <c r="BQ519" s="164"/>
      <c r="BR519" s="164"/>
      <c r="BS519" s="164"/>
      <c r="BT519" s="164"/>
      <c r="BU519" s="164"/>
      <c r="BV519" s="164"/>
      <c r="BW519" s="164"/>
      <c r="BX519" s="164"/>
    </row>
    <row r="520" spans="1:76" s="172" customFormat="1" x14ac:dyDescent="0.3">
      <c r="A520" s="156"/>
      <c r="B520" s="164"/>
      <c r="W520" s="164"/>
      <c r="X520" s="164"/>
      <c r="Y520" s="164"/>
      <c r="Z520" s="164"/>
      <c r="AA520" s="164"/>
      <c r="AB520" s="164"/>
      <c r="AC520" s="164"/>
      <c r="AD520" s="164"/>
      <c r="AE520" s="164"/>
      <c r="AF520" s="164"/>
      <c r="AG520" s="164"/>
      <c r="AH520" s="164"/>
      <c r="AI520" s="164"/>
      <c r="AJ520" s="164"/>
      <c r="AK520" s="164"/>
      <c r="AL520" s="164"/>
      <c r="AM520" s="164"/>
      <c r="AN520" s="164"/>
      <c r="AO520" s="164"/>
      <c r="AP520" s="164"/>
      <c r="AQ520" s="164"/>
      <c r="AR520" s="164"/>
      <c r="AS520" s="164"/>
      <c r="AT520" s="164"/>
      <c r="AU520" s="164"/>
      <c r="AV520" s="164"/>
      <c r="AW520" s="164"/>
      <c r="AX520" s="164"/>
      <c r="AY520" s="164"/>
      <c r="AZ520" s="164"/>
      <c r="BA520" s="164"/>
      <c r="BB520" s="164"/>
      <c r="BC520" s="164"/>
      <c r="BD520" s="164"/>
      <c r="BE520" s="164"/>
      <c r="BF520" s="164"/>
      <c r="BG520" s="164"/>
      <c r="BH520" s="164"/>
      <c r="BI520" s="164"/>
      <c r="BJ520" s="164"/>
      <c r="BK520" s="164"/>
      <c r="BL520" s="164"/>
      <c r="BM520" s="164"/>
      <c r="BN520" s="164"/>
      <c r="BO520" s="164"/>
      <c r="BP520" s="164"/>
      <c r="BQ520" s="164"/>
      <c r="BR520" s="164"/>
      <c r="BS520" s="164"/>
      <c r="BT520" s="164"/>
      <c r="BU520" s="164"/>
      <c r="BV520" s="164"/>
      <c r="BW520" s="164"/>
      <c r="BX520" s="164"/>
    </row>
    <row r="521" spans="1:76" s="172" customFormat="1" x14ac:dyDescent="0.3">
      <c r="A521" s="156"/>
      <c r="B521" s="164"/>
      <c r="W521" s="164"/>
      <c r="X521" s="164"/>
      <c r="Y521" s="164"/>
      <c r="Z521" s="164"/>
      <c r="AA521" s="164"/>
      <c r="AB521" s="164"/>
      <c r="AC521" s="164"/>
      <c r="AD521" s="164"/>
      <c r="AE521" s="164"/>
      <c r="AF521" s="164"/>
      <c r="AG521" s="164"/>
      <c r="AH521" s="164"/>
      <c r="AI521" s="164"/>
      <c r="AJ521" s="164"/>
      <c r="AK521" s="164"/>
      <c r="AL521" s="164"/>
      <c r="AM521" s="164"/>
      <c r="AN521" s="164"/>
      <c r="AO521" s="164"/>
      <c r="AP521" s="164"/>
      <c r="AQ521" s="164"/>
      <c r="AR521" s="164"/>
      <c r="AS521" s="164"/>
      <c r="AT521" s="164"/>
      <c r="AU521" s="164"/>
      <c r="AV521" s="164"/>
      <c r="AW521" s="164"/>
      <c r="AX521" s="164"/>
      <c r="AY521" s="164"/>
      <c r="AZ521" s="164"/>
      <c r="BA521" s="164"/>
      <c r="BB521" s="164"/>
      <c r="BC521" s="164"/>
      <c r="BD521" s="164"/>
      <c r="BE521" s="164"/>
      <c r="BF521" s="164"/>
      <c r="BG521" s="164"/>
      <c r="BH521" s="164"/>
      <c r="BI521" s="164"/>
      <c r="BJ521" s="164"/>
      <c r="BK521" s="164"/>
      <c r="BL521" s="164"/>
      <c r="BM521" s="164"/>
      <c r="BN521" s="164"/>
      <c r="BO521" s="164"/>
      <c r="BP521" s="164"/>
      <c r="BQ521" s="164"/>
      <c r="BR521" s="164"/>
      <c r="BS521" s="164"/>
      <c r="BT521" s="164"/>
      <c r="BU521" s="164"/>
      <c r="BV521" s="164"/>
      <c r="BW521" s="164"/>
      <c r="BX521" s="164"/>
    </row>
    <row r="522" spans="1:76" s="172" customFormat="1" x14ac:dyDescent="0.3">
      <c r="A522" s="156"/>
      <c r="B522" s="164"/>
      <c r="W522" s="164"/>
      <c r="X522" s="164"/>
      <c r="Y522" s="164"/>
      <c r="Z522" s="164"/>
      <c r="AA522" s="164"/>
      <c r="AB522" s="164"/>
      <c r="AC522" s="164"/>
      <c r="AD522" s="164"/>
      <c r="AE522" s="164"/>
      <c r="AF522" s="164"/>
      <c r="AG522" s="164"/>
      <c r="AH522" s="164"/>
      <c r="AI522" s="164"/>
      <c r="AJ522" s="164"/>
      <c r="AK522" s="164"/>
      <c r="AL522" s="164"/>
      <c r="AM522" s="164"/>
      <c r="AN522" s="164"/>
      <c r="AO522" s="164"/>
      <c r="AP522" s="164"/>
      <c r="AQ522" s="164"/>
      <c r="AR522" s="164"/>
      <c r="AS522" s="164"/>
      <c r="AT522" s="164"/>
      <c r="AU522" s="164"/>
      <c r="AV522" s="164"/>
      <c r="AW522" s="164"/>
      <c r="AX522" s="164"/>
      <c r="AY522" s="164"/>
      <c r="AZ522" s="164"/>
      <c r="BA522" s="164"/>
      <c r="BB522" s="164"/>
      <c r="BC522" s="164"/>
      <c r="BD522" s="164"/>
      <c r="BE522" s="164"/>
      <c r="BF522" s="164"/>
      <c r="BG522" s="164"/>
      <c r="BH522" s="164"/>
      <c r="BI522" s="164"/>
      <c r="BJ522" s="164"/>
      <c r="BK522" s="164"/>
      <c r="BL522" s="164"/>
      <c r="BM522" s="164"/>
      <c r="BN522" s="164"/>
      <c r="BO522" s="164"/>
      <c r="BP522" s="164"/>
      <c r="BQ522" s="164"/>
      <c r="BR522" s="164"/>
      <c r="BS522" s="164"/>
      <c r="BT522" s="164"/>
      <c r="BU522" s="164"/>
      <c r="BV522" s="164"/>
      <c r="BW522" s="164"/>
      <c r="BX522" s="164"/>
    </row>
    <row r="523" spans="1:76" s="172" customFormat="1" x14ac:dyDescent="0.3">
      <c r="A523" s="156"/>
      <c r="B523" s="164"/>
      <c r="W523" s="164"/>
      <c r="X523" s="164"/>
      <c r="Y523" s="164"/>
      <c r="Z523" s="164"/>
      <c r="AA523" s="164"/>
      <c r="AB523" s="164"/>
      <c r="AC523" s="164"/>
      <c r="AD523" s="164"/>
      <c r="AE523" s="164"/>
      <c r="AF523" s="164"/>
      <c r="AG523" s="164"/>
      <c r="AH523" s="164"/>
      <c r="AI523" s="164"/>
      <c r="AJ523" s="164"/>
      <c r="AK523" s="164"/>
      <c r="AL523" s="164"/>
      <c r="AM523" s="164"/>
      <c r="AN523" s="164"/>
      <c r="AO523" s="164"/>
      <c r="AP523" s="164"/>
      <c r="AQ523" s="164"/>
      <c r="AR523" s="164"/>
      <c r="AS523" s="164"/>
      <c r="AT523" s="164"/>
      <c r="AU523" s="164"/>
      <c r="AV523" s="164"/>
      <c r="AW523" s="164"/>
      <c r="AX523" s="164"/>
      <c r="AY523" s="164"/>
      <c r="AZ523" s="164"/>
      <c r="BA523" s="164"/>
      <c r="BB523" s="164"/>
      <c r="BC523" s="164"/>
      <c r="BD523" s="164"/>
      <c r="BE523" s="164"/>
      <c r="BF523" s="164"/>
      <c r="BG523" s="164"/>
      <c r="BH523" s="164"/>
      <c r="BI523" s="164"/>
      <c r="BJ523" s="164"/>
      <c r="BK523" s="164"/>
      <c r="BL523" s="164"/>
      <c r="BM523" s="164"/>
      <c r="BN523" s="164"/>
      <c r="BO523" s="164"/>
      <c r="BP523" s="164"/>
      <c r="BQ523" s="164"/>
      <c r="BR523" s="164"/>
      <c r="BS523" s="164"/>
      <c r="BT523" s="164"/>
      <c r="BU523" s="164"/>
      <c r="BV523" s="164"/>
      <c r="BW523" s="164"/>
      <c r="BX523" s="164"/>
    </row>
    <row r="524" spans="1:76" s="172" customFormat="1" x14ac:dyDescent="0.3">
      <c r="A524" s="156"/>
      <c r="B524" s="164"/>
      <c r="W524" s="164"/>
      <c r="X524" s="164"/>
      <c r="Y524" s="164"/>
      <c r="Z524" s="164"/>
      <c r="AA524" s="164"/>
      <c r="AB524" s="164"/>
      <c r="AC524" s="164"/>
      <c r="AD524" s="164"/>
      <c r="AE524" s="164"/>
      <c r="AF524" s="164"/>
      <c r="AG524" s="164"/>
      <c r="AH524" s="164"/>
      <c r="AI524" s="164"/>
      <c r="AJ524" s="164"/>
      <c r="AK524" s="164"/>
      <c r="AL524" s="164"/>
      <c r="AM524" s="164"/>
      <c r="AN524" s="164"/>
      <c r="AO524" s="164"/>
      <c r="AP524" s="164"/>
      <c r="AQ524" s="164"/>
      <c r="AR524" s="164"/>
      <c r="AS524" s="164"/>
      <c r="AT524" s="164"/>
      <c r="AU524" s="164"/>
      <c r="AV524" s="164"/>
      <c r="AW524" s="164"/>
      <c r="AX524" s="164"/>
      <c r="AY524" s="164"/>
      <c r="AZ524" s="164"/>
      <c r="BA524" s="164"/>
      <c r="BB524" s="164"/>
      <c r="BC524" s="164"/>
      <c r="BD524" s="164"/>
      <c r="BE524" s="164"/>
      <c r="BF524" s="164"/>
      <c r="BG524" s="164"/>
      <c r="BH524" s="164"/>
      <c r="BI524" s="164"/>
      <c r="BJ524" s="164"/>
      <c r="BK524" s="164"/>
      <c r="BL524" s="164"/>
      <c r="BM524" s="164"/>
      <c r="BN524" s="164"/>
      <c r="BO524" s="164"/>
      <c r="BP524" s="164"/>
      <c r="BQ524" s="164"/>
      <c r="BR524" s="164"/>
      <c r="BS524" s="164"/>
      <c r="BT524" s="164"/>
      <c r="BU524" s="164"/>
      <c r="BV524" s="164"/>
      <c r="BW524" s="164"/>
      <c r="BX524" s="164"/>
    </row>
    <row r="525" spans="1:76" s="172" customFormat="1" x14ac:dyDescent="0.3">
      <c r="A525" s="156"/>
      <c r="B525" s="164"/>
      <c r="W525" s="164"/>
      <c r="X525" s="164"/>
      <c r="Y525" s="164"/>
      <c r="Z525" s="164"/>
      <c r="AA525" s="164"/>
      <c r="AB525" s="164"/>
      <c r="AC525" s="164"/>
      <c r="AD525" s="164"/>
      <c r="AE525" s="164"/>
      <c r="AF525" s="164"/>
      <c r="AG525" s="164"/>
      <c r="AH525" s="164"/>
      <c r="AI525" s="164"/>
      <c r="AJ525" s="164"/>
      <c r="AK525" s="164"/>
      <c r="AL525" s="164"/>
      <c r="AM525" s="164"/>
      <c r="AN525" s="164"/>
      <c r="AO525" s="164"/>
      <c r="AP525" s="164"/>
      <c r="AQ525" s="164"/>
      <c r="AR525" s="164"/>
      <c r="AS525" s="164"/>
      <c r="AT525" s="164"/>
      <c r="AU525" s="164"/>
      <c r="AV525" s="164"/>
      <c r="AW525" s="164"/>
      <c r="AX525" s="164"/>
      <c r="AY525" s="164"/>
      <c r="AZ525" s="164"/>
      <c r="BA525" s="164"/>
      <c r="BB525" s="164"/>
      <c r="BC525" s="164"/>
      <c r="BD525" s="164"/>
      <c r="BE525" s="164"/>
      <c r="BF525" s="164"/>
      <c r="BG525" s="164"/>
      <c r="BH525" s="164"/>
      <c r="BI525" s="164"/>
      <c r="BJ525" s="164"/>
      <c r="BK525" s="164"/>
      <c r="BL525" s="164"/>
      <c r="BM525" s="164"/>
      <c r="BN525" s="164"/>
      <c r="BO525" s="164"/>
      <c r="BP525" s="164"/>
      <c r="BQ525" s="164"/>
      <c r="BR525" s="164"/>
      <c r="BS525" s="164"/>
      <c r="BT525" s="164"/>
      <c r="BU525" s="164"/>
      <c r="BV525" s="164"/>
      <c r="BW525" s="164"/>
      <c r="BX525" s="164"/>
    </row>
    <row r="526" spans="1:76" s="172" customFormat="1" x14ac:dyDescent="0.3">
      <c r="A526" s="156"/>
      <c r="B526" s="164"/>
      <c r="W526" s="164"/>
      <c r="X526" s="164"/>
      <c r="Y526" s="164"/>
      <c r="Z526" s="164"/>
      <c r="AA526" s="164"/>
      <c r="AB526" s="164"/>
      <c r="AC526" s="164"/>
      <c r="AD526" s="164"/>
      <c r="AE526" s="164"/>
      <c r="AF526" s="164"/>
      <c r="AG526" s="164"/>
      <c r="AH526" s="164"/>
      <c r="AI526" s="164"/>
      <c r="AJ526" s="164"/>
      <c r="AK526" s="164"/>
      <c r="AL526" s="164"/>
      <c r="AM526" s="164"/>
      <c r="AN526" s="164"/>
      <c r="AO526" s="164"/>
      <c r="AP526" s="164"/>
      <c r="AQ526" s="164"/>
      <c r="AR526" s="164"/>
      <c r="AS526" s="164"/>
      <c r="AT526" s="164"/>
      <c r="AU526" s="164"/>
      <c r="AV526" s="164"/>
      <c r="AW526" s="164"/>
      <c r="AX526" s="164"/>
      <c r="AY526" s="164"/>
      <c r="AZ526" s="164"/>
      <c r="BA526" s="164"/>
      <c r="BB526" s="164"/>
      <c r="BC526" s="164"/>
      <c r="BD526" s="164"/>
      <c r="BE526" s="164"/>
      <c r="BF526" s="164"/>
      <c r="BG526" s="164"/>
      <c r="BH526" s="164"/>
      <c r="BI526" s="164"/>
      <c r="BJ526" s="164"/>
      <c r="BK526" s="164"/>
      <c r="BL526" s="164"/>
      <c r="BM526" s="164"/>
      <c r="BN526" s="164"/>
      <c r="BO526" s="164"/>
      <c r="BP526" s="164"/>
      <c r="BQ526" s="164"/>
      <c r="BR526" s="164"/>
      <c r="BS526" s="164"/>
      <c r="BT526" s="164"/>
      <c r="BU526" s="164"/>
      <c r="BV526" s="164"/>
      <c r="BW526" s="164"/>
      <c r="BX526" s="164"/>
    </row>
    <row r="527" spans="1:76" s="172" customFormat="1" x14ac:dyDescent="0.3">
      <c r="A527" s="156"/>
      <c r="B527" s="164"/>
      <c r="W527" s="164"/>
      <c r="X527" s="164"/>
      <c r="Y527" s="164"/>
      <c r="Z527" s="164"/>
      <c r="AA527" s="164"/>
      <c r="AB527" s="164"/>
      <c r="AC527" s="164"/>
      <c r="AD527" s="164"/>
      <c r="AE527" s="164"/>
      <c r="AF527" s="164"/>
      <c r="AG527" s="164"/>
      <c r="AH527" s="164"/>
      <c r="AI527" s="164"/>
      <c r="AJ527" s="164"/>
      <c r="AK527" s="164"/>
      <c r="AL527" s="164"/>
      <c r="AM527" s="164"/>
      <c r="AN527" s="164"/>
      <c r="AO527" s="164"/>
      <c r="AP527" s="164"/>
      <c r="AQ527" s="164"/>
      <c r="AR527" s="164"/>
      <c r="AS527" s="164"/>
      <c r="AT527" s="164"/>
      <c r="AU527" s="164"/>
      <c r="AV527" s="164"/>
      <c r="AW527" s="164"/>
      <c r="AX527" s="164"/>
      <c r="AY527" s="164"/>
      <c r="AZ527" s="164"/>
      <c r="BA527" s="164"/>
      <c r="BB527" s="164"/>
      <c r="BC527" s="164"/>
      <c r="BD527" s="164"/>
      <c r="BE527" s="164"/>
      <c r="BF527" s="164"/>
      <c r="BG527" s="164"/>
      <c r="BH527" s="164"/>
      <c r="BI527" s="164"/>
      <c r="BJ527" s="164"/>
      <c r="BK527" s="164"/>
      <c r="BL527" s="164"/>
      <c r="BM527" s="164"/>
      <c r="BN527" s="164"/>
      <c r="BO527" s="164"/>
      <c r="BP527" s="164"/>
      <c r="BQ527" s="164"/>
      <c r="BR527" s="164"/>
      <c r="BS527" s="164"/>
      <c r="BT527" s="164"/>
      <c r="BU527" s="164"/>
      <c r="BV527" s="164"/>
      <c r="BW527" s="164"/>
      <c r="BX527" s="164"/>
    </row>
    <row r="528" spans="1:76" s="172" customFormat="1" x14ac:dyDescent="0.3">
      <c r="A528" s="156"/>
      <c r="B528" s="164"/>
      <c r="W528" s="164"/>
      <c r="X528" s="164"/>
      <c r="Y528" s="164"/>
      <c r="Z528" s="164"/>
      <c r="AA528" s="164"/>
      <c r="AB528" s="164"/>
      <c r="AC528" s="164"/>
      <c r="AD528" s="164"/>
      <c r="AE528" s="164"/>
      <c r="AF528" s="164"/>
      <c r="AG528" s="164"/>
      <c r="AH528" s="164"/>
      <c r="AI528" s="164"/>
      <c r="AJ528" s="164"/>
      <c r="AK528" s="164"/>
      <c r="AL528" s="164"/>
      <c r="AM528" s="164"/>
      <c r="AN528" s="164"/>
      <c r="AO528" s="164"/>
      <c r="AP528" s="164"/>
      <c r="AQ528" s="164"/>
      <c r="AR528" s="164"/>
      <c r="AS528" s="164"/>
      <c r="AT528" s="164"/>
      <c r="AU528" s="164"/>
      <c r="AV528" s="164"/>
      <c r="AW528" s="164"/>
      <c r="AX528" s="164"/>
      <c r="AY528" s="164"/>
      <c r="AZ528" s="164"/>
      <c r="BA528" s="164"/>
      <c r="BB528" s="164"/>
      <c r="BC528" s="164"/>
      <c r="BD528" s="164"/>
      <c r="BE528" s="164"/>
      <c r="BF528" s="164"/>
      <c r="BG528" s="164"/>
      <c r="BH528" s="164"/>
      <c r="BI528" s="164"/>
      <c r="BJ528" s="164"/>
      <c r="BK528" s="164"/>
      <c r="BL528" s="164"/>
      <c r="BM528" s="164"/>
      <c r="BN528" s="164"/>
      <c r="BO528" s="164"/>
      <c r="BP528" s="164"/>
      <c r="BQ528" s="164"/>
      <c r="BR528" s="164"/>
      <c r="BS528" s="164"/>
      <c r="BT528" s="164"/>
      <c r="BU528" s="164"/>
      <c r="BV528" s="164"/>
      <c r="BW528" s="164"/>
      <c r="BX528" s="164"/>
    </row>
    <row r="529" spans="1:76" s="172" customFormat="1" x14ac:dyDescent="0.3">
      <c r="A529" s="156"/>
      <c r="B529" s="164"/>
      <c r="W529" s="164"/>
      <c r="X529" s="164"/>
      <c r="Y529" s="164"/>
      <c r="Z529" s="164"/>
      <c r="AA529" s="164"/>
      <c r="AB529" s="164"/>
      <c r="AC529" s="164"/>
      <c r="AD529" s="164"/>
      <c r="AE529" s="164"/>
      <c r="AF529" s="164"/>
      <c r="AG529" s="164"/>
      <c r="AH529" s="164"/>
      <c r="AI529" s="164"/>
      <c r="AJ529" s="164"/>
      <c r="AK529" s="164"/>
      <c r="AL529" s="164"/>
      <c r="AM529" s="164"/>
      <c r="AN529" s="164"/>
      <c r="AO529" s="164"/>
      <c r="AP529" s="164"/>
      <c r="AQ529" s="164"/>
      <c r="AR529" s="164"/>
      <c r="AS529" s="164"/>
      <c r="AT529" s="164"/>
      <c r="AU529" s="164"/>
      <c r="AV529" s="164"/>
      <c r="AW529" s="164"/>
      <c r="AX529" s="164"/>
      <c r="AY529" s="164"/>
      <c r="AZ529" s="164"/>
      <c r="BA529" s="164"/>
      <c r="BB529" s="164"/>
      <c r="BC529" s="164"/>
      <c r="BD529" s="164"/>
      <c r="BE529" s="164"/>
      <c r="BF529" s="164"/>
      <c r="BG529" s="164"/>
      <c r="BH529" s="164"/>
      <c r="BI529" s="164"/>
      <c r="BJ529" s="164"/>
      <c r="BK529" s="164"/>
      <c r="BL529" s="164"/>
      <c r="BM529" s="164"/>
      <c r="BN529" s="164"/>
      <c r="BO529" s="164"/>
      <c r="BP529" s="164"/>
      <c r="BQ529" s="164"/>
      <c r="BR529" s="164"/>
      <c r="BS529" s="164"/>
      <c r="BT529" s="164"/>
      <c r="BU529" s="164"/>
      <c r="BV529" s="164"/>
      <c r="BW529" s="164"/>
      <c r="BX529" s="164"/>
    </row>
    <row r="530" spans="1:76" s="172" customFormat="1" x14ac:dyDescent="0.3">
      <c r="A530" s="156"/>
      <c r="B530" s="164"/>
      <c r="W530" s="164"/>
      <c r="X530" s="164"/>
      <c r="Y530" s="164"/>
      <c r="Z530" s="164"/>
      <c r="AA530" s="164"/>
      <c r="AB530" s="164"/>
      <c r="AC530" s="164"/>
      <c r="AD530" s="164"/>
      <c r="AE530" s="164"/>
      <c r="AF530" s="164"/>
      <c r="AG530" s="164"/>
      <c r="AH530" s="164"/>
      <c r="AI530" s="164"/>
      <c r="AJ530" s="164"/>
      <c r="AK530" s="164"/>
      <c r="AL530" s="164"/>
      <c r="AM530" s="164"/>
      <c r="AN530" s="164"/>
      <c r="AO530" s="164"/>
      <c r="AP530" s="164"/>
      <c r="AQ530" s="164"/>
      <c r="AR530" s="164"/>
      <c r="AS530" s="164"/>
      <c r="AT530" s="164"/>
      <c r="AU530" s="164"/>
      <c r="AV530" s="164"/>
      <c r="AW530" s="164"/>
      <c r="AX530" s="164"/>
      <c r="AY530" s="164"/>
      <c r="AZ530" s="164"/>
      <c r="BA530" s="164"/>
      <c r="BB530" s="164"/>
      <c r="BC530" s="164"/>
      <c r="BD530" s="164"/>
      <c r="BE530" s="164"/>
      <c r="BF530" s="164"/>
      <c r="BG530" s="164"/>
      <c r="BH530" s="164"/>
      <c r="BI530" s="164"/>
      <c r="BJ530" s="164"/>
      <c r="BK530" s="164"/>
      <c r="BL530" s="164"/>
      <c r="BM530" s="164"/>
      <c r="BN530" s="164"/>
      <c r="BO530" s="164"/>
      <c r="BP530" s="164"/>
      <c r="BQ530" s="164"/>
      <c r="BR530" s="164"/>
      <c r="BS530" s="164"/>
      <c r="BT530" s="164"/>
      <c r="BU530" s="164"/>
      <c r="BV530" s="164"/>
      <c r="BW530" s="164"/>
      <c r="BX530" s="164"/>
    </row>
    <row r="531" spans="1:76" s="172" customFormat="1" x14ac:dyDescent="0.3">
      <c r="A531" s="156"/>
      <c r="B531" s="164"/>
      <c r="W531" s="164"/>
      <c r="X531" s="164"/>
      <c r="Y531" s="164"/>
      <c r="Z531" s="164"/>
      <c r="AA531" s="164"/>
      <c r="AB531" s="164"/>
      <c r="AC531" s="164"/>
      <c r="AD531" s="164"/>
      <c r="AE531" s="164"/>
      <c r="AF531" s="164"/>
      <c r="AG531" s="164"/>
      <c r="AH531" s="164"/>
      <c r="AI531" s="164"/>
      <c r="AJ531" s="164"/>
      <c r="AK531" s="164"/>
      <c r="AL531" s="164"/>
      <c r="AM531" s="164"/>
      <c r="AN531" s="164"/>
      <c r="AO531" s="164"/>
      <c r="AP531" s="164"/>
      <c r="AQ531" s="164"/>
      <c r="AR531" s="164"/>
      <c r="AS531" s="164"/>
      <c r="AT531" s="164"/>
      <c r="AU531" s="164"/>
      <c r="AV531" s="164"/>
      <c r="AW531" s="164"/>
      <c r="AX531" s="164"/>
      <c r="AY531" s="164"/>
      <c r="AZ531" s="164"/>
      <c r="BA531" s="164"/>
      <c r="BB531" s="164"/>
      <c r="BC531" s="164"/>
      <c r="BD531" s="164"/>
      <c r="BE531" s="164"/>
      <c r="BF531" s="164"/>
      <c r="BG531" s="164"/>
      <c r="BH531" s="164"/>
      <c r="BI531" s="164"/>
      <c r="BJ531" s="164"/>
      <c r="BK531" s="164"/>
      <c r="BL531" s="164"/>
      <c r="BM531" s="164"/>
      <c r="BN531" s="164"/>
      <c r="BO531" s="164"/>
      <c r="BP531" s="164"/>
      <c r="BQ531" s="164"/>
      <c r="BR531" s="164"/>
      <c r="BS531" s="164"/>
      <c r="BT531" s="164"/>
      <c r="BU531" s="164"/>
      <c r="BV531" s="164"/>
      <c r="BW531" s="164"/>
      <c r="BX531" s="164"/>
    </row>
    <row r="532" spans="1:76" s="172" customFormat="1" x14ac:dyDescent="0.3">
      <c r="A532" s="156"/>
      <c r="B532" s="164"/>
      <c r="W532" s="164"/>
      <c r="X532" s="164"/>
      <c r="Y532" s="164"/>
      <c r="Z532" s="164"/>
      <c r="AA532" s="164"/>
      <c r="AB532" s="164"/>
      <c r="AC532" s="164"/>
      <c r="AD532" s="164"/>
      <c r="AE532" s="164"/>
      <c r="AF532" s="164"/>
      <c r="AG532" s="164"/>
      <c r="AH532" s="164"/>
      <c r="AI532" s="164"/>
      <c r="AJ532" s="164"/>
      <c r="AK532" s="164"/>
      <c r="AL532" s="164"/>
      <c r="AM532" s="164"/>
      <c r="AN532" s="164"/>
      <c r="AO532" s="164"/>
      <c r="AP532" s="164"/>
      <c r="AQ532" s="164"/>
      <c r="AR532" s="164"/>
      <c r="AS532" s="164"/>
      <c r="AT532" s="164"/>
      <c r="AU532" s="164"/>
      <c r="AV532" s="164"/>
      <c r="AW532" s="164"/>
      <c r="AX532" s="164"/>
      <c r="AY532" s="164"/>
      <c r="AZ532" s="164"/>
      <c r="BA532" s="164"/>
      <c r="BB532" s="164"/>
      <c r="BC532" s="164"/>
      <c r="BD532" s="164"/>
      <c r="BE532" s="164"/>
      <c r="BF532" s="164"/>
      <c r="BG532" s="164"/>
      <c r="BH532" s="164"/>
      <c r="BI532" s="164"/>
      <c r="BJ532" s="164"/>
      <c r="BK532" s="164"/>
      <c r="BL532" s="164"/>
      <c r="BM532" s="164"/>
      <c r="BN532" s="164"/>
      <c r="BO532" s="164"/>
      <c r="BP532" s="164"/>
      <c r="BQ532" s="164"/>
      <c r="BR532" s="164"/>
      <c r="BS532" s="164"/>
      <c r="BT532" s="164"/>
      <c r="BU532" s="164"/>
      <c r="BV532" s="164"/>
      <c r="BW532" s="164"/>
      <c r="BX532" s="164"/>
    </row>
    <row r="533" spans="1:76" s="172" customFormat="1" x14ac:dyDescent="0.3">
      <c r="A533" s="156"/>
      <c r="B533" s="164"/>
      <c r="W533" s="164"/>
      <c r="X533" s="164"/>
      <c r="Y533" s="164"/>
      <c r="Z533" s="164"/>
      <c r="AA533" s="164"/>
      <c r="AB533" s="164"/>
      <c r="AC533" s="164"/>
      <c r="AD533" s="164"/>
      <c r="AE533" s="164"/>
      <c r="AF533" s="164"/>
      <c r="AG533" s="164"/>
      <c r="AH533" s="164"/>
      <c r="AI533" s="164"/>
      <c r="AJ533" s="164"/>
      <c r="AK533" s="164"/>
      <c r="AL533" s="164"/>
      <c r="AM533" s="164"/>
      <c r="AN533" s="164"/>
      <c r="AO533" s="164"/>
      <c r="AP533" s="164"/>
      <c r="AQ533" s="164"/>
      <c r="AR533" s="164"/>
      <c r="AS533" s="164"/>
      <c r="AT533" s="164"/>
      <c r="AU533" s="164"/>
      <c r="AV533" s="164"/>
      <c r="AW533" s="164"/>
      <c r="AX533" s="164"/>
      <c r="AY533" s="164"/>
      <c r="AZ533" s="164"/>
      <c r="BA533" s="164"/>
      <c r="BB533" s="164"/>
      <c r="BC533" s="164"/>
      <c r="BD533" s="164"/>
      <c r="BE533" s="164"/>
      <c r="BF533" s="164"/>
      <c r="BG533" s="164"/>
      <c r="BH533" s="164"/>
      <c r="BI533" s="164"/>
      <c r="BJ533" s="164"/>
      <c r="BK533" s="164"/>
      <c r="BL533" s="164"/>
      <c r="BM533" s="164"/>
      <c r="BN533" s="164"/>
      <c r="BO533" s="164"/>
      <c r="BP533" s="164"/>
      <c r="BQ533" s="164"/>
      <c r="BR533" s="164"/>
      <c r="BS533" s="164"/>
      <c r="BT533" s="164"/>
      <c r="BU533" s="164"/>
      <c r="BV533" s="164"/>
      <c r="BW533" s="164"/>
      <c r="BX533" s="164"/>
    </row>
    <row r="534" spans="1:76" s="172" customFormat="1" x14ac:dyDescent="0.3">
      <c r="A534" s="156"/>
      <c r="B534" s="164"/>
      <c r="W534" s="164"/>
      <c r="X534" s="164"/>
      <c r="Y534" s="164"/>
      <c r="Z534" s="164"/>
      <c r="AA534" s="164"/>
      <c r="AB534" s="164"/>
      <c r="AC534" s="164"/>
      <c r="AD534" s="164"/>
      <c r="AE534" s="164"/>
      <c r="AF534" s="164"/>
      <c r="AG534" s="164"/>
      <c r="AH534" s="164"/>
      <c r="AI534" s="164"/>
      <c r="AJ534" s="164"/>
      <c r="AK534" s="164"/>
      <c r="AL534" s="164"/>
      <c r="AM534" s="164"/>
      <c r="AN534" s="164"/>
      <c r="AO534" s="164"/>
      <c r="AP534" s="164"/>
      <c r="AQ534" s="164"/>
      <c r="AR534" s="164"/>
      <c r="AS534" s="164"/>
      <c r="AT534" s="164"/>
      <c r="AU534" s="164"/>
      <c r="AV534" s="164"/>
      <c r="AW534" s="164"/>
      <c r="AX534" s="164"/>
      <c r="AY534" s="164"/>
      <c r="AZ534" s="164"/>
      <c r="BA534" s="164"/>
      <c r="BB534" s="164"/>
      <c r="BC534" s="164"/>
      <c r="BD534" s="164"/>
      <c r="BE534" s="164"/>
      <c r="BF534" s="164"/>
      <c r="BG534" s="164"/>
      <c r="BH534" s="164"/>
      <c r="BI534" s="164"/>
      <c r="BJ534" s="164"/>
      <c r="BK534" s="164"/>
      <c r="BL534" s="164"/>
      <c r="BM534" s="164"/>
      <c r="BN534" s="164"/>
      <c r="BO534" s="164"/>
      <c r="BP534" s="164"/>
      <c r="BQ534" s="164"/>
      <c r="BR534" s="164"/>
      <c r="BS534" s="164"/>
      <c r="BT534" s="164"/>
      <c r="BU534" s="164"/>
      <c r="BV534" s="164"/>
      <c r="BW534" s="164"/>
      <c r="BX534" s="164"/>
    </row>
    <row r="535" spans="1:76" s="172" customFormat="1" x14ac:dyDescent="0.3">
      <c r="A535" s="156"/>
      <c r="B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4"/>
      <c r="AY535" s="164"/>
      <c r="AZ535" s="164"/>
      <c r="BA535" s="164"/>
      <c r="BB535" s="164"/>
      <c r="BC535" s="164"/>
      <c r="BD535" s="164"/>
      <c r="BE535" s="164"/>
      <c r="BF535" s="164"/>
      <c r="BG535" s="164"/>
      <c r="BH535" s="164"/>
      <c r="BI535" s="164"/>
      <c r="BJ535" s="164"/>
      <c r="BK535" s="164"/>
      <c r="BL535" s="164"/>
      <c r="BM535" s="164"/>
      <c r="BN535" s="164"/>
      <c r="BO535" s="164"/>
      <c r="BP535" s="164"/>
      <c r="BQ535" s="164"/>
      <c r="BR535" s="164"/>
      <c r="BS535" s="164"/>
      <c r="BT535" s="164"/>
      <c r="BU535" s="164"/>
      <c r="BV535" s="164"/>
      <c r="BW535" s="164"/>
      <c r="BX535" s="164"/>
    </row>
    <row r="536" spans="1:76" s="172" customFormat="1" x14ac:dyDescent="0.3">
      <c r="A536" s="156"/>
      <c r="B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4"/>
      <c r="AY536" s="164"/>
      <c r="AZ536" s="164"/>
      <c r="BA536" s="164"/>
      <c r="BB536" s="164"/>
      <c r="BC536" s="164"/>
      <c r="BD536" s="164"/>
      <c r="BE536" s="164"/>
      <c r="BF536" s="164"/>
      <c r="BG536" s="164"/>
      <c r="BH536" s="164"/>
      <c r="BI536" s="164"/>
      <c r="BJ536" s="164"/>
      <c r="BK536" s="164"/>
      <c r="BL536" s="164"/>
      <c r="BM536" s="164"/>
      <c r="BN536" s="164"/>
      <c r="BO536" s="164"/>
      <c r="BP536" s="164"/>
      <c r="BQ536" s="164"/>
      <c r="BR536" s="164"/>
      <c r="BS536" s="164"/>
      <c r="BT536" s="164"/>
      <c r="BU536" s="164"/>
      <c r="BV536" s="164"/>
      <c r="BW536" s="164"/>
      <c r="BX536" s="164"/>
    </row>
    <row r="537" spans="1:76" s="172" customFormat="1" x14ac:dyDescent="0.3">
      <c r="A537" s="156"/>
      <c r="B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4"/>
      <c r="AY537" s="164"/>
      <c r="AZ537" s="164"/>
      <c r="BA537" s="164"/>
      <c r="BB537" s="164"/>
      <c r="BC537" s="164"/>
      <c r="BD537" s="164"/>
      <c r="BE537" s="164"/>
      <c r="BF537" s="164"/>
      <c r="BG537" s="164"/>
      <c r="BH537" s="164"/>
      <c r="BI537" s="164"/>
      <c r="BJ537" s="164"/>
      <c r="BK537" s="164"/>
      <c r="BL537" s="164"/>
      <c r="BM537" s="164"/>
      <c r="BN537" s="164"/>
      <c r="BO537" s="164"/>
      <c r="BP537" s="164"/>
      <c r="BQ537" s="164"/>
      <c r="BR537" s="164"/>
      <c r="BS537" s="164"/>
      <c r="BT537" s="164"/>
      <c r="BU537" s="164"/>
      <c r="BV537" s="164"/>
      <c r="BW537" s="164"/>
      <c r="BX537" s="164"/>
    </row>
    <row r="538" spans="1:76" s="172" customFormat="1" x14ac:dyDescent="0.3">
      <c r="A538" s="156"/>
      <c r="B538" s="164"/>
      <c r="W538" s="164"/>
      <c r="X538" s="164"/>
      <c r="Y538" s="164"/>
      <c r="Z538" s="164"/>
      <c r="AA538" s="164"/>
      <c r="AB538" s="164"/>
      <c r="AC538" s="164"/>
      <c r="AD538" s="164"/>
      <c r="AE538" s="164"/>
      <c r="AF538" s="164"/>
      <c r="AG538" s="164"/>
      <c r="AH538" s="164"/>
      <c r="AI538" s="164"/>
      <c r="AJ538" s="164"/>
      <c r="AK538" s="164"/>
      <c r="AL538" s="164"/>
      <c r="AM538" s="164"/>
      <c r="AN538" s="164"/>
      <c r="AO538" s="164"/>
      <c r="AP538" s="164"/>
      <c r="AQ538" s="164"/>
      <c r="AR538" s="164"/>
      <c r="AS538" s="164"/>
      <c r="AT538" s="164"/>
      <c r="AU538" s="164"/>
      <c r="AV538" s="164"/>
      <c r="AW538" s="164"/>
      <c r="AX538" s="164"/>
      <c r="AY538" s="164"/>
      <c r="AZ538" s="164"/>
      <c r="BA538" s="164"/>
      <c r="BB538" s="164"/>
      <c r="BC538" s="164"/>
      <c r="BD538" s="164"/>
      <c r="BE538" s="164"/>
      <c r="BF538" s="164"/>
      <c r="BG538" s="164"/>
      <c r="BH538" s="164"/>
      <c r="BI538" s="164"/>
      <c r="BJ538" s="164"/>
      <c r="BK538" s="164"/>
      <c r="BL538" s="164"/>
      <c r="BM538" s="164"/>
      <c r="BN538" s="164"/>
      <c r="BO538" s="164"/>
      <c r="BP538" s="164"/>
      <c r="BQ538" s="164"/>
      <c r="BR538" s="164"/>
      <c r="BS538" s="164"/>
      <c r="BT538" s="164"/>
      <c r="BU538" s="164"/>
      <c r="BV538" s="164"/>
      <c r="BW538" s="164"/>
      <c r="BX538" s="164"/>
    </row>
    <row r="539" spans="1:76" s="172" customFormat="1" x14ac:dyDescent="0.3">
      <c r="A539" s="156"/>
      <c r="B539" s="164"/>
      <c r="W539" s="164"/>
      <c r="X539" s="164"/>
      <c r="Y539" s="164"/>
      <c r="Z539" s="164"/>
      <c r="AA539" s="164"/>
      <c r="AB539" s="164"/>
      <c r="AC539" s="164"/>
      <c r="AD539" s="164"/>
      <c r="AE539" s="164"/>
      <c r="AF539" s="164"/>
      <c r="AG539" s="164"/>
      <c r="AH539" s="164"/>
      <c r="AI539" s="164"/>
      <c r="AJ539" s="164"/>
      <c r="AK539" s="164"/>
      <c r="AL539" s="164"/>
      <c r="AM539" s="164"/>
      <c r="AN539" s="164"/>
      <c r="AO539" s="164"/>
      <c r="AP539" s="164"/>
      <c r="AQ539" s="164"/>
      <c r="AR539" s="164"/>
      <c r="AS539" s="164"/>
      <c r="AT539" s="164"/>
      <c r="AU539" s="164"/>
      <c r="AV539" s="164"/>
      <c r="AW539" s="164"/>
      <c r="AX539" s="164"/>
      <c r="AY539" s="164"/>
      <c r="AZ539" s="164"/>
      <c r="BA539" s="164"/>
      <c r="BB539" s="164"/>
      <c r="BC539" s="164"/>
      <c r="BD539" s="164"/>
      <c r="BE539" s="164"/>
      <c r="BF539" s="164"/>
      <c r="BG539" s="164"/>
      <c r="BH539" s="164"/>
      <c r="BI539" s="164"/>
      <c r="BJ539" s="164"/>
      <c r="BK539" s="164"/>
      <c r="BL539" s="164"/>
      <c r="BM539" s="164"/>
      <c r="BN539" s="164"/>
      <c r="BO539" s="164"/>
      <c r="BP539" s="164"/>
      <c r="BQ539" s="164"/>
      <c r="BR539" s="164"/>
      <c r="BS539" s="164"/>
      <c r="BT539" s="164"/>
      <c r="BU539" s="164"/>
      <c r="BV539" s="164"/>
      <c r="BW539" s="164"/>
      <c r="BX539" s="164"/>
    </row>
    <row r="540" spans="1:76" s="172" customFormat="1" x14ac:dyDescent="0.3">
      <c r="A540" s="156"/>
      <c r="B540" s="164"/>
      <c r="W540" s="164"/>
      <c r="X540" s="164"/>
      <c r="Y540" s="164"/>
      <c r="Z540" s="164"/>
      <c r="AA540" s="164"/>
      <c r="AB540" s="164"/>
      <c r="AC540" s="164"/>
      <c r="AD540" s="164"/>
      <c r="AE540" s="164"/>
      <c r="AF540" s="164"/>
      <c r="AG540" s="164"/>
      <c r="AH540" s="164"/>
      <c r="AI540" s="164"/>
      <c r="AJ540" s="164"/>
      <c r="AK540" s="164"/>
      <c r="AL540" s="164"/>
      <c r="AM540" s="164"/>
      <c r="AN540" s="164"/>
      <c r="AO540" s="164"/>
      <c r="AP540" s="164"/>
      <c r="AQ540" s="164"/>
      <c r="AR540" s="164"/>
      <c r="AS540" s="164"/>
      <c r="AT540" s="164"/>
      <c r="AU540" s="164"/>
      <c r="AV540" s="164"/>
      <c r="AW540" s="164"/>
      <c r="AX540" s="164"/>
      <c r="AY540" s="164"/>
      <c r="AZ540" s="164"/>
      <c r="BA540" s="164"/>
      <c r="BB540" s="164"/>
      <c r="BC540" s="164"/>
      <c r="BD540" s="164"/>
      <c r="BE540" s="164"/>
      <c r="BF540" s="164"/>
      <c r="BG540" s="164"/>
      <c r="BH540" s="164"/>
      <c r="BI540" s="164"/>
      <c r="BJ540" s="164"/>
      <c r="BK540" s="164"/>
      <c r="BL540" s="164"/>
      <c r="BM540" s="164"/>
      <c r="BN540" s="164"/>
      <c r="BO540" s="164"/>
      <c r="BP540" s="164"/>
      <c r="BQ540" s="164"/>
      <c r="BR540" s="164"/>
      <c r="BS540" s="164"/>
      <c r="BT540" s="164"/>
      <c r="BU540" s="164"/>
      <c r="BV540" s="164"/>
      <c r="BW540" s="164"/>
      <c r="BX540" s="164"/>
    </row>
    <row r="541" spans="1:76" s="172" customFormat="1" x14ac:dyDescent="0.3">
      <c r="A541" s="156"/>
      <c r="B541" s="164"/>
      <c r="W541" s="164"/>
      <c r="X541" s="164"/>
      <c r="Y541" s="164"/>
      <c r="Z541" s="164"/>
      <c r="AA541" s="164"/>
      <c r="AB541" s="164"/>
      <c r="AC541" s="164"/>
      <c r="AD541" s="164"/>
      <c r="AE541" s="164"/>
      <c r="AF541" s="164"/>
      <c r="AG541" s="164"/>
      <c r="AH541" s="164"/>
      <c r="AI541" s="164"/>
      <c r="AJ541" s="164"/>
      <c r="AK541" s="164"/>
      <c r="AL541" s="164"/>
      <c r="AM541" s="164"/>
      <c r="AN541" s="164"/>
      <c r="AO541" s="164"/>
      <c r="AP541" s="164"/>
      <c r="AQ541" s="164"/>
      <c r="AR541" s="164"/>
      <c r="AS541" s="164"/>
      <c r="AT541" s="164"/>
      <c r="AU541" s="164"/>
      <c r="AV541" s="164"/>
      <c r="AW541" s="164"/>
      <c r="AX541" s="164"/>
      <c r="AY541" s="164"/>
      <c r="AZ541" s="164"/>
      <c r="BA541" s="164"/>
      <c r="BB541" s="164"/>
      <c r="BC541" s="164"/>
      <c r="BD541" s="164"/>
      <c r="BE541" s="164"/>
      <c r="BF541" s="164"/>
      <c r="BG541" s="164"/>
      <c r="BH541" s="164"/>
      <c r="BI541" s="164"/>
      <c r="BJ541" s="164"/>
      <c r="BK541" s="164"/>
      <c r="BL541" s="164"/>
      <c r="BM541" s="164"/>
      <c r="BN541" s="164"/>
      <c r="BO541" s="164"/>
      <c r="BP541" s="164"/>
      <c r="BQ541" s="164"/>
      <c r="BR541" s="164"/>
      <c r="BS541" s="164"/>
      <c r="BT541" s="164"/>
      <c r="BU541" s="164"/>
      <c r="BV541" s="164"/>
      <c r="BW541" s="164"/>
      <c r="BX541" s="164"/>
    </row>
    <row r="542" spans="1:76" s="172" customFormat="1" x14ac:dyDescent="0.3">
      <c r="A542" s="156"/>
      <c r="B542" s="164"/>
      <c r="W542" s="164"/>
      <c r="X542" s="164"/>
      <c r="Y542" s="164"/>
      <c r="Z542" s="164"/>
      <c r="AA542" s="164"/>
      <c r="AB542" s="164"/>
      <c r="AC542" s="164"/>
      <c r="AD542" s="164"/>
      <c r="AE542" s="164"/>
      <c r="AF542" s="164"/>
      <c r="AG542" s="164"/>
      <c r="AH542" s="164"/>
      <c r="AI542" s="164"/>
      <c r="AJ542" s="164"/>
      <c r="AK542" s="164"/>
      <c r="AL542" s="164"/>
      <c r="AM542" s="164"/>
      <c r="AN542" s="164"/>
      <c r="AO542" s="164"/>
      <c r="AP542" s="164"/>
      <c r="AQ542" s="164"/>
      <c r="AR542" s="164"/>
      <c r="AS542" s="164"/>
      <c r="AT542" s="164"/>
      <c r="AU542" s="164"/>
      <c r="AV542" s="164"/>
      <c r="AW542" s="164"/>
      <c r="AX542" s="164"/>
      <c r="AY542" s="164"/>
      <c r="AZ542" s="164"/>
      <c r="BA542" s="164"/>
      <c r="BB542" s="164"/>
      <c r="BC542" s="164"/>
      <c r="BD542" s="164"/>
      <c r="BE542" s="164"/>
      <c r="BF542" s="164"/>
      <c r="BG542" s="164"/>
      <c r="BH542" s="164"/>
      <c r="BI542" s="164"/>
      <c r="BJ542" s="164"/>
      <c r="BK542" s="164"/>
      <c r="BL542" s="164"/>
      <c r="BM542" s="164"/>
      <c r="BN542" s="164"/>
      <c r="BO542" s="164"/>
      <c r="BP542" s="164"/>
      <c r="BQ542" s="164"/>
      <c r="BR542" s="164"/>
      <c r="BS542" s="164"/>
      <c r="BT542" s="164"/>
      <c r="BU542" s="164"/>
      <c r="BV542" s="164"/>
      <c r="BW542" s="164"/>
      <c r="BX542" s="164"/>
    </row>
    <row r="543" spans="1:76" s="172" customFormat="1" x14ac:dyDescent="0.3">
      <c r="A543" s="156"/>
      <c r="B543" s="164"/>
      <c r="W543" s="164"/>
      <c r="X543" s="164"/>
      <c r="Y543" s="164"/>
      <c r="Z543" s="164"/>
      <c r="AA543" s="164"/>
      <c r="AB543" s="164"/>
      <c r="AC543" s="164"/>
      <c r="AD543" s="164"/>
      <c r="AE543" s="164"/>
      <c r="AF543" s="164"/>
      <c r="AG543" s="164"/>
      <c r="AH543" s="164"/>
      <c r="AI543" s="164"/>
      <c r="AJ543" s="164"/>
      <c r="AK543" s="164"/>
      <c r="AL543" s="164"/>
      <c r="AM543" s="164"/>
      <c r="AN543" s="164"/>
      <c r="AO543" s="164"/>
      <c r="AP543" s="164"/>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64"/>
      <c r="BM543" s="164"/>
      <c r="BN543" s="164"/>
      <c r="BO543" s="164"/>
      <c r="BP543" s="164"/>
      <c r="BQ543" s="164"/>
      <c r="BR543" s="164"/>
      <c r="BS543" s="164"/>
      <c r="BT543" s="164"/>
      <c r="BU543" s="164"/>
      <c r="BV543" s="164"/>
      <c r="BW543" s="164"/>
      <c r="BX543" s="164"/>
    </row>
    <row r="544" spans="1:76" s="172" customFormat="1" x14ac:dyDescent="0.3">
      <c r="A544" s="156"/>
      <c r="B544" s="164"/>
      <c r="W544" s="164"/>
      <c r="X544" s="164"/>
      <c r="Y544" s="164"/>
      <c r="Z544" s="164"/>
      <c r="AA544" s="164"/>
      <c r="AB544" s="164"/>
      <c r="AC544" s="164"/>
      <c r="AD544" s="164"/>
      <c r="AE544" s="164"/>
      <c r="AF544" s="164"/>
      <c r="AG544" s="164"/>
      <c r="AH544" s="164"/>
      <c r="AI544" s="164"/>
      <c r="AJ544" s="164"/>
      <c r="AK544" s="164"/>
      <c r="AL544" s="164"/>
      <c r="AM544" s="164"/>
      <c r="AN544" s="164"/>
      <c r="AO544" s="164"/>
      <c r="AP544" s="164"/>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64"/>
      <c r="BM544" s="164"/>
      <c r="BN544" s="164"/>
      <c r="BO544" s="164"/>
      <c r="BP544" s="164"/>
      <c r="BQ544" s="164"/>
      <c r="BR544" s="164"/>
      <c r="BS544" s="164"/>
      <c r="BT544" s="164"/>
      <c r="BU544" s="164"/>
      <c r="BV544" s="164"/>
      <c r="BW544" s="164"/>
      <c r="BX544" s="164"/>
    </row>
    <row r="545" spans="1:76" s="172" customFormat="1" x14ac:dyDescent="0.3">
      <c r="A545" s="156"/>
      <c r="B545" s="164"/>
      <c r="W545" s="164"/>
      <c r="X545" s="164"/>
      <c r="Y545" s="164"/>
      <c r="Z545" s="164"/>
      <c r="AA545" s="164"/>
      <c r="AB545" s="164"/>
      <c r="AC545" s="164"/>
      <c r="AD545" s="164"/>
      <c r="AE545" s="164"/>
      <c r="AF545" s="164"/>
      <c r="AG545" s="164"/>
      <c r="AH545" s="164"/>
      <c r="AI545" s="164"/>
      <c r="AJ545" s="164"/>
      <c r="AK545" s="164"/>
      <c r="AL545" s="164"/>
      <c r="AM545" s="164"/>
      <c r="AN545" s="164"/>
      <c r="AO545" s="164"/>
      <c r="AP545" s="164"/>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64"/>
      <c r="BM545" s="164"/>
      <c r="BN545" s="164"/>
      <c r="BO545" s="164"/>
      <c r="BP545" s="164"/>
      <c r="BQ545" s="164"/>
      <c r="BR545" s="164"/>
      <c r="BS545" s="164"/>
      <c r="BT545" s="164"/>
      <c r="BU545" s="164"/>
      <c r="BV545" s="164"/>
      <c r="BW545" s="164"/>
      <c r="BX545" s="164"/>
    </row>
    <row r="546" spans="1:76" s="172" customFormat="1" x14ac:dyDescent="0.3">
      <c r="A546" s="156"/>
      <c r="B546" s="164"/>
      <c r="W546" s="164"/>
      <c r="X546" s="164"/>
      <c r="Y546" s="164"/>
      <c r="Z546" s="164"/>
      <c r="AA546" s="164"/>
      <c r="AB546" s="164"/>
      <c r="AC546" s="164"/>
      <c r="AD546" s="164"/>
      <c r="AE546" s="164"/>
      <c r="AF546" s="164"/>
      <c r="AG546" s="164"/>
      <c r="AH546" s="164"/>
      <c r="AI546" s="164"/>
      <c r="AJ546" s="164"/>
      <c r="AK546" s="164"/>
      <c r="AL546" s="164"/>
      <c r="AM546" s="164"/>
      <c r="AN546" s="164"/>
      <c r="AO546" s="164"/>
      <c r="AP546" s="164"/>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64"/>
      <c r="BM546" s="164"/>
      <c r="BN546" s="164"/>
      <c r="BO546" s="164"/>
      <c r="BP546" s="164"/>
      <c r="BQ546" s="164"/>
      <c r="BR546" s="164"/>
      <c r="BS546" s="164"/>
      <c r="BT546" s="164"/>
      <c r="BU546" s="164"/>
      <c r="BV546" s="164"/>
      <c r="BW546" s="164"/>
      <c r="BX546" s="164"/>
    </row>
    <row r="547" spans="1:76" s="172" customFormat="1" x14ac:dyDescent="0.3">
      <c r="A547" s="156"/>
      <c r="B547" s="164"/>
      <c r="W547" s="164"/>
      <c r="X547" s="164"/>
      <c r="Y547" s="164"/>
      <c r="Z547" s="164"/>
      <c r="AA547" s="164"/>
      <c r="AB547" s="164"/>
      <c r="AC547" s="164"/>
      <c r="AD547" s="164"/>
      <c r="AE547" s="164"/>
      <c r="AF547" s="164"/>
      <c r="AG547" s="164"/>
      <c r="AH547" s="164"/>
      <c r="AI547" s="164"/>
      <c r="AJ547" s="164"/>
      <c r="AK547" s="164"/>
      <c r="AL547" s="164"/>
      <c r="AM547" s="164"/>
      <c r="AN547" s="164"/>
      <c r="AO547" s="164"/>
      <c r="AP547" s="164"/>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64"/>
      <c r="BM547" s="164"/>
      <c r="BN547" s="164"/>
      <c r="BO547" s="164"/>
      <c r="BP547" s="164"/>
      <c r="BQ547" s="164"/>
      <c r="BR547" s="164"/>
      <c r="BS547" s="164"/>
      <c r="BT547" s="164"/>
      <c r="BU547" s="164"/>
      <c r="BV547" s="164"/>
      <c r="BW547" s="164"/>
      <c r="BX547" s="164"/>
    </row>
    <row r="548" spans="1:76" s="172" customFormat="1" x14ac:dyDescent="0.3">
      <c r="A548" s="156"/>
      <c r="B548" s="164"/>
      <c r="W548" s="164"/>
      <c r="X548" s="164"/>
      <c r="Y548" s="164"/>
      <c r="Z548" s="164"/>
      <c r="AA548" s="164"/>
      <c r="AB548" s="164"/>
      <c r="AC548" s="164"/>
      <c r="AD548" s="164"/>
      <c r="AE548" s="164"/>
      <c r="AF548" s="164"/>
      <c r="AG548" s="164"/>
      <c r="AH548" s="164"/>
      <c r="AI548" s="164"/>
      <c r="AJ548" s="164"/>
      <c r="AK548" s="164"/>
      <c r="AL548" s="164"/>
      <c r="AM548" s="164"/>
      <c r="AN548" s="164"/>
      <c r="AO548" s="164"/>
      <c r="AP548" s="164"/>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64"/>
      <c r="BM548" s="164"/>
      <c r="BN548" s="164"/>
      <c r="BO548" s="164"/>
      <c r="BP548" s="164"/>
      <c r="BQ548" s="164"/>
      <c r="BR548" s="164"/>
      <c r="BS548" s="164"/>
      <c r="BT548" s="164"/>
      <c r="BU548" s="164"/>
      <c r="BV548" s="164"/>
      <c r="BW548" s="164"/>
      <c r="BX548" s="164"/>
    </row>
    <row r="549" spans="1:76" s="172" customFormat="1" x14ac:dyDescent="0.3">
      <c r="A549" s="156"/>
      <c r="B549" s="164"/>
      <c r="W549" s="164"/>
      <c r="X549" s="164"/>
      <c r="Y549" s="164"/>
      <c r="Z549" s="164"/>
      <c r="AA549" s="164"/>
      <c r="AB549" s="164"/>
      <c r="AC549" s="164"/>
      <c r="AD549" s="164"/>
      <c r="AE549" s="164"/>
      <c r="AF549" s="164"/>
      <c r="AG549" s="164"/>
      <c r="AH549" s="164"/>
      <c r="AI549" s="164"/>
      <c r="AJ549" s="164"/>
      <c r="AK549" s="164"/>
      <c r="AL549" s="164"/>
      <c r="AM549" s="164"/>
      <c r="AN549" s="164"/>
      <c r="AO549" s="164"/>
      <c r="AP549" s="164"/>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64"/>
      <c r="BM549" s="164"/>
      <c r="BN549" s="164"/>
      <c r="BO549" s="164"/>
      <c r="BP549" s="164"/>
      <c r="BQ549" s="164"/>
      <c r="BR549" s="164"/>
      <c r="BS549" s="164"/>
      <c r="BT549" s="164"/>
      <c r="BU549" s="164"/>
      <c r="BV549" s="164"/>
      <c r="BW549" s="164"/>
      <c r="BX549" s="164"/>
    </row>
    <row r="550" spans="1:76" s="172" customFormat="1" x14ac:dyDescent="0.3">
      <c r="A550" s="156"/>
      <c r="B550" s="164"/>
      <c r="W550" s="164"/>
      <c r="X550" s="164"/>
      <c r="Y550" s="164"/>
      <c r="Z550" s="164"/>
      <c r="AA550" s="164"/>
      <c r="AB550" s="164"/>
      <c r="AC550" s="164"/>
      <c r="AD550" s="164"/>
      <c r="AE550" s="164"/>
      <c r="AF550" s="164"/>
      <c r="AG550" s="164"/>
      <c r="AH550" s="164"/>
      <c r="AI550" s="164"/>
      <c r="AJ550" s="164"/>
      <c r="AK550" s="164"/>
      <c r="AL550" s="164"/>
      <c r="AM550" s="164"/>
      <c r="AN550" s="164"/>
      <c r="AO550" s="164"/>
      <c r="AP550" s="164"/>
      <c r="AQ550" s="164"/>
      <c r="AR550" s="164"/>
      <c r="AS550" s="164"/>
      <c r="AT550" s="164"/>
      <c r="AU550" s="164"/>
      <c r="AV550" s="164"/>
      <c r="AW550" s="164"/>
      <c r="AX550" s="164"/>
      <c r="AY550" s="164"/>
      <c r="AZ550" s="164"/>
      <c r="BA550" s="164"/>
      <c r="BB550" s="164"/>
      <c r="BC550" s="164"/>
      <c r="BD550" s="164"/>
      <c r="BE550" s="164"/>
      <c r="BF550" s="164"/>
      <c r="BG550" s="164"/>
      <c r="BH550" s="164"/>
      <c r="BI550" s="164"/>
      <c r="BJ550" s="164"/>
      <c r="BK550" s="164"/>
      <c r="BL550" s="164"/>
      <c r="BM550" s="164"/>
      <c r="BN550" s="164"/>
      <c r="BO550" s="164"/>
      <c r="BP550" s="164"/>
      <c r="BQ550" s="164"/>
      <c r="BR550" s="164"/>
      <c r="BS550" s="164"/>
      <c r="BT550" s="164"/>
      <c r="BU550" s="164"/>
      <c r="BV550" s="164"/>
      <c r="BW550" s="164"/>
      <c r="BX550" s="164"/>
    </row>
    <row r="551" spans="1:76" s="172" customFormat="1" x14ac:dyDescent="0.3">
      <c r="A551" s="156"/>
      <c r="B551" s="164"/>
      <c r="W551" s="164"/>
      <c r="X551" s="164"/>
      <c r="Y551" s="164"/>
      <c r="Z551" s="164"/>
      <c r="AA551" s="164"/>
      <c r="AB551" s="164"/>
      <c r="AC551" s="164"/>
      <c r="AD551" s="164"/>
      <c r="AE551" s="164"/>
      <c r="AF551" s="164"/>
      <c r="AG551" s="164"/>
      <c r="AH551" s="164"/>
      <c r="AI551" s="164"/>
      <c r="AJ551" s="164"/>
      <c r="AK551" s="164"/>
      <c r="AL551" s="164"/>
      <c r="AM551" s="164"/>
      <c r="AN551" s="164"/>
      <c r="AO551" s="164"/>
      <c r="AP551" s="164"/>
      <c r="AQ551" s="164"/>
      <c r="AR551" s="164"/>
      <c r="AS551" s="164"/>
      <c r="AT551" s="164"/>
      <c r="AU551" s="164"/>
      <c r="AV551" s="164"/>
      <c r="AW551" s="164"/>
      <c r="AX551" s="164"/>
      <c r="AY551" s="164"/>
      <c r="AZ551" s="164"/>
      <c r="BA551" s="164"/>
      <c r="BB551" s="164"/>
      <c r="BC551" s="164"/>
      <c r="BD551" s="164"/>
      <c r="BE551" s="164"/>
      <c r="BF551" s="164"/>
      <c r="BG551" s="164"/>
      <c r="BH551" s="164"/>
      <c r="BI551" s="164"/>
      <c r="BJ551" s="164"/>
      <c r="BK551" s="164"/>
      <c r="BL551" s="164"/>
      <c r="BM551" s="164"/>
      <c r="BN551" s="164"/>
      <c r="BO551" s="164"/>
      <c r="BP551" s="164"/>
      <c r="BQ551" s="164"/>
      <c r="BR551" s="164"/>
      <c r="BS551" s="164"/>
      <c r="BT551" s="164"/>
      <c r="BU551" s="164"/>
      <c r="BV551" s="164"/>
      <c r="BW551" s="164"/>
      <c r="BX551" s="164"/>
    </row>
    <row r="552" spans="1:76" s="172" customFormat="1" x14ac:dyDescent="0.3">
      <c r="A552" s="156"/>
      <c r="B552" s="164"/>
      <c r="W552" s="164"/>
      <c r="X552" s="164"/>
      <c r="Y552" s="164"/>
      <c r="Z552" s="164"/>
      <c r="AA552" s="164"/>
      <c r="AB552" s="164"/>
      <c r="AC552" s="164"/>
      <c r="AD552" s="164"/>
      <c r="AE552" s="164"/>
      <c r="AF552" s="164"/>
      <c r="AG552" s="164"/>
      <c r="AH552" s="164"/>
      <c r="AI552" s="164"/>
      <c r="AJ552" s="164"/>
      <c r="AK552" s="164"/>
      <c r="AL552" s="164"/>
      <c r="AM552" s="164"/>
      <c r="AN552" s="164"/>
      <c r="AO552" s="164"/>
      <c r="AP552" s="164"/>
      <c r="AQ552" s="164"/>
      <c r="AR552" s="164"/>
      <c r="AS552" s="164"/>
      <c r="AT552" s="164"/>
      <c r="AU552" s="164"/>
      <c r="AV552" s="164"/>
      <c r="AW552" s="164"/>
      <c r="AX552" s="164"/>
      <c r="AY552" s="164"/>
      <c r="AZ552" s="164"/>
      <c r="BA552" s="164"/>
      <c r="BB552" s="164"/>
      <c r="BC552" s="164"/>
      <c r="BD552" s="164"/>
      <c r="BE552" s="164"/>
      <c r="BF552" s="164"/>
      <c r="BG552" s="164"/>
      <c r="BH552" s="164"/>
      <c r="BI552" s="164"/>
      <c r="BJ552" s="164"/>
      <c r="BK552" s="164"/>
      <c r="BL552" s="164"/>
      <c r="BM552" s="164"/>
      <c r="BN552" s="164"/>
      <c r="BO552" s="164"/>
      <c r="BP552" s="164"/>
      <c r="BQ552" s="164"/>
      <c r="BR552" s="164"/>
      <c r="BS552" s="164"/>
      <c r="BT552" s="164"/>
      <c r="BU552" s="164"/>
      <c r="BV552" s="164"/>
      <c r="BW552" s="164"/>
      <c r="BX552" s="164"/>
    </row>
    <row r="553" spans="1:76" s="172" customFormat="1" x14ac:dyDescent="0.3">
      <c r="A553" s="156"/>
      <c r="B553" s="164"/>
      <c r="W553" s="164"/>
      <c r="X553" s="164"/>
      <c r="Y553" s="164"/>
      <c r="Z553" s="164"/>
      <c r="AA553" s="164"/>
      <c r="AB553" s="164"/>
      <c r="AC553" s="164"/>
      <c r="AD553" s="164"/>
      <c r="AE553" s="164"/>
      <c r="AF553" s="164"/>
      <c r="AG553" s="164"/>
      <c r="AH553" s="164"/>
      <c r="AI553" s="164"/>
      <c r="AJ553" s="164"/>
      <c r="AK553" s="164"/>
      <c r="AL553" s="164"/>
      <c r="AM553" s="164"/>
      <c r="AN553" s="164"/>
      <c r="AO553" s="164"/>
      <c r="AP553" s="164"/>
      <c r="AQ553" s="164"/>
      <c r="AR553" s="164"/>
      <c r="AS553" s="164"/>
      <c r="AT553" s="164"/>
      <c r="AU553" s="164"/>
      <c r="AV553" s="164"/>
      <c r="AW553" s="164"/>
      <c r="AX553" s="164"/>
      <c r="AY553" s="164"/>
      <c r="AZ553" s="164"/>
      <c r="BA553" s="164"/>
      <c r="BB553" s="164"/>
      <c r="BC553" s="164"/>
      <c r="BD553" s="164"/>
      <c r="BE553" s="164"/>
      <c r="BF553" s="164"/>
      <c r="BG553" s="164"/>
      <c r="BH553" s="164"/>
      <c r="BI553" s="164"/>
      <c r="BJ553" s="164"/>
      <c r="BK553" s="164"/>
      <c r="BL553" s="164"/>
      <c r="BM553" s="164"/>
      <c r="BN553" s="164"/>
      <c r="BO553" s="164"/>
      <c r="BP553" s="164"/>
      <c r="BQ553" s="164"/>
      <c r="BR553" s="164"/>
      <c r="BS553" s="164"/>
      <c r="BT553" s="164"/>
      <c r="BU553" s="164"/>
      <c r="BV553" s="164"/>
      <c r="BW553" s="164"/>
      <c r="BX553" s="164"/>
    </row>
    <row r="554" spans="1:76" s="172" customFormat="1" x14ac:dyDescent="0.3">
      <c r="A554" s="156"/>
      <c r="B554" s="164"/>
      <c r="W554" s="164"/>
      <c r="X554" s="164"/>
      <c r="Y554" s="164"/>
      <c r="Z554" s="164"/>
      <c r="AA554" s="164"/>
      <c r="AB554" s="164"/>
      <c r="AC554" s="164"/>
      <c r="AD554" s="164"/>
      <c r="AE554" s="164"/>
      <c r="AF554" s="164"/>
      <c r="AG554" s="164"/>
      <c r="AH554" s="164"/>
      <c r="AI554" s="164"/>
      <c r="AJ554" s="164"/>
      <c r="AK554" s="164"/>
      <c r="AL554" s="164"/>
      <c r="AM554" s="164"/>
      <c r="AN554" s="164"/>
      <c r="AO554" s="164"/>
      <c r="AP554" s="164"/>
      <c r="AQ554" s="164"/>
      <c r="AR554" s="164"/>
      <c r="AS554" s="164"/>
      <c r="AT554" s="164"/>
      <c r="AU554" s="164"/>
      <c r="AV554" s="164"/>
      <c r="AW554" s="164"/>
      <c r="AX554" s="164"/>
      <c r="AY554" s="164"/>
      <c r="AZ554" s="164"/>
      <c r="BA554" s="164"/>
      <c r="BB554" s="164"/>
      <c r="BC554" s="164"/>
      <c r="BD554" s="164"/>
      <c r="BE554" s="164"/>
      <c r="BF554" s="164"/>
      <c r="BG554" s="164"/>
      <c r="BH554" s="164"/>
      <c r="BI554" s="164"/>
      <c r="BJ554" s="164"/>
      <c r="BK554" s="164"/>
      <c r="BL554" s="164"/>
      <c r="BM554" s="164"/>
      <c r="BN554" s="164"/>
      <c r="BO554" s="164"/>
      <c r="BP554" s="164"/>
      <c r="BQ554" s="164"/>
      <c r="BR554" s="164"/>
      <c r="BS554" s="164"/>
      <c r="BT554" s="164"/>
      <c r="BU554" s="164"/>
      <c r="BV554" s="164"/>
      <c r="BW554" s="164"/>
      <c r="BX554" s="164"/>
    </row>
    <row r="555" spans="1:76" s="172" customFormat="1" x14ac:dyDescent="0.3">
      <c r="A555" s="156"/>
      <c r="B555" s="164"/>
      <c r="W555" s="164"/>
      <c r="X555" s="164"/>
      <c r="Y555" s="164"/>
      <c r="Z555" s="164"/>
      <c r="AA555" s="164"/>
      <c r="AB555" s="164"/>
      <c r="AC555" s="164"/>
      <c r="AD555" s="164"/>
      <c r="AE555" s="164"/>
      <c r="AF555" s="164"/>
      <c r="AG555" s="164"/>
      <c r="AH555" s="164"/>
      <c r="AI555" s="164"/>
      <c r="AJ555" s="164"/>
      <c r="AK555" s="164"/>
      <c r="AL555" s="164"/>
      <c r="AM555" s="164"/>
      <c r="AN555" s="164"/>
      <c r="AO555" s="164"/>
      <c r="AP555" s="164"/>
      <c r="AQ555" s="164"/>
      <c r="AR555" s="164"/>
      <c r="AS555" s="164"/>
      <c r="AT555" s="164"/>
      <c r="AU555" s="164"/>
      <c r="AV555" s="164"/>
      <c r="AW555" s="164"/>
      <c r="AX555" s="164"/>
      <c r="AY555" s="164"/>
      <c r="AZ555" s="164"/>
      <c r="BA555" s="164"/>
      <c r="BB555" s="164"/>
      <c r="BC555" s="164"/>
      <c r="BD555" s="164"/>
      <c r="BE555" s="164"/>
      <c r="BF555" s="164"/>
      <c r="BG555" s="164"/>
      <c r="BH555" s="164"/>
      <c r="BI555" s="164"/>
      <c r="BJ555" s="164"/>
      <c r="BK555" s="164"/>
      <c r="BL555" s="164"/>
      <c r="BM555" s="164"/>
      <c r="BN555" s="164"/>
      <c r="BO555" s="164"/>
      <c r="BP555" s="164"/>
      <c r="BQ555" s="164"/>
      <c r="BR555" s="164"/>
      <c r="BS555" s="164"/>
      <c r="BT555" s="164"/>
      <c r="BU555" s="164"/>
      <c r="BV555" s="164"/>
      <c r="BW555" s="164"/>
      <c r="BX555" s="164"/>
    </row>
    <row r="556" spans="1:76" s="172" customFormat="1" x14ac:dyDescent="0.3">
      <c r="A556" s="156"/>
      <c r="B556" s="164"/>
      <c r="W556" s="164"/>
      <c r="X556" s="164"/>
      <c r="Y556" s="164"/>
      <c r="Z556" s="164"/>
      <c r="AA556" s="164"/>
      <c r="AB556" s="164"/>
      <c r="AC556" s="164"/>
      <c r="AD556" s="164"/>
      <c r="AE556" s="164"/>
      <c r="AF556" s="164"/>
      <c r="AG556" s="164"/>
      <c r="AH556" s="164"/>
      <c r="AI556" s="164"/>
      <c r="AJ556" s="164"/>
      <c r="AK556" s="164"/>
      <c r="AL556" s="164"/>
      <c r="AM556" s="164"/>
      <c r="AN556" s="164"/>
      <c r="AO556" s="164"/>
      <c r="AP556" s="164"/>
      <c r="AQ556" s="164"/>
      <c r="AR556" s="164"/>
      <c r="AS556" s="164"/>
      <c r="AT556" s="164"/>
      <c r="AU556" s="164"/>
      <c r="AV556" s="164"/>
      <c r="AW556" s="164"/>
      <c r="AX556" s="164"/>
      <c r="AY556" s="164"/>
      <c r="AZ556" s="164"/>
      <c r="BA556" s="164"/>
      <c r="BB556" s="164"/>
      <c r="BC556" s="164"/>
      <c r="BD556" s="164"/>
      <c r="BE556" s="164"/>
      <c r="BF556" s="164"/>
      <c r="BG556" s="164"/>
      <c r="BH556" s="164"/>
      <c r="BI556" s="164"/>
      <c r="BJ556" s="164"/>
      <c r="BK556" s="164"/>
      <c r="BL556" s="164"/>
      <c r="BM556" s="164"/>
      <c r="BN556" s="164"/>
      <c r="BO556" s="164"/>
      <c r="BP556" s="164"/>
      <c r="BQ556" s="164"/>
      <c r="BR556" s="164"/>
      <c r="BS556" s="164"/>
      <c r="BT556" s="164"/>
      <c r="BU556" s="164"/>
      <c r="BV556" s="164"/>
      <c r="BW556" s="164"/>
      <c r="BX556" s="164"/>
    </row>
    <row r="557" spans="1:76" s="172" customFormat="1" x14ac:dyDescent="0.3">
      <c r="A557" s="156"/>
      <c r="B557" s="164"/>
      <c r="W557" s="164"/>
      <c r="X557" s="164"/>
      <c r="Y557" s="164"/>
      <c r="Z557" s="164"/>
      <c r="AA557" s="164"/>
      <c r="AB557" s="164"/>
      <c r="AC557" s="164"/>
      <c r="AD557" s="164"/>
      <c r="AE557" s="164"/>
      <c r="AF557" s="164"/>
      <c r="AG557" s="164"/>
      <c r="AH557" s="164"/>
      <c r="AI557" s="164"/>
      <c r="AJ557" s="164"/>
      <c r="AK557" s="164"/>
      <c r="AL557" s="164"/>
      <c r="AM557" s="164"/>
      <c r="AN557" s="164"/>
      <c r="AO557" s="164"/>
      <c r="AP557" s="164"/>
      <c r="AQ557" s="164"/>
      <c r="AR557" s="164"/>
      <c r="AS557" s="164"/>
      <c r="AT557" s="164"/>
      <c r="AU557" s="164"/>
      <c r="AV557" s="164"/>
      <c r="AW557" s="164"/>
      <c r="AX557" s="164"/>
      <c r="AY557" s="164"/>
      <c r="AZ557" s="164"/>
      <c r="BA557" s="164"/>
      <c r="BB557" s="164"/>
      <c r="BC557" s="164"/>
      <c r="BD557" s="164"/>
      <c r="BE557" s="164"/>
      <c r="BF557" s="164"/>
      <c r="BG557" s="164"/>
      <c r="BH557" s="164"/>
      <c r="BI557" s="164"/>
      <c r="BJ557" s="164"/>
      <c r="BK557" s="164"/>
      <c r="BL557" s="164"/>
      <c r="BM557" s="164"/>
      <c r="BN557" s="164"/>
      <c r="BO557" s="164"/>
      <c r="BP557" s="164"/>
      <c r="BQ557" s="164"/>
      <c r="BR557" s="164"/>
      <c r="BS557" s="164"/>
      <c r="BT557" s="164"/>
      <c r="BU557" s="164"/>
      <c r="BV557" s="164"/>
      <c r="BW557" s="164"/>
      <c r="BX557" s="164"/>
    </row>
    <row r="558" spans="1:76" s="172" customFormat="1" x14ac:dyDescent="0.3">
      <c r="A558" s="156"/>
      <c r="B558" s="164"/>
      <c r="W558" s="164"/>
      <c r="X558" s="164"/>
      <c r="Y558" s="164"/>
      <c r="Z558" s="164"/>
      <c r="AA558" s="164"/>
      <c r="AB558" s="164"/>
      <c r="AC558" s="164"/>
      <c r="AD558" s="164"/>
      <c r="AE558" s="164"/>
      <c r="AF558" s="164"/>
      <c r="AG558" s="164"/>
      <c r="AH558" s="164"/>
      <c r="AI558" s="164"/>
      <c r="AJ558" s="164"/>
      <c r="AK558" s="164"/>
      <c r="AL558" s="164"/>
      <c r="AM558" s="164"/>
      <c r="AN558" s="164"/>
      <c r="AO558" s="164"/>
      <c r="AP558" s="164"/>
      <c r="AQ558" s="164"/>
      <c r="AR558" s="164"/>
      <c r="AS558" s="164"/>
      <c r="AT558" s="164"/>
      <c r="AU558" s="164"/>
      <c r="AV558" s="164"/>
      <c r="AW558" s="164"/>
      <c r="AX558" s="164"/>
      <c r="AY558" s="164"/>
      <c r="AZ558" s="164"/>
      <c r="BA558" s="164"/>
      <c r="BB558" s="164"/>
      <c r="BC558" s="164"/>
      <c r="BD558" s="164"/>
      <c r="BE558" s="164"/>
      <c r="BF558" s="164"/>
      <c r="BG558" s="164"/>
      <c r="BH558" s="164"/>
      <c r="BI558" s="164"/>
      <c r="BJ558" s="164"/>
      <c r="BK558" s="164"/>
      <c r="BL558" s="164"/>
      <c r="BM558" s="164"/>
      <c r="BN558" s="164"/>
      <c r="BO558" s="164"/>
      <c r="BP558" s="164"/>
      <c r="BQ558" s="164"/>
      <c r="BR558" s="164"/>
      <c r="BS558" s="164"/>
      <c r="BT558" s="164"/>
      <c r="BU558" s="164"/>
      <c r="BV558" s="164"/>
      <c r="BW558" s="164"/>
      <c r="BX558" s="164"/>
    </row>
    <row r="559" spans="1:76" s="172" customFormat="1" x14ac:dyDescent="0.3">
      <c r="A559" s="156"/>
      <c r="B559" s="164"/>
      <c r="W559" s="164"/>
      <c r="X559" s="164"/>
      <c r="Y559" s="164"/>
      <c r="Z559" s="164"/>
      <c r="AA559" s="164"/>
      <c r="AB559" s="164"/>
      <c r="AC559" s="164"/>
      <c r="AD559" s="164"/>
      <c r="AE559" s="164"/>
      <c r="AF559" s="164"/>
      <c r="AG559" s="164"/>
      <c r="AH559" s="164"/>
      <c r="AI559" s="164"/>
      <c r="AJ559" s="164"/>
      <c r="AK559" s="164"/>
      <c r="AL559" s="164"/>
      <c r="AM559" s="164"/>
      <c r="AN559" s="164"/>
      <c r="AO559" s="164"/>
      <c r="AP559" s="164"/>
      <c r="AQ559" s="164"/>
      <c r="AR559" s="164"/>
      <c r="AS559" s="164"/>
      <c r="AT559" s="164"/>
      <c r="AU559" s="164"/>
      <c r="AV559" s="164"/>
      <c r="AW559" s="164"/>
      <c r="AX559" s="164"/>
      <c r="AY559" s="164"/>
      <c r="AZ559" s="164"/>
      <c r="BA559" s="164"/>
      <c r="BB559" s="164"/>
      <c r="BC559" s="164"/>
      <c r="BD559" s="164"/>
      <c r="BE559" s="164"/>
      <c r="BF559" s="164"/>
      <c r="BG559" s="164"/>
      <c r="BH559" s="164"/>
      <c r="BI559" s="164"/>
      <c r="BJ559" s="164"/>
      <c r="BK559" s="164"/>
      <c r="BL559" s="164"/>
      <c r="BM559" s="164"/>
      <c r="BN559" s="164"/>
      <c r="BO559" s="164"/>
      <c r="BP559" s="164"/>
      <c r="BQ559" s="164"/>
      <c r="BR559" s="164"/>
      <c r="BS559" s="164"/>
      <c r="BT559" s="164"/>
      <c r="BU559" s="164"/>
      <c r="BV559" s="164"/>
      <c r="BW559" s="164"/>
      <c r="BX559" s="164"/>
    </row>
    <row r="560" spans="1:76" s="172" customFormat="1" x14ac:dyDescent="0.3">
      <c r="A560" s="156"/>
      <c r="B560" s="164"/>
      <c r="W560" s="164"/>
      <c r="X560" s="164"/>
      <c r="Y560" s="164"/>
      <c r="Z560" s="164"/>
      <c r="AA560" s="164"/>
      <c r="AB560" s="164"/>
      <c r="AC560" s="164"/>
      <c r="AD560" s="164"/>
      <c r="AE560" s="164"/>
      <c r="AF560" s="164"/>
      <c r="AG560" s="164"/>
      <c r="AH560" s="164"/>
      <c r="AI560" s="164"/>
      <c r="AJ560" s="164"/>
      <c r="AK560" s="164"/>
      <c r="AL560" s="164"/>
      <c r="AM560" s="164"/>
      <c r="AN560" s="164"/>
      <c r="AO560" s="164"/>
      <c r="AP560" s="164"/>
      <c r="AQ560" s="164"/>
      <c r="AR560" s="164"/>
      <c r="AS560" s="164"/>
      <c r="AT560" s="164"/>
      <c r="AU560" s="164"/>
      <c r="AV560" s="164"/>
      <c r="AW560" s="164"/>
      <c r="AX560" s="164"/>
      <c r="AY560" s="164"/>
      <c r="AZ560" s="164"/>
      <c r="BA560" s="164"/>
      <c r="BB560" s="164"/>
      <c r="BC560" s="164"/>
      <c r="BD560" s="164"/>
      <c r="BE560" s="164"/>
      <c r="BF560" s="164"/>
      <c r="BG560" s="164"/>
      <c r="BH560" s="164"/>
      <c r="BI560" s="164"/>
      <c r="BJ560" s="164"/>
      <c r="BK560" s="164"/>
      <c r="BL560" s="164"/>
      <c r="BM560" s="164"/>
      <c r="BN560" s="164"/>
      <c r="BO560" s="164"/>
      <c r="BP560" s="164"/>
      <c r="BQ560" s="164"/>
      <c r="BR560" s="164"/>
      <c r="BS560" s="164"/>
      <c r="BT560" s="164"/>
      <c r="BU560" s="164"/>
      <c r="BV560" s="164"/>
      <c r="BW560" s="164"/>
      <c r="BX560" s="164"/>
    </row>
    <row r="561" spans="1:76" s="172" customFormat="1" x14ac:dyDescent="0.3">
      <c r="A561" s="156"/>
      <c r="B561" s="164"/>
      <c r="W561" s="164"/>
      <c r="X561" s="164"/>
      <c r="Y561" s="164"/>
      <c r="Z561" s="164"/>
      <c r="AA561" s="164"/>
      <c r="AB561" s="164"/>
      <c r="AC561" s="164"/>
      <c r="AD561" s="164"/>
      <c r="AE561" s="164"/>
      <c r="AF561" s="164"/>
      <c r="AG561" s="164"/>
      <c r="AH561" s="164"/>
      <c r="AI561" s="164"/>
      <c r="AJ561" s="164"/>
      <c r="AK561" s="164"/>
      <c r="AL561" s="164"/>
      <c r="AM561" s="164"/>
      <c r="AN561" s="164"/>
      <c r="AO561" s="164"/>
      <c r="AP561" s="164"/>
      <c r="AQ561" s="164"/>
      <c r="AR561" s="164"/>
      <c r="AS561" s="164"/>
      <c r="AT561" s="164"/>
      <c r="AU561" s="164"/>
      <c r="AV561" s="164"/>
      <c r="AW561" s="164"/>
      <c r="AX561" s="164"/>
      <c r="AY561" s="164"/>
      <c r="AZ561" s="164"/>
      <c r="BA561" s="164"/>
      <c r="BB561" s="164"/>
      <c r="BC561" s="164"/>
      <c r="BD561" s="164"/>
      <c r="BE561" s="164"/>
      <c r="BF561" s="164"/>
      <c r="BG561" s="164"/>
      <c r="BH561" s="164"/>
      <c r="BI561" s="164"/>
      <c r="BJ561" s="164"/>
      <c r="BK561" s="164"/>
      <c r="BL561" s="164"/>
      <c r="BM561" s="164"/>
      <c r="BN561" s="164"/>
      <c r="BO561" s="164"/>
      <c r="BP561" s="164"/>
      <c r="BQ561" s="164"/>
      <c r="BR561" s="164"/>
      <c r="BS561" s="164"/>
      <c r="BT561" s="164"/>
      <c r="BU561" s="164"/>
      <c r="BV561" s="164"/>
      <c r="BW561" s="164"/>
      <c r="BX561" s="164"/>
    </row>
    <row r="562" spans="1:76" s="172" customFormat="1" x14ac:dyDescent="0.3">
      <c r="A562" s="156"/>
      <c r="B562" s="164"/>
      <c r="W562" s="164"/>
      <c r="X562" s="164"/>
      <c r="Y562" s="164"/>
      <c r="Z562" s="164"/>
      <c r="AA562" s="164"/>
      <c r="AB562" s="164"/>
      <c r="AC562" s="164"/>
      <c r="AD562" s="164"/>
      <c r="AE562" s="164"/>
      <c r="AF562" s="164"/>
      <c r="AG562" s="164"/>
      <c r="AH562" s="164"/>
      <c r="AI562" s="164"/>
      <c r="AJ562" s="164"/>
      <c r="AK562" s="164"/>
      <c r="AL562" s="164"/>
      <c r="AM562" s="164"/>
      <c r="AN562" s="164"/>
      <c r="AO562" s="164"/>
      <c r="AP562" s="164"/>
      <c r="AQ562" s="164"/>
      <c r="AR562" s="164"/>
      <c r="AS562" s="164"/>
      <c r="AT562" s="164"/>
      <c r="AU562" s="164"/>
      <c r="AV562" s="164"/>
      <c r="AW562" s="164"/>
      <c r="AX562" s="164"/>
      <c r="AY562" s="164"/>
      <c r="AZ562" s="164"/>
      <c r="BA562" s="164"/>
      <c r="BB562" s="164"/>
      <c r="BC562" s="164"/>
      <c r="BD562" s="164"/>
      <c r="BE562" s="164"/>
      <c r="BF562" s="164"/>
      <c r="BG562" s="164"/>
      <c r="BH562" s="164"/>
      <c r="BI562" s="164"/>
      <c r="BJ562" s="164"/>
      <c r="BK562" s="164"/>
      <c r="BL562" s="164"/>
      <c r="BM562" s="164"/>
      <c r="BN562" s="164"/>
      <c r="BO562" s="164"/>
      <c r="BP562" s="164"/>
      <c r="BQ562" s="164"/>
      <c r="BR562" s="164"/>
      <c r="BS562" s="164"/>
      <c r="BT562" s="164"/>
      <c r="BU562" s="164"/>
      <c r="BV562" s="164"/>
      <c r="BW562" s="164"/>
      <c r="BX562" s="164"/>
    </row>
    <row r="563" spans="1:76" s="172" customFormat="1" x14ac:dyDescent="0.3">
      <c r="A563" s="156"/>
      <c r="B563" s="164"/>
      <c r="W563" s="164"/>
      <c r="X563" s="164"/>
      <c r="Y563" s="164"/>
      <c r="Z563" s="164"/>
      <c r="AA563" s="164"/>
      <c r="AB563" s="164"/>
      <c r="AC563" s="164"/>
      <c r="AD563" s="164"/>
      <c r="AE563" s="164"/>
      <c r="AF563" s="164"/>
      <c r="AG563" s="164"/>
      <c r="AH563" s="164"/>
      <c r="AI563" s="164"/>
      <c r="AJ563" s="164"/>
      <c r="AK563" s="164"/>
      <c r="AL563" s="164"/>
      <c r="AM563" s="164"/>
      <c r="AN563" s="164"/>
      <c r="AO563" s="164"/>
      <c r="AP563" s="164"/>
      <c r="AQ563" s="164"/>
      <c r="AR563" s="164"/>
      <c r="AS563" s="164"/>
      <c r="AT563" s="164"/>
      <c r="AU563" s="164"/>
      <c r="AV563" s="164"/>
      <c r="AW563" s="164"/>
      <c r="AX563" s="164"/>
      <c r="AY563" s="164"/>
      <c r="AZ563" s="164"/>
      <c r="BA563" s="164"/>
      <c r="BB563" s="164"/>
      <c r="BC563" s="164"/>
      <c r="BD563" s="164"/>
      <c r="BE563" s="164"/>
      <c r="BF563" s="164"/>
      <c r="BG563" s="164"/>
      <c r="BH563" s="164"/>
      <c r="BI563" s="164"/>
      <c r="BJ563" s="164"/>
      <c r="BK563" s="164"/>
      <c r="BL563" s="164"/>
      <c r="BM563" s="164"/>
      <c r="BN563" s="164"/>
      <c r="BO563" s="164"/>
      <c r="BP563" s="164"/>
      <c r="BQ563" s="164"/>
      <c r="BR563" s="164"/>
      <c r="BS563" s="164"/>
      <c r="BT563" s="164"/>
      <c r="BU563" s="164"/>
      <c r="BV563" s="164"/>
      <c r="BW563" s="164"/>
      <c r="BX563" s="164"/>
    </row>
    <row r="564" spans="1:76" s="172" customFormat="1" x14ac:dyDescent="0.3">
      <c r="A564" s="156"/>
      <c r="B564" s="164"/>
      <c r="W564" s="164"/>
      <c r="X564" s="164"/>
      <c r="Y564" s="164"/>
      <c r="Z564" s="164"/>
      <c r="AA564" s="164"/>
      <c r="AB564" s="164"/>
      <c r="AC564" s="164"/>
      <c r="AD564" s="164"/>
      <c r="AE564" s="164"/>
      <c r="AF564" s="164"/>
      <c r="AG564" s="164"/>
      <c r="AH564" s="164"/>
      <c r="AI564" s="164"/>
      <c r="AJ564" s="164"/>
      <c r="AK564" s="164"/>
      <c r="AL564" s="164"/>
      <c r="AM564" s="164"/>
      <c r="AN564" s="164"/>
      <c r="AO564" s="164"/>
      <c r="AP564" s="164"/>
      <c r="AQ564" s="164"/>
      <c r="AR564" s="164"/>
      <c r="AS564" s="164"/>
      <c r="AT564" s="164"/>
      <c r="AU564" s="164"/>
      <c r="AV564" s="164"/>
      <c r="AW564" s="164"/>
      <c r="AX564" s="164"/>
      <c r="AY564" s="164"/>
      <c r="AZ564" s="164"/>
      <c r="BA564" s="164"/>
      <c r="BB564" s="164"/>
      <c r="BC564" s="164"/>
      <c r="BD564" s="164"/>
      <c r="BE564" s="164"/>
      <c r="BF564" s="164"/>
      <c r="BG564" s="164"/>
      <c r="BH564" s="164"/>
      <c r="BI564" s="164"/>
      <c r="BJ564" s="164"/>
      <c r="BK564" s="164"/>
      <c r="BL564" s="164"/>
      <c r="BM564" s="164"/>
      <c r="BN564" s="164"/>
      <c r="BO564" s="164"/>
      <c r="BP564" s="164"/>
      <c r="BQ564" s="164"/>
      <c r="BR564" s="164"/>
      <c r="BS564" s="164"/>
      <c r="BT564" s="164"/>
      <c r="BU564" s="164"/>
      <c r="BV564" s="164"/>
      <c r="BW564" s="164"/>
      <c r="BX564" s="164"/>
    </row>
    <row r="565" spans="1:76" s="172" customFormat="1" x14ac:dyDescent="0.3">
      <c r="A565" s="156"/>
      <c r="B565" s="164"/>
      <c r="W565" s="164"/>
      <c r="X565" s="164"/>
      <c r="Y565" s="164"/>
      <c r="Z565" s="164"/>
      <c r="AA565" s="164"/>
      <c r="AB565" s="164"/>
      <c r="AC565" s="164"/>
      <c r="AD565" s="164"/>
      <c r="AE565" s="164"/>
      <c r="AF565" s="164"/>
      <c r="AG565" s="164"/>
      <c r="AH565" s="164"/>
      <c r="AI565" s="164"/>
      <c r="AJ565" s="164"/>
      <c r="AK565" s="164"/>
      <c r="AL565" s="164"/>
      <c r="AM565" s="164"/>
      <c r="AN565" s="164"/>
      <c r="AO565" s="164"/>
      <c r="AP565" s="164"/>
      <c r="AQ565" s="164"/>
      <c r="AR565" s="164"/>
      <c r="AS565" s="164"/>
      <c r="AT565" s="164"/>
      <c r="AU565" s="164"/>
      <c r="AV565" s="164"/>
      <c r="AW565" s="164"/>
      <c r="AX565" s="164"/>
      <c r="AY565" s="164"/>
      <c r="AZ565" s="164"/>
      <c r="BA565" s="164"/>
      <c r="BB565" s="164"/>
      <c r="BC565" s="164"/>
      <c r="BD565" s="164"/>
      <c r="BE565" s="164"/>
      <c r="BF565" s="164"/>
      <c r="BG565" s="164"/>
      <c r="BH565" s="164"/>
      <c r="BI565" s="164"/>
      <c r="BJ565" s="164"/>
      <c r="BK565" s="164"/>
      <c r="BL565" s="164"/>
      <c r="BM565" s="164"/>
      <c r="BN565" s="164"/>
      <c r="BO565" s="164"/>
      <c r="BP565" s="164"/>
      <c r="BQ565" s="164"/>
      <c r="BR565" s="164"/>
      <c r="BS565" s="164"/>
      <c r="BT565" s="164"/>
      <c r="BU565" s="164"/>
      <c r="BV565" s="164"/>
      <c r="BW565" s="164"/>
      <c r="BX565" s="164"/>
    </row>
    <row r="566" spans="1:76" s="172" customFormat="1" x14ac:dyDescent="0.3">
      <c r="A566" s="156"/>
      <c r="B566" s="164"/>
      <c r="W566" s="164"/>
      <c r="X566" s="164"/>
      <c r="Y566" s="164"/>
      <c r="Z566" s="164"/>
      <c r="AA566" s="164"/>
      <c r="AB566" s="164"/>
      <c r="AC566" s="164"/>
      <c r="AD566" s="164"/>
      <c r="AE566" s="164"/>
      <c r="AF566" s="164"/>
      <c r="AG566" s="164"/>
      <c r="AH566" s="164"/>
      <c r="AI566" s="164"/>
      <c r="AJ566" s="164"/>
      <c r="AK566" s="164"/>
      <c r="AL566" s="164"/>
      <c r="AM566" s="164"/>
      <c r="AN566" s="164"/>
      <c r="AO566" s="164"/>
      <c r="AP566" s="164"/>
      <c r="AQ566" s="164"/>
      <c r="AR566" s="164"/>
      <c r="AS566" s="164"/>
      <c r="AT566" s="164"/>
      <c r="AU566" s="164"/>
      <c r="AV566" s="164"/>
      <c r="AW566" s="164"/>
      <c r="AX566" s="164"/>
      <c r="AY566" s="164"/>
      <c r="AZ566" s="164"/>
      <c r="BA566" s="164"/>
      <c r="BB566" s="164"/>
      <c r="BC566" s="164"/>
      <c r="BD566" s="164"/>
      <c r="BE566" s="164"/>
      <c r="BF566" s="164"/>
      <c r="BG566" s="164"/>
      <c r="BH566" s="164"/>
      <c r="BI566" s="164"/>
      <c r="BJ566" s="164"/>
      <c r="BK566" s="164"/>
      <c r="BL566" s="164"/>
      <c r="BM566" s="164"/>
      <c r="BN566" s="164"/>
      <c r="BO566" s="164"/>
      <c r="BP566" s="164"/>
      <c r="BQ566" s="164"/>
      <c r="BR566" s="164"/>
      <c r="BS566" s="164"/>
      <c r="BT566" s="164"/>
      <c r="BU566" s="164"/>
      <c r="BV566" s="164"/>
      <c r="BW566" s="164"/>
      <c r="BX566" s="164"/>
    </row>
    <row r="567" spans="1:76" s="172" customFormat="1" x14ac:dyDescent="0.3">
      <c r="A567" s="156"/>
      <c r="B567" s="164"/>
      <c r="W567" s="164"/>
      <c r="X567" s="164"/>
      <c r="Y567" s="164"/>
      <c r="Z567" s="164"/>
      <c r="AA567" s="164"/>
      <c r="AB567" s="164"/>
      <c r="AC567" s="164"/>
      <c r="AD567" s="164"/>
      <c r="AE567" s="164"/>
      <c r="AF567" s="164"/>
      <c r="AG567" s="164"/>
      <c r="AH567" s="164"/>
      <c r="AI567" s="164"/>
      <c r="AJ567" s="164"/>
      <c r="AK567" s="164"/>
      <c r="AL567" s="164"/>
      <c r="AM567" s="164"/>
      <c r="AN567" s="164"/>
      <c r="AO567" s="164"/>
      <c r="AP567" s="164"/>
      <c r="AQ567" s="164"/>
      <c r="AR567" s="164"/>
      <c r="AS567" s="164"/>
      <c r="AT567" s="164"/>
      <c r="AU567" s="164"/>
      <c r="AV567" s="164"/>
      <c r="AW567" s="164"/>
      <c r="AX567" s="164"/>
      <c r="AY567" s="164"/>
      <c r="AZ567" s="164"/>
      <c r="BA567" s="164"/>
      <c r="BB567" s="164"/>
      <c r="BC567" s="164"/>
      <c r="BD567" s="164"/>
      <c r="BE567" s="164"/>
      <c r="BF567" s="164"/>
      <c r="BG567" s="164"/>
      <c r="BH567" s="164"/>
      <c r="BI567" s="164"/>
      <c r="BJ567" s="164"/>
      <c r="BK567" s="164"/>
      <c r="BL567" s="164"/>
      <c r="BM567" s="164"/>
      <c r="BN567" s="164"/>
      <c r="BO567" s="164"/>
      <c r="BP567" s="164"/>
      <c r="BQ567" s="164"/>
      <c r="BR567" s="164"/>
      <c r="BS567" s="164"/>
      <c r="BT567" s="164"/>
      <c r="BU567" s="164"/>
      <c r="BV567" s="164"/>
      <c r="BW567" s="164"/>
      <c r="BX567" s="164"/>
    </row>
    <row r="568" spans="1:76" s="172" customFormat="1" x14ac:dyDescent="0.3">
      <c r="A568" s="156"/>
      <c r="B568" s="164"/>
      <c r="W568" s="164"/>
      <c r="X568" s="164"/>
      <c r="Y568" s="164"/>
      <c r="Z568" s="164"/>
      <c r="AA568" s="164"/>
      <c r="AB568" s="164"/>
      <c r="AC568" s="164"/>
      <c r="AD568" s="164"/>
      <c r="AE568" s="164"/>
      <c r="AF568" s="164"/>
      <c r="AG568" s="164"/>
      <c r="AH568" s="164"/>
      <c r="AI568" s="164"/>
      <c r="AJ568" s="164"/>
      <c r="AK568" s="164"/>
      <c r="AL568" s="164"/>
      <c r="AM568" s="164"/>
      <c r="AN568" s="164"/>
      <c r="AO568" s="164"/>
      <c r="AP568" s="164"/>
      <c r="AQ568" s="164"/>
      <c r="AR568" s="164"/>
      <c r="AS568" s="164"/>
      <c r="AT568" s="164"/>
      <c r="AU568" s="164"/>
      <c r="AV568" s="164"/>
      <c r="AW568" s="164"/>
      <c r="AX568" s="164"/>
      <c r="AY568" s="164"/>
      <c r="AZ568" s="164"/>
      <c r="BA568" s="164"/>
      <c r="BB568" s="164"/>
      <c r="BC568" s="164"/>
      <c r="BD568" s="164"/>
      <c r="BE568" s="164"/>
      <c r="BF568" s="164"/>
      <c r="BG568" s="164"/>
      <c r="BH568" s="164"/>
      <c r="BI568" s="164"/>
      <c r="BJ568" s="164"/>
      <c r="BK568" s="164"/>
      <c r="BL568" s="164"/>
      <c r="BM568" s="164"/>
      <c r="BN568" s="164"/>
      <c r="BO568" s="164"/>
      <c r="BP568" s="164"/>
      <c r="BQ568" s="164"/>
      <c r="BR568" s="164"/>
      <c r="BS568" s="164"/>
      <c r="BT568" s="164"/>
      <c r="BU568" s="164"/>
      <c r="BV568" s="164"/>
      <c r="BW568" s="164"/>
      <c r="BX568" s="164"/>
    </row>
    <row r="569" spans="1:76" s="172" customFormat="1" x14ac:dyDescent="0.3">
      <c r="A569" s="156"/>
      <c r="B569" s="164"/>
      <c r="W569" s="164"/>
      <c r="X569" s="164"/>
      <c r="Y569" s="164"/>
      <c r="Z569" s="164"/>
      <c r="AA569" s="164"/>
      <c r="AB569" s="164"/>
      <c r="AC569" s="164"/>
      <c r="AD569" s="164"/>
      <c r="AE569" s="164"/>
      <c r="AF569" s="164"/>
      <c r="AG569" s="164"/>
      <c r="AH569" s="164"/>
      <c r="AI569" s="164"/>
      <c r="AJ569" s="164"/>
      <c r="AK569" s="164"/>
      <c r="AL569" s="164"/>
      <c r="AM569" s="164"/>
      <c r="AN569" s="164"/>
      <c r="AO569" s="164"/>
      <c r="AP569" s="164"/>
      <c r="AQ569" s="164"/>
      <c r="AR569" s="164"/>
      <c r="AS569" s="164"/>
      <c r="AT569" s="164"/>
      <c r="AU569" s="164"/>
      <c r="AV569" s="164"/>
      <c r="AW569" s="164"/>
      <c r="AX569" s="164"/>
      <c r="AY569" s="164"/>
      <c r="AZ569" s="164"/>
      <c r="BA569" s="164"/>
      <c r="BB569" s="164"/>
      <c r="BC569" s="164"/>
      <c r="BD569" s="164"/>
      <c r="BE569" s="164"/>
      <c r="BF569" s="164"/>
      <c r="BG569" s="164"/>
      <c r="BH569" s="164"/>
      <c r="BI569" s="164"/>
      <c r="BJ569" s="164"/>
      <c r="BK569" s="164"/>
      <c r="BL569" s="164"/>
      <c r="BM569" s="164"/>
      <c r="BN569" s="164"/>
      <c r="BO569" s="164"/>
      <c r="BP569" s="164"/>
      <c r="BQ569" s="164"/>
      <c r="BR569" s="164"/>
      <c r="BS569" s="164"/>
      <c r="BT569" s="164"/>
      <c r="BU569" s="164"/>
      <c r="BV569" s="164"/>
      <c r="BW569" s="164"/>
      <c r="BX569" s="164"/>
    </row>
    <row r="570" spans="1:76" s="172" customFormat="1" x14ac:dyDescent="0.3">
      <c r="A570" s="156"/>
      <c r="B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4"/>
      <c r="AY570" s="164"/>
      <c r="AZ570" s="164"/>
      <c r="BA570" s="164"/>
      <c r="BB570" s="164"/>
      <c r="BC570" s="164"/>
      <c r="BD570" s="164"/>
      <c r="BE570" s="164"/>
      <c r="BF570" s="164"/>
      <c r="BG570" s="164"/>
      <c r="BH570" s="164"/>
      <c r="BI570" s="164"/>
      <c r="BJ570" s="164"/>
      <c r="BK570" s="164"/>
      <c r="BL570" s="164"/>
      <c r="BM570" s="164"/>
      <c r="BN570" s="164"/>
      <c r="BO570" s="164"/>
      <c r="BP570" s="164"/>
      <c r="BQ570" s="164"/>
      <c r="BR570" s="164"/>
      <c r="BS570" s="164"/>
      <c r="BT570" s="164"/>
      <c r="BU570" s="164"/>
      <c r="BV570" s="164"/>
      <c r="BW570" s="164"/>
      <c r="BX570" s="164"/>
    </row>
    <row r="571" spans="1:76" s="172" customFormat="1" x14ac:dyDescent="0.3">
      <c r="A571" s="156"/>
      <c r="B571" s="164"/>
      <c r="W571" s="164"/>
      <c r="X571" s="164"/>
      <c r="Y571" s="164"/>
      <c r="Z571" s="164"/>
      <c r="AA571" s="164"/>
      <c r="AB571" s="164"/>
      <c r="AC571" s="164"/>
      <c r="AD571" s="164"/>
      <c r="AE571" s="164"/>
      <c r="AF571" s="164"/>
      <c r="AG571" s="164"/>
      <c r="AH571" s="164"/>
      <c r="AI571" s="164"/>
      <c r="AJ571" s="164"/>
      <c r="AK571" s="164"/>
      <c r="AL571" s="164"/>
      <c r="AM571" s="164"/>
      <c r="AN571" s="164"/>
      <c r="AO571" s="164"/>
      <c r="AP571" s="164"/>
      <c r="AQ571" s="164"/>
      <c r="AR571" s="164"/>
      <c r="AS571" s="164"/>
      <c r="AT571" s="164"/>
      <c r="AU571" s="164"/>
      <c r="AV571" s="164"/>
      <c r="AW571" s="164"/>
      <c r="AX571" s="164"/>
      <c r="AY571" s="164"/>
      <c r="AZ571" s="164"/>
      <c r="BA571" s="164"/>
      <c r="BB571" s="164"/>
      <c r="BC571" s="164"/>
      <c r="BD571" s="164"/>
      <c r="BE571" s="164"/>
      <c r="BF571" s="164"/>
      <c r="BG571" s="164"/>
      <c r="BH571" s="164"/>
      <c r="BI571" s="164"/>
      <c r="BJ571" s="164"/>
      <c r="BK571" s="164"/>
      <c r="BL571" s="164"/>
      <c r="BM571" s="164"/>
      <c r="BN571" s="164"/>
      <c r="BO571" s="164"/>
      <c r="BP571" s="164"/>
      <c r="BQ571" s="164"/>
      <c r="BR571" s="164"/>
      <c r="BS571" s="164"/>
      <c r="BT571" s="164"/>
      <c r="BU571" s="164"/>
      <c r="BV571" s="164"/>
      <c r="BW571" s="164"/>
      <c r="BX571" s="164"/>
    </row>
    <row r="572" spans="1:76" s="172" customFormat="1" x14ac:dyDescent="0.3">
      <c r="A572" s="156"/>
      <c r="B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c r="AS572" s="164"/>
      <c r="AT572" s="164"/>
      <c r="AU572" s="164"/>
      <c r="AV572" s="164"/>
      <c r="AW572" s="164"/>
      <c r="AX572" s="164"/>
      <c r="AY572" s="164"/>
      <c r="AZ572" s="164"/>
      <c r="BA572" s="164"/>
      <c r="BB572" s="164"/>
      <c r="BC572" s="164"/>
      <c r="BD572" s="164"/>
      <c r="BE572" s="164"/>
      <c r="BF572" s="164"/>
      <c r="BG572" s="164"/>
      <c r="BH572" s="164"/>
      <c r="BI572" s="164"/>
      <c r="BJ572" s="164"/>
      <c r="BK572" s="164"/>
      <c r="BL572" s="164"/>
      <c r="BM572" s="164"/>
      <c r="BN572" s="164"/>
      <c r="BO572" s="164"/>
      <c r="BP572" s="164"/>
      <c r="BQ572" s="164"/>
      <c r="BR572" s="164"/>
      <c r="BS572" s="164"/>
      <c r="BT572" s="164"/>
      <c r="BU572" s="164"/>
      <c r="BV572" s="164"/>
      <c r="BW572" s="164"/>
      <c r="BX572" s="164"/>
    </row>
    <row r="573" spans="1:76" s="172" customFormat="1" x14ac:dyDescent="0.3">
      <c r="A573" s="156"/>
      <c r="B573" s="164"/>
      <c r="W573" s="164"/>
      <c r="X573" s="164"/>
      <c r="Y573" s="164"/>
      <c r="Z573" s="164"/>
      <c r="AA573" s="164"/>
      <c r="AB573" s="164"/>
      <c r="AC573" s="164"/>
      <c r="AD573" s="164"/>
      <c r="AE573" s="164"/>
      <c r="AF573" s="164"/>
      <c r="AG573" s="164"/>
      <c r="AH573" s="164"/>
      <c r="AI573" s="164"/>
      <c r="AJ573" s="164"/>
      <c r="AK573" s="164"/>
      <c r="AL573" s="164"/>
      <c r="AM573" s="164"/>
      <c r="AN573" s="164"/>
      <c r="AO573" s="164"/>
      <c r="AP573" s="164"/>
      <c r="AQ573" s="164"/>
      <c r="AR573" s="164"/>
      <c r="AS573" s="164"/>
      <c r="AT573" s="164"/>
      <c r="AU573" s="164"/>
      <c r="AV573" s="164"/>
      <c r="AW573" s="164"/>
      <c r="AX573" s="164"/>
      <c r="AY573" s="164"/>
      <c r="AZ573" s="164"/>
      <c r="BA573" s="164"/>
      <c r="BB573" s="164"/>
      <c r="BC573" s="164"/>
      <c r="BD573" s="164"/>
      <c r="BE573" s="164"/>
      <c r="BF573" s="164"/>
      <c r="BG573" s="164"/>
      <c r="BH573" s="164"/>
      <c r="BI573" s="164"/>
      <c r="BJ573" s="164"/>
      <c r="BK573" s="164"/>
      <c r="BL573" s="164"/>
      <c r="BM573" s="164"/>
      <c r="BN573" s="164"/>
      <c r="BO573" s="164"/>
      <c r="BP573" s="164"/>
      <c r="BQ573" s="164"/>
      <c r="BR573" s="164"/>
      <c r="BS573" s="164"/>
      <c r="BT573" s="164"/>
      <c r="BU573" s="164"/>
      <c r="BV573" s="164"/>
      <c r="BW573" s="164"/>
      <c r="BX573" s="164"/>
    </row>
    <row r="574" spans="1:76" s="172" customFormat="1" x14ac:dyDescent="0.3">
      <c r="A574" s="156"/>
      <c r="B574" s="164"/>
      <c r="W574" s="164"/>
      <c r="X574" s="164"/>
      <c r="Y574" s="164"/>
      <c r="Z574" s="164"/>
      <c r="AA574" s="164"/>
      <c r="AB574" s="164"/>
      <c r="AC574" s="164"/>
      <c r="AD574" s="164"/>
      <c r="AE574" s="164"/>
      <c r="AF574" s="164"/>
      <c r="AG574" s="164"/>
      <c r="AH574" s="164"/>
      <c r="AI574" s="164"/>
      <c r="AJ574" s="164"/>
      <c r="AK574" s="164"/>
      <c r="AL574" s="164"/>
      <c r="AM574" s="164"/>
      <c r="AN574" s="164"/>
      <c r="AO574" s="164"/>
      <c r="AP574" s="164"/>
      <c r="AQ574" s="164"/>
      <c r="AR574" s="164"/>
      <c r="AS574" s="164"/>
      <c r="AT574" s="164"/>
      <c r="AU574" s="164"/>
      <c r="AV574" s="164"/>
      <c r="AW574" s="164"/>
      <c r="AX574" s="164"/>
      <c r="AY574" s="164"/>
      <c r="AZ574" s="164"/>
      <c r="BA574" s="164"/>
      <c r="BB574" s="164"/>
      <c r="BC574" s="164"/>
      <c r="BD574" s="164"/>
      <c r="BE574" s="164"/>
      <c r="BF574" s="164"/>
      <c r="BG574" s="164"/>
      <c r="BH574" s="164"/>
      <c r="BI574" s="164"/>
      <c r="BJ574" s="164"/>
      <c r="BK574" s="164"/>
      <c r="BL574" s="164"/>
      <c r="BM574" s="164"/>
      <c r="BN574" s="164"/>
      <c r="BO574" s="164"/>
      <c r="BP574" s="164"/>
      <c r="BQ574" s="164"/>
      <c r="BR574" s="164"/>
      <c r="BS574" s="164"/>
      <c r="BT574" s="164"/>
      <c r="BU574" s="164"/>
      <c r="BV574" s="164"/>
      <c r="BW574" s="164"/>
      <c r="BX574" s="164"/>
    </row>
    <row r="575" spans="1:76" s="172" customFormat="1" x14ac:dyDescent="0.3">
      <c r="A575" s="156"/>
      <c r="B575" s="164"/>
      <c r="W575" s="164"/>
      <c r="X575" s="164"/>
      <c r="Y575" s="164"/>
      <c r="Z575" s="164"/>
      <c r="AA575" s="164"/>
      <c r="AB575" s="164"/>
      <c r="AC575" s="164"/>
      <c r="AD575" s="164"/>
      <c r="AE575" s="164"/>
      <c r="AF575" s="164"/>
      <c r="AG575" s="164"/>
      <c r="AH575" s="164"/>
      <c r="AI575" s="164"/>
      <c r="AJ575" s="164"/>
      <c r="AK575" s="164"/>
      <c r="AL575" s="164"/>
      <c r="AM575" s="164"/>
      <c r="AN575" s="164"/>
      <c r="AO575" s="164"/>
      <c r="AP575" s="164"/>
      <c r="AQ575" s="164"/>
      <c r="AR575" s="164"/>
      <c r="AS575" s="164"/>
      <c r="AT575" s="164"/>
      <c r="AU575" s="164"/>
      <c r="AV575" s="164"/>
      <c r="AW575" s="164"/>
      <c r="AX575" s="164"/>
      <c r="AY575" s="164"/>
      <c r="AZ575" s="164"/>
      <c r="BA575" s="164"/>
      <c r="BB575" s="164"/>
      <c r="BC575" s="164"/>
      <c r="BD575" s="164"/>
      <c r="BE575" s="164"/>
      <c r="BF575" s="164"/>
      <c r="BG575" s="164"/>
      <c r="BH575" s="164"/>
      <c r="BI575" s="164"/>
      <c r="BJ575" s="164"/>
      <c r="BK575" s="164"/>
      <c r="BL575" s="164"/>
      <c r="BM575" s="164"/>
      <c r="BN575" s="164"/>
      <c r="BO575" s="164"/>
      <c r="BP575" s="164"/>
      <c r="BQ575" s="164"/>
      <c r="BR575" s="164"/>
      <c r="BS575" s="164"/>
      <c r="BT575" s="164"/>
      <c r="BU575" s="164"/>
      <c r="BV575" s="164"/>
      <c r="BW575" s="164"/>
      <c r="BX575" s="164"/>
    </row>
    <row r="576" spans="1:76" s="172" customFormat="1" x14ac:dyDescent="0.3">
      <c r="A576" s="156"/>
      <c r="B576" s="164"/>
      <c r="W576" s="164"/>
      <c r="X576" s="164"/>
      <c r="Y576" s="164"/>
      <c r="Z576" s="164"/>
      <c r="AA576" s="164"/>
      <c r="AB576" s="164"/>
      <c r="AC576" s="164"/>
      <c r="AD576" s="164"/>
      <c r="AE576" s="164"/>
      <c r="AF576" s="164"/>
      <c r="AG576" s="164"/>
      <c r="AH576" s="164"/>
      <c r="AI576" s="164"/>
      <c r="AJ576" s="164"/>
      <c r="AK576" s="164"/>
      <c r="AL576" s="164"/>
      <c r="AM576" s="164"/>
      <c r="AN576" s="164"/>
      <c r="AO576" s="164"/>
      <c r="AP576" s="164"/>
      <c r="AQ576" s="164"/>
      <c r="AR576" s="164"/>
      <c r="AS576" s="164"/>
      <c r="AT576" s="164"/>
      <c r="AU576" s="164"/>
      <c r="AV576" s="164"/>
      <c r="AW576" s="164"/>
      <c r="AX576" s="164"/>
      <c r="AY576" s="164"/>
      <c r="AZ576" s="164"/>
      <c r="BA576" s="164"/>
      <c r="BB576" s="164"/>
      <c r="BC576" s="164"/>
      <c r="BD576" s="164"/>
      <c r="BE576" s="164"/>
      <c r="BF576" s="164"/>
      <c r="BG576" s="164"/>
      <c r="BH576" s="164"/>
      <c r="BI576" s="164"/>
      <c r="BJ576" s="164"/>
      <c r="BK576" s="164"/>
      <c r="BL576" s="164"/>
      <c r="BM576" s="164"/>
      <c r="BN576" s="164"/>
      <c r="BO576" s="164"/>
      <c r="BP576" s="164"/>
      <c r="BQ576" s="164"/>
      <c r="BR576" s="164"/>
      <c r="BS576" s="164"/>
      <c r="BT576" s="164"/>
      <c r="BU576" s="164"/>
      <c r="BV576" s="164"/>
      <c r="BW576" s="164"/>
      <c r="BX576" s="164"/>
    </row>
    <row r="577" spans="1:76" s="172" customFormat="1" x14ac:dyDescent="0.3">
      <c r="A577" s="156"/>
      <c r="B577" s="164"/>
      <c r="W577" s="164"/>
      <c r="X577" s="164"/>
      <c r="Y577" s="164"/>
      <c r="Z577" s="164"/>
      <c r="AA577" s="164"/>
      <c r="AB577" s="164"/>
      <c r="AC577" s="164"/>
      <c r="AD577" s="164"/>
      <c r="AE577" s="164"/>
      <c r="AF577" s="164"/>
      <c r="AG577" s="164"/>
      <c r="AH577" s="164"/>
      <c r="AI577" s="164"/>
      <c r="AJ577" s="164"/>
      <c r="AK577" s="164"/>
      <c r="AL577" s="164"/>
      <c r="AM577" s="164"/>
      <c r="AN577" s="164"/>
      <c r="AO577" s="164"/>
      <c r="AP577" s="164"/>
      <c r="AQ577" s="164"/>
      <c r="AR577" s="164"/>
      <c r="AS577" s="164"/>
      <c r="AT577" s="164"/>
      <c r="AU577" s="164"/>
      <c r="AV577" s="164"/>
      <c r="AW577" s="164"/>
      <c r="AX577" s="164"/>
      <c r="AY577" s="164"/>
      <c r="AZ577" s="164"/>
      <c r="BA577" s="164"/>
      <c r="BB577" s="164"/>
      <c r="BC577" s="164"/>
      <c r="BD577" s="164"/>
      <c r="BE577" s="164"/>
      <c r="BF577" s="164"/>
      <c r="BG577" s="164"/>
      <c r="BH577" s="164"/>
      <c r="BI577" s="164"/>
      <c r="BJ577" s="164"/>
      <c r="BK577" s="164"/>
      <c r="BL577" s="164"/>
      <c r="BM577" s="164"/>
      <c r="BN577" s="164"/>
      <c r="BO577" s="164"/>
      <c r="BP577" s="164"/>
      <c r="BQ577" s="164"/>
      <c r="BR577" s="164"/>
      <c r="BS577" s="164"/>
      <c r="BT577" s="164"/>
      <c r="BU577" s="164"/>
      <c r="BV577" s="164"/>
      <c r="BW577" s="164"/>
      <c r="BX577" s="164"/>
    </row>
    <row r="578" spans="1:76" s="172" customFormat="1" x14ac:dyDescent="0.3">
      <c r="A578" s="156"/>
      <c r="B578" s="164"/>
      <c r="W578" s="164"/>
      <c r="X578" s="164"/>
      <c r="Y578" s="164"/>
      <c r="Z578" s="164"/>
      <c r="AA578" s="164"/>
      <c r="AB578" s="164"/>
      <c r="AC578" s="164"/>
      <c r="AD578" s="164"/>
      <c r="AE578" s="164"/>
      <c r="AF578" s="164"/>
      <c r="AG578" s="164"/>
      <c r="AH578" s="164"/>
      <c r="AI578" s="164"/>
      <c r="AJ578" s="164"/>
      <c r="AK578" s="164"/>
      <c r="AL578" s="164"/>
      <c r="AM578" s="164"/>
      <c r="AN578" s="164"/>
      <c r="AO578" s="164"/>
      <c r="AP578" s="164"/>
      <c r="AQ578" s="164"/>
      <c r="AR578" s="164"/>
      <c r="AS578" s="164"/>
      <c r="AT578" s="164"/>
      <c r="AU578" s="164"/>
      <c r="AV578" s="164"/>
      <c r="AW578" s="164"/>
      <c r="AX578" s="164"/>
      <c r="AY578" s="164"/>
      <c r="AZ578" s="164"/>
      <c r="BA578" s="164"/>
      <c r="BB578" s="164"/>
      <c r="BC578" s="164"/>
      <c r="BD578" s="164"/>
      <c r="BE578" s="164"/>
      <c r="BF578" s="164"/>
      <c r="BG578" s="164"/>
      <c r="BH578" s="164"/>
      <c r="BI578" s="164"/>
      <c r="BJ578" s="164"/>
      <c r="BK578" s="164"/>
      <c r="BL578" s="164"/>
      <c r="BM578" s="164"/>
      <c r="BN578" s="164"/>
      <c r="BO578" s="164"/>
      <c r="BP578" s="164"/>
      <c r="BQ578" s="164"/>
      <c r="BR578" s="164"/>
      <c r="BS578" s="164"/>
      <c r="BT578" s="164"/>
      <c r="BU578" s="164"/>
      <c r="BV578" s="164"/>
      <c r="BW578" s="164"/>
      <c r="BX578" s="164"/>
    </row>
    <row r="579" spans="1:76" s="172" customFormat="1" x14ac:dyDescent="0.3">
      <c r="A579" s="156"/>
      <c r="B579" s="164"/>
      <c r="W579" s="164"/>
      <c r="X579" s="164"/>
      <c r="Y579" s="164"/>
      <c r="Z579" s="164"/>
      <c r="AA579" s="164"/>
      <c r="AB579" s="164"/>
      <c r="AC579" s="164"/>
      <c r="AD579" s="164"/>
      <c r="AE579" s="164"/>
      <c r="AF579" s="164"/>
      <c r="AG579" s="164"/>
      <c r="AH579" s="164"/>
      <c r="AI579" s="164"/>
      <c r="AJ579" s="164"/>
      <c r="AK579" s="164"/>
      <c r="AL579" s="164"/>
      <c r="AM579" s="164"/>
      <c r="AN579" s="164"/>
      <c r="AO579" s="164"/>
      <c r="AP579" s="164"/>
      <c r="AQ579" s="164"/>
      <c r="AR579" s="164"/>
      <c r="AS579" s="164"/>
      <c r="AT579" s="164"/>
      <c r="AU579" s="164"/>
      <c r="AV579" s="164"/>
      <c r="AW579" s="164"/>
      <c r="AX579" s="164"/>
      <c r="AY579" s="164"/>
      <c r="AZ579" s="164"/>
      <c r="BA579" s="164"/>
      <c r="BB579" s="164"/>
      <c r="BC579" s="164"/>
      <c r="BD579" s="164"/>
      <c r="BE579" s="164"/>
      <c r="BF579" s="164"/>
      <c r="BG579" s="164"/>
      <c r="BH579" s="164"/>
      <c r="BI579" s="164"/>
      <c r="BJ579" s="164"/>
      <c r="BK579" s="164"/>
      <c r="BL579" s="164"/>
      <c r="BM579" s="164"/>
      <c r="BN579" s="164"/>
      <c r="BO579" s="164"/>
      <c r="BP579" s="164"/>
      <c r="BQ579" s="164"/>
      <c r="BR579" s="164"/>
      <c r="BS579" s="164"/>
      <c r="BT579" s="164"/>
      <c r="BU579" s="164"/>
      <c r="BV579" s="164"/>
      <c r="BW579" s="164"/>
      <c r="BX579" s="164"/>
    </row>
    <row r="580" spans="1:76" s="172" customFormat="1" x14ac:dyDescent="0.3">
      <c r="A580" s="156"/>
      <c r="B580" s="164"/>
      <c r="W580" s="164"/>
      <c r="X580" s="164"/>
      <c r="Y580" s="164"/>
      <c r="Z580" s="164"/>
      <c r="AA580" s="164"/>
      <c r="AB580" s="164"/>
      <c r="AC580" s="164"/>
      <c r="AD580" s="164"/>
      <c r="AE580" s="164"/>
      <c r="AF580" s="164"/>
      <c r="AG580" s="164"/>
      <c r="AH580" s="164"/>
      <c r="AI580" s="164"/>
      <c r="AJ580" s="164"/>
      <c r="AK580" s="164"/>
      <c r="AL580" s="164"/>
      <c r="AM580" s="164"/>
      <c r="AN580" s="164"/>
      <c r="AO580" s="164"/>
      <c r="AP580" s="164"/>
      <c r="AQ580" s="164"/>
      <c r="AR580" s="164"/>
      <c r="AS580" s="164"/>
      <c r="AT580" s="164"/>
      <c r="AU580" s="164"/>
      <c r="AV580" s="164"/>
      <c r="AW580" s="164"/>
      <c r="AX580" s="164"/>
      <c r="AY580" s="164"/>
      <c r="AZ580" s="164"/>
      <c r="BA580" s="164"/>
      <c r="BB580" s="164"/>
      <c r="BC580" s="164"/>
      <c r="BD580" s="164"/>
      <c r="BE580" s="164"/>
      <c r="BF580" s="164"/>
      <c r="BG580" s="164"/>
      <c r="BH580" s="164"/>
      <c r="BI580" s="164"/>
      <c r="BJ580" s="164"/>
      <c r="BK580" s="164"/>
      <c r="BL580" s="164"/>
      <c r="BM580" s="164"/>
      <c r="BN580" s="164"/>
      <c r="BO580" s="164"/>
      <c r="BP580" s="164"/>
      <c r="BQ580" s="164"/>
      <c r="BR580" s="164"/>
      <c r="BS580" s="164"/>
      <c r="BT580" s="164"/>
      <c r="BU580" s="164"/>
      <c r="BV580" s="164"/>
      <c r="BW580" s="164"/>
      <c r="BX580" s="164"/>
    </row>
    <row r="581" spans="1:76" s="172" customFormat="1" x14ac:dyDescent="0.3">
      <c r="A581" s="156"/>
      <c r="B581" s="164"/>
      <c r="W581" s="164"/>
      <c r="X581" s="164"/>
      <c r="Y581" s="164"/>
      <c r="Z581" s="164"/>
      <c r="AA581" s="164"/>
      <c r="AB581" s="164"/>
      <c r="AC581" s="164"/>
      <c r="AD581" s="164"/>
      <c r="AE581" s="164"/>
      <c r="AF581" s="164"/>
      <c r="AG581" s="164"/>
      <c r="AH581" s="164"/>
      <c r="AI581" s="164"/>
      <c r="AJ581" s="164"/>
      <c r="AK581" s="164"/>
      <c r="AL581" s="164"/>
      <c r="AM581" s="164"/>
      <c r="AN581" s="164"/>
      <c r="AO581" s="164"/>
      <c r="AP581" s="164"/>
      <c r="AQ581" s="164"/>
      <c r="AR581" s="164"/>
      <c r="AS581" s="164"/>
      <c r="AT581" s="164"/>
      <c r="AU581" s="164"/>
      <c r="AV581" s="164"/>
      <c r="AW581" s="164"/>
      <c r="AX581" s="164"/>
      <c r="AY581" s="164"/>
      <c r="AZ581" s="164"/>
      <c r="BA581" s="164"/>
      <c r="BB581" s="164"/>
      <c r="BC581" s="164"/>
      <c r="BD581" s="164"/>
      <c r="BE581" s="164"/>
      <c r="BF581" s="164"/>
      <c r="BG581" s="164"/>
      <c r="BH581" s="164"/>
      <c r="BI581" s="164"/>
      <c r="BJ581" s="164"/>
      <c r="BK581" s="164"/>
      <c r="BL581" s="164"/>
      <c r="BM581" s="164"/>
      <c r="BN581" s="164"/>
      <c r="BO581" s="164"/>
      <c r="BP581" s="164"/>
      <c r="BQ581" s="164"/>
      <c r="BR581" s="164"/>
      <c r="BS581" s="164"/>
      <c r="BT581" s="164"/>
      <c r="BU581" s="164"/>
      <c r="BV581" s="164"/>
      <c r="BW581" s="164"/>
      <c r="BX581" s="164"/>
    </row>
    <row r="582" spans="1:76" s="172" customFormat="1" x14ac:dyDescent="0.3">
      <c r="A582" s="156"/>
      <c r="B582" s="164"/>
      <c r="W582" s="164"/>
      <c r="X582" s="164"/>
      <c r="Y582" s="164"/>
      <c r="Z582" s="164"/>
      <c r="AA582" s="164"/>
      <c r="AB582" s="164"/>
      <c r="AC582" s="164"/>
      <c r="AD582" s="164"/>
      <c r="AE582" s="164"/>
      <c r="AF582" s="164"/>
      <c r="AG582" s="164"/>
      <c r="AH582" s="164"/>
      <c r="AI582" s="164"/>
      <c r="AJ582" s="164"/>
      <c r="AK582" s="164"/>
      <c r="AL582" s="164"/>
      <c r="AM582" s="164"/>
      <c r="AN582" s="164"/>
      <c r="AO582" s="164"/>
      <c r="AP582" s="164"/>
      <c r="AQ582" s="164"/>
      <c r="AR582" s="164"/>
      <c r="AS582" s="164"/>
      <c r="AT582" s="164"/>
      <c r="AU582" s="164"/>
      <c r="AV582" s="164"/>
      <c r="AW582" s="164"/>
      <c r="AX582" s="164"/>
      <c r="AY582" s="164"/>
      <c r="AZ582" s="164"/>
      <c r="BA582" s="164"/>
      <c r="BB582" s="164"/>
      <c r="BC582" s="164"/>
      <c r="BD582" s="164"/>
      <c r="BE582" s="164"/>
      <c r="BF582" s="164"/>
      <c r="BG582" s="164"/>
      <c r="BH582" s="164"/>
      <c r="BI582" s="164"/>
      <c r="BJ582" s="164"/>
      <c r="BK582" s="164"/>
      <c r="BL582" s="164"/>
      <c r="BM582" s="164"/>
      <c r="BN582" s="164"/>
      <c r="BO582" s="164"/>
      <c r="BP582" s="164"/>
      <c r="BQ582" s="164"/>
      <c r="BR582" s="164"/>
      <c r="BS582" s="164"/>
      <c r="BT582" s="164"/>
      <c r="BU582" s="164"/>
      <c r="BV582" s="164"/>
      <c r="BW582" s="164"/>
      <c r="BX582" s="164"/>
    </row>
    <row r="583" spans="1:76" s="172" customFormat="1" x14ac:dyDescent="0.3">
      <c r="A583" s="156"/>
      <c r="B583" s="164"/>
      <c r="W583" s="164"/>
      <c r="X583" s="164"/>
      <c r="Y583" s="164"/>
      <c r="Z583" s="164"/>
      <c r="AA583" s="164"/>
      <c r="AB583" s="164"/>
      <c r="AC583" s="164"/>
      <c r="AD583" s="164"/>
      <c r="AE583" s="164"/>
      <c r="AF583" s="164"/>
      <c r="AG583" s="164"/>
      <c r="AH583" s="164"/>
      <c r="AI583" s="164"/>
      <c r="AJ583" s="164"/>
      <c r="AK583" s="164"/>
      <c r="AL583" s="164"/>
      <c r="AM583" s="164"/>
      <c r="AN583" s="164"/>
      <c r="AO583" s="164"/>
      <c r="AP583" s="164"/>
      <c r="AQ583" s="164"/>
      <c r="AR583" s="164"/>
      <c r="AS583" s="164"/>
      <c r="AT583" s="164"/>
      <c r="AU583" s="164"/>
      <c r="AV583" s="164"/>
      <c r="AW583" s="164"/>
      <c r="AX583" s="164"/>
      <c r="AY583" s="164"/>
      <c r="AZ583" s="164"/>
      <c r="BA583" s="164"/>
      <c r="BB583" s="164"/>
      <c r="BC583" s="164"/>
      <c r="BD583" s="164"/>
      <c r="BE583" s="164"/>
      <c r="BF583" s="164"/>
      <c r="BG583" s="164"/>
      <c r="BH583" s="164"/>
      <c r="BI583" s="164"/>
      <c r="BJ583" s="164"/>
      <c r="BK583" s="164"/>
      <c r="BL583" s="164"/>
      <c r="BM583" s="164"/>
      <c r="BN583" s="164"/>
      <c r="BO583" s="164"/>
      <c r="BP583" s="164"/>
      <c r="BQ583" s="164"/>
      <c r="BR583" s="164"/>
      <c r="BS583" s="164"/>
      <c r="BT583" s="164"/>
      <c r="BU583" s="164"/>
      <c r="BV583" s="164"/>
      <c r="BW583" s="164"/>
      <c r="BX583" s="164"/>
    </row>
    <row r="584" spans="1:76" s="172" customFormat="1" x14ac:dyDescent="0.3">
      <c r="A584" s="156"/>
      <c r="B584" s="164"/>
      <c r="W584" s="164"/>
      <c r="X584" s="164"/>
      <c r="Y584" s="164"/>
      <c r="Z584" s="164"/>
      <c r="AA584" s="164"/>
      <c r="AB584" s="164"/>
      <c r="AC584" s="164"/>
      <c r="AD584" s="164"/>
      <c r="AE584" s="164"/>
      <c r="AF584" s="164"/>
      <c r="AG584" s="164"/>
      <c r="AH584" s="164"/>
      <c r="AI584" s="164"/>
      <c r="AJ584" s="164"/>
      <c r="AK584" s="164"/>
      <c r="AL584" s="164"/>
      <c r="AM584" s="164"/>
      <c r="AN584" s="164"/>
      <c r="AO584" s="164"/>
      <c r="AP584" s="164"/>
      <c r="AQ584" s="164"/>
      <c r="AR584" s="164"/>
      <c r="AS584" s="164"/>
      <c r="AT584" s="164"/>
      <c r="AU584" s="164"/>
      <c r="AV584" s="164"/>
      <c r="AW584" s="164"/>
      <c r="AX584" s="164"/>
      <c r="AY584" s="164"/>
      <c r="AZ584" s="164"/>
      <c r="BA584" s="164"/>
      <c r="BB584" s="164"/>
      <c r="BC584" s="164"/>
      <c r="BD584" s="164"/>
      <c r="BE584" s="164"/>
      <c r="BF584" s="164"/>
      <c r="BG584" s="164"/>
      <c r="BH584" s="164"/>
      <c r="BI584" s="164"/>
      <c r="BJ584" s="164"/>
      <c r="BK584" s="164"/>
      <c r="BL584" s="164"/>
      <c r="BM584" s="164"/>
      <c r="BN584" s="164"/>
      <c r="BO584" s="164"/>
      <c r="BP584" s="164"/>
      <c r="BQ584" s="164"/>
      <c r="BR584" s="164"/>
      <c r="BS584" s="164"/>
      <c r="BT584" s="164"/>
      <c r="BU584" s="164"/>
      <c r="BV584" s="164"/>
      <c r="BW584" s="164"/>
      <c r="BX584" s="164"/>
    </row>
    <row r="585" spans="1:76" s="172" customFormat="1" x14ac:dyDescent="0.3">
      <c r="A585" s="156"/>
      <c r="B585" s="164"/>
      <c r="W585" s="164"/>
      <c r="X585" s="164"/>
      <c r="Y585" s="164"/>
      <c r="Z585" s="164"/>
      <c r="AA585" s="164"/>
      <c r="AB585" s="164"/>
      <c r="AC585" s="164"/>
      <c r="AD585" s="164"/>
      <c r="AE585" s="164"/>
      <c r="AF585" s="164"/>
      <c r="AG585" s="164"/>
      <c r="AH585" s="164"/>
      <c r="AI585" s="164"/>
      <c r="AJ585" s="164"/>
      <c r="AK585" s="164"/>
      <c r="AL585" s="164"/>
      <c r="AM585" s="164"/>
      <c r="AN585" s="164"/>
      <c r="AO585" s="164"/>
      <c r="AP585" s="164"/>
      <c r="AQ585" s="164"/>
      <c r="AR585" s="164"/>
      <c r="AS585" s="164"/>
      <c r="AT585" s="164"/>
      <c r="AU585" s="164"/>
      <c r="AV585" s="164"/>
      <c r="AW585" s="164"/>
      <c r="AX585" s="164"/>
      <c r="AY585" s="164"/>
      <c r="AZ585" s="164"/>
      <c r="BA585" s="164"/>
      <c r="BB585" s="164"/>
      <c r="BC585" s="164"/>
      <c r="BD585" s="164"/>
      <c r="BE585" s="164"/>
      <c r="BF585" s="164"/>
      <c r="BG585" s="164"/>
      <c r="BH585" s="164"/>
      <c r="BI585" s="164"/>
      <c r="BJ585" s="164"/>
      <c r="BK585" s="164"/>
      <c r="BL585" s="164"/>
      <c r="BM585" s="164"/>
      <c r="BN585" s="164"/>
      <c r="BO585" s="164"/>
      <c r="BP585" s="164"/>
      <c r="BQ585" s="164"/>
      <c r="BR585" s="164"/>
      <c r="BS585" s="164"/>
      <c r="BT585" s="164"/>
      <c r="BU585" s="164"/>
      <c r="BV585" s="164"/>
      <c r="BW585" s="164"/>
      <c r="BX585" s="164"/>
    </row>
    <row r="586" spans="1:76" s="172" customFormat="1" x14ac:dyDescent="0.3">
      <c r="A586" s="156"/>
      <c r="B586" s="164"/>
      <c r="W586" s="164"/>
      <c r="X586" s="164"/>
      <c r="Y586" s="164"/>
      <c r="Z586" s="164"/>
      <c r="AA586" s="164"/>
      <c r="AB586" s="164"/>
      <c r="AC586" s="164"/>
      <c r="AD586" s="164"/>
      <c r="AE586" s="164"/>
      <c r="AF586" s="164"/>
      <c r="AG586" s="164"/>
      <c r="AH586" s="164"/>
      <c r="AI586" s="164"/>
      <c r="AJ586" s="164"/>
      <c r="AK586" s="164"/>
      <c r="AL586" s="164"/>
      <c r="AM586" s="164"/>
      <c r="AN586" s="164"/>
      <c r="AO586" s="164"/>
      <c r="AP586" s="164"/>
      <c r="AQ586" s="164"/>
      <c r="AR586" s="164"/>
      <c r="AS586" s="164"/>
      <c r="AT586" s="164"/>
      <c r="AU586" s="164"/>
      <c r="AV586" s="164"/>
      <c r="AW586" s="164"/>
      <c r="AX586" s="164"/>
      <c r="AY586" s="164"/>
      <c r="AZ586" s="164"/>
      <c r="BA586" s="164"/>
      <c r="BB586" s="164"/>
      <c r="BC586" s="164"/>
      <c r="BD586" s="164"/>
      <c r="BE586" s="164"/>
      <c r="BF586" s="164"/>
      <c r="BG586" s="164"/>
      <c r="BH586" s="164"/>
      <c r="BI586" s="164"/>
      <c r="BJ586" s="164"/>
      <c r="BK586" s="164"/>
      <c r="BL586" s="164"/>
      <c r="BM586" s="164"/>
      <c r="BN586" s="164"/>
      <c r="BO586" s="164"/>
      <c r="BP586" s="164"/>
      <c r="BQ586" s="164"/>
      <c r="BR586" s="164"/>
      <c r="BS586" s="164"/>
      <c r="BT586" s="164"/>
      <c r="BU586" s="164"/>
      <c r="BV586" s="164"/>
      <c r="BW586" s="164"/>
      <c r="BX586" s="164"/>
    </row>
    <row r="587" spans="1:76" s="172" customFormat="1" x14ac:dyDescent="0.3">
      <c r="A587" s="156"/>
      <c r="B587" s="164"/>
      <c r="W587" s="164"/>
      <c r="X587" s="164"/>
      <c r="Y587" s="164"/>
      <c r="Z587" s="164"/>
      <c r="AA587" s="164"/>
      <c r="AB587" s="164"/>
      <c r="AC587" s="164"/>
      <c r="AD587" s="164"/>
      <c r="AE587" s="164"/>
      <c r="AF587" s="164"/>
      <c r="AG587" s="164"/>
      <c r="AH587" s="164"/>
      <c r="AI587" s="164"/>
      <c r="AJ587" s="164"/>
      <c r="AK587" s="164"/>
      <c r="AL587" s="164"/>
      <c r="AM587" s="164"/>
      <c r="AN587" s="164"/>
      <c r="AO587" s="164"/>
      <c r="AP587" s="164"/>
      <c r="AQ587" s="164"/>
      <c r="AR587" s="164"/>
      <c r="AS587" s="164"/>
      <c r="AT587" s="164"/>
      <c r="AU587" s="164"/>
      <c r="AV587" s="164"/>
      <c r="AW587" s="164"/>
      <c r="AX587" s="164"/>
      <c r="AY587" s="164"/>
      <c r="AZ587" s="164"/>
      <c r="BA587" s="164"/>
      <c r="BB587" s="164"/>
      <c r="BC587" s="164"/>
      <c r="BD587" s="164"/>
      <c r="BE587" s="164"/>
      <c r="BF587" s="164"/>
      <c r="BG587" s="164"/>
      <c r="BH587" s="164"/>
      <c r="BI587" s="164"/>
      <c r="BJ587" s="164"/>
      <c r="BK587" s="164"/>
      <c r="BL587" s="164"/>
      <c r="BM587" s="164"/>
      <c r="BN587" s="164"/>
      <c r="BO587" s="164"/>
      <c r="BP587" s="164"/>
      <c r="BQ587" s="164"/>
      <c r="BR587" s="164"/>
      <c r="BS587" s="164"/>
      <c r="BT587" s="164"/>
      <c r="BU587" s="164"/>
      <c r="BV587" s="164"/>
      <c r="BW587" s="164"/>
      <c r="BX587" s="164"/>
    </row>
    <row r="588" spans="1:76" s="172" customFormat="1" x14ac:dyDescent="0.3">
      <c r="A588" s="156"/>
      <c r="B588" s="164"/>
      <c r="W588" s="164"/>
      <c r="X588" s="164"/>
      <c r="Y588" s="164"/>
      <c r="Z588" s="164"/>
      <c r="AA588" s="164"/>
      <c r="AB588" s="164"/>
      <c r="AC588" s="164"/>
      <c r="AD588" s="164"/>
      <c r="AE588" s="164"/>
      <c r="AF588" s="164"/>
      <c r="AG588" s="164"/>
      <c r="AH588" s="164"/>
      <c r="AI588" s="164"/>
      <c r="AJ588" s="164"/>
      <c r="AK588" s="164"/>
      <c r="AL588" s="164"/>
      <c r="AM588" s="164"/>
      <c r="AN588" s="164"/>
      <c r="AO588" s="164"/>
      <c r="AP588" s="164"/>
      <c r="AQ588" s="164"/>
      <c r="AR588" s="164"/>
      <c r="AS588" s="164"/>
      <c r="AT588" s="164"/>
      <c r="AU588" s="164"/>
      <c r="AV588" s="164"/>
      <c r="AW588" s="164"/>
      <c r="AX588" s="164"/>
      <c r="AY588" s="164"/>
      <c r="AZ588" s="164"/>
      <c r="BA588" s="164"/>
      <c r="BB588" s="164"/>
      <c r="BC588" s="164"/>
      <c r="BD588" s="164"/>
      <c r="BE588" s="164"/>
      <c r="BF588" s="164"/>
      <c r="BG588" s="164"/>
      <c r="BH588" s="164"/>
      <c r="BI588" s="164"/>
      <c r="BJ588" s="164"/>
      <c r="BK588" s="164"/>
      <c r="BL588" s="164"/>
      <c r="BM588" s="164"/>
      <c r="BN588" s="164"/>
      <c r="BO588" s="164"/>
      <c r="BP588" s="164"/>
      <c r="BQ588" s="164"/>
      <c r="BR588" s="164"/>
      <c r="BS588" s="164"/>
      <c r="BT588" s="164"/>
      <c r="BU588" s="164"/>
      <c r="BV588" s="164"/>
      <c r="BW588" s="164"/>
      <c r="BX588" s="164"/>
    </row>
    <row r="589" spans="1:76" s="172" customFormat="1" x14ac:dyDescent="0.3">
      <c r="A589" s="156"/>
      <c r="B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4"/>
      <c r="AY589" s="164"/>
      <c r="AZ589" s="164"/>
      <c r="BA589" s="164"/>
      <c r="BB589" s="164"/>
      <c r="BC589" s="164"/>
      <c r="BD589" s="164"/>
      <c r="BE589" s="164"/>
      <c r="BF589" s="164"/>
      <c r="BG589" s="164"/>
      <c r="BH589" s="164"/>
      <c r="BI589" s="164"/>
      <c r="BJ589" s="164"/>
      <c r="BK589" s="164"/>
      <c r="BL589" s="164"/>
      <c r="BM589" s="164"/>
      <c r="BN589" s="164"/>
      <c r="BO589" s="164"/>
      <c r="BP589" s="164"/>
      <c r="BQ589" s="164"/>
      <c r="BR589" s="164"/>
      <c r="BS589" s="164"/>
      <c r="BT589" s="164"/>
      <c r="BU589" s="164"/>
      <c r="BV589" s="164"/>
      <c r="BW589" s="164"/>
      <c r="BX589" s="164"/>
    </row>
    <row r="590" spans="1:76" s="172" customFormat="1" x14ac:dyDescent="0.3">
      <c r="A590" s="156"/>
      <c r="B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4"/>
      <c r="AY590" s="164"/>
      <c r="AZ590" s="164"/>
      <c r="BA590" s="164"/>
      <c r="BB590" s="164"/>
      <c r="BC590" s="164"/>
      <c r="BD590" s="164"/>
      <c r="BE590" s="164"/>
      <c r="BF590" s="164"/>
      <c r="BG590" s="164"/>
      <c r="BH590" s="164"/>
      <c r="BI590" s="164"/>
      <c r="BJ590" s="164"/>
      <c r="BK590" s="164"/>
      <c r="BL590" s="164"/>
      <c r="BM590" s="164"/>
      <c r="BN590" s="164"/>
      <c r="BO590" s="164"/>
      <c r="BP590" s="164"/>
      <c r="BQ590" s="164"/>
      <c r="BR590" s="164"/>
      <c r="BS590" s="164"/>
      <c r="BT590" s="164"/>
      <c r="BU590" s="164"/>
      <c r="BV590" s="164"/>
      <c r="BW590" s="164"/>
      <c r="BX590" s="164"/>
    </row>
    <row r="591" spans="1:76" s="172" customFormat="1" x14ac:dyDescent="0.3">
      <c r="A591" s="156"/>
      <c r="B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4"/>
      <c r="AY591" s="164"/>
      <c r="AZ591" s="164"/>
      <c r="BA591" s="164"/>
      <c r="BB591" s="164"/>
      <c r="BC591" s="164"/>
      <c r="BD591" s="164"/>
      <c r="BE591" s="164"/>
      <c r="BF591" s="164"/>
      <c r="BG591" s="164"/>
      <c r="BH591" s="164"/>
      <c r="BI591" s="164"/>
      <c r="BJ591" s="164"/>
      <c r="BK591" s="164"/>
      <c r="BL591" s="164"/>
      <c r="BM591" s="164"/>
      <c r="BN591" s="164"/>
      <c r="BO591" s="164"/>
      <c r="BP591" s="164"/>
      <c r="BQ591" s="164"/>
      <c r="BR591" s="164"/>
      <c r="BS591" s="164"/>
      <c r="BT591" s="164"/>
      <c r="BU591" s="164"/>
      <c r="BV591" s="164"/>
      <c r="BW591" s="164"/>
      <c r="BX591" s="164"/>
    </row>
    <row r="592" spans="1:76" s="172" customFormat="1" x14ac:dyDescent="0.3">
      <c r="A592" s="156"/>
      <c r="B592" s="164"/>
      <c r="W592" s="164"/>
      <c r="X592" s="164"/>
      <c r="Y592" s="164"/>
      <c r="Z592" s="164"/>
      <c r="AA592" s="164"/>
      <c r="AB592" s="164"/>
      <c r="AC592" s="164"/>
      <c r="AD592" s="164"/>
      <c r="AE592" s="164"/>
      <c r="AF592" s="164"/>
      <c r="AG592" s="164"/>
      <c r="AH592" s="164"/>
      <c r="AI592" s="164"/>
      <c r="AJ592" s="164"/>
      <c r="AK592" s="164"/>
      <c r="AL592" s="164"/>
      <c r="AM592" s="164"/>
      <c r="AN592" s="164"/>
      <c r="AO592" s="164"/>
      <c r="AP592" s="164"/>
      <c r="AQ592" s="164"/>
      <c r="AR592" s="164"/>
      <c r="AS592" s="164"/>
      <c r="AT592" s="164"/>
      <c r="AU592" s="164"/>
      <c r="AV592" s="164"/>
      <c r="AW592" s="164"/>
      <c r="AX592" s="164"/>
      <c r="AY592" s="164"/>
      <c r="AZ592" s="164"/>
      <c r="BA592" s="164"/>
      <c r="BB592" s="164"/>
      <c r="BC592" s="164"/>
      <c r="BD592" s="164"/>
      <c r="BE592" s="164"/>
      <c r="BF592" s="164"/>
      <c r="BG592" s="164"/>
      <c r="BH592" s="164"/>
      <c r="BI592" s="164"/>
      <c r="BJ592" s="164"/>
      <c r="BK592" s="164"/>
      <c r="BL592" s="164"/>
      <c r="BM592" s="164"/>
      <c r="BN592" s="164"/>
      <c r="BO592" s="164"/>
      <c r="BP592" s="164"/>
      <c r="BQ592" s="164"/>
      <c r="BR592" s="164"/>
      <c r="BS592" s="164"/>
      <c r="BT592" s="164"/>
      <c r="BU592" s="164"/>
      <c r="BV592" s="164"/>
      <c r="BW592" s="164"/>
      <c r="BX592" s="164"/>
    </row>
    <row r="593" spans="1:76" s="172" customFormat="1" x14ac:dyDescent="0.3">
      <c r="A593" s="156"/>
      <c r="B593" s="164"/>
      <c r="W593" s="164"/>
      <c r="X593" s="164"/>
      <c r="Y593" s="164"/>
      <c r="Z593" s="164"/>
      <c r="AA593" s="164"/>
      <c r="AB593" s="164"/>
      <c r="AC593" s="164"/>
      <c r="AD593" s="164"/>
      <c r="AE593" s="164"/>
      <c r="AF593" s="164"/>
      <c r="AG593" s="164"/>
      <c r="AH593" s="164"/>
      <c r="AI593" s="164"/>
      <c r="AJ593" s="164"/>
      <c r="AK593" s="164"/>
      <c r="AL593" s="164"/>
      <c r="AM593" s="164"/>
      <c r="AN593" s="164"/>
      <c r="AO593" s="164"/>
      <c r="AP593" s="164"/>
      <c r="AQ593" s="164"/>
      <c r="AR593" s="164"/>
      <c r="AS593" s="164"/>
      <c r="AT593" s="164"/>
      <c r="AU593" s="164"/>
      <c r="AV593" s="164"/>
      <c r="AW593" s="164"/>
      <c r="AX593" s="164"/>
      <c r="AY593" s="164"/>
      <c r="AZ593" s="164"/>
      <c r="BA593" s="164"/>
      <c r="BB593" s="164"/>
      <c r="BC593" s="164"/>
      <c r="BD593" s="164"/>
      <c r="BE593" s="164"/>
      <c r="BF593" s="164"/>
      <c r="BG593" s="164"/>
      <c r="BH593" s="164"/>
      <c r="BI593" s="164"/>
      <c r="BJ593" s="164"/>
      <c r="BK593" s="164"/>
      <c r="BL593" s="164"/>
      <c r="BM593" s="164"/>
      <c r="BN593" s="164"/>
      <c r="BO593" s="164"/>
      <c r="BP593" s="164"/>
      <c r="BQ593" s="164"/>
      <c r="BR593" s="164"/>
      <c r="BS593" s="164"/>
      <c r="BT593" s="164"/>
      <c r="BU593" s="164"/>
      <c r="BV593" s="164"/>
      <c r="BW593" s="164"/>
      <c r="BX593" s="164"/>
    </row>
    <row r="594" spans="1:76" s="172" customFormat="1" x14ac:dyDescent="0.3">
      <c r="A594" s="156"/>
      <c r="B594" s="164"/>
      <c r="W594" s="164"/>
      <c r="X594" s="164"/>
      <c r="Y594" s="164"/>
      <c r="Z594" s="164"/>
      <c r="AA594" s="164"/>
      <c r="AB594" s="164"/>
      <c r="AC594" s="164"/>
      <c r="AD594" s="164"/>
      <c r="AE594" s="164"/>
      <c r="AF594" s="164"/>
      <c r="AG594" s="164"/>
      <c r="AH594" s="164"/>
      <c r="AI594" s="164"/>
      <c r="AJ594" s="164"/>
      <c r="AK594" s="164"/>
      <c r="AL594" s="164"/>
      <c r="AM594" s="164"/>
      <c r="AN594" s="164"/>
      <c r="AO594" s="164"/>
      <c r="AP594" s="164"/>
      <c r="AQ594" s="164"/>
      <c r="AR594" s="164"/>
      <c r="AS594" s="164"/>
      <c r="AT594" s="164"/>
      <c r="AU594" s="164"/>
      <c r="AV594" s="164"/>
      <c r="AW594" s="164"/>
      <c r="AX594" s="164"/>
      <c r="AY594" s="164"/>
      <c r="AZ594" s="164"/>
      <c r="BA594" s="164"/>
      <c r="BB594" s="164"/>
      <c r="BC594" s="164"/>
      <c r="BD594" s="164"/>
      <c r="BE594" s="164"/>
      <c r="BF594" s="164"/>
      <c r="BG594" s="164"/>
      <c r="BH594" s="164"/>
      <c r="BI594" s="164"/>
      <c r="BJ594" s="164"/>
      <c r="BK594" s="164"/>
      <c r="BL594" s="164"/>
      <c r="BM594" s="164"/>
      <c r="BN594" s="164"/>
      <c r="BO594" s="164"/>
      <c r="BP594" s="164"/>
      <c r="BQ594" s="164"/>
      <c r="BR594" s="164"/>
      <c r="BS594" s="164"/>
      <c r="BT594" s="164"/>
      <c r="BU594" s="164"/>
      <c r="BV594" s="164"/>
      <c r="BW594" s="164"/>
      <c r="BX594" s="164"/>
    </row>
    <row r="595" spans="1:76" s="172" customFormat="1" x14ac:dyDescent="0.3">
      <c r="A595" s="156"/>
      <c r="B595" s="164"/>
      <c r="W595" s="164"/>
      <c r="X595" s="164"/>
      <c r="Y595" s="164"/>
      <c r="Z595" s="164"/>
      <c r="AA595" s="164"/>
      <c r="AB595" s="164"/>
      <c r="AC595" s="164"/>
      <c r="AD595" s="164"/>
      <c r="AE595" s="164"/>
      <c r="AF595" s="164"/>
      <c r="AG595" s="164"/>
      <c r="AH595" s="164"/>
      <c r="AI595" s="164"/>
      <c r="AJ595" s="164"/>
      <c r="AK595" s="164"/>
      <c r="AL595" s="164"/>
      <c r="AM595" s="164"/>
      <c r="AN595" s="164"/>
      <c r="AO595" s="164"/>
      <c r="AP595" s="164"/>
      <c r="AQ595" s="164"/>
      <c r="AR595" s="164"/>
      <c r="AS595" s="164"/>
      <c r="AT595" s="164"/>
      <c r="AU595" s="164"/>
      <c r="AV595" s="164"/>
      <c r="AW595" s="164"/>
      <c r="AX595" s="164"/>
      <c r="AY595" s="164"/>
      <c r="AZ595" s="164"/>
      <c r="BA595" s="164"/>
      <c r="BB595" s="164"/>
      <c r="BC595" s="164"/>
      <c r="BD595" s="164"/>
      <c r="BE595" s="164"/>
      <c r="BF595" s="164"/>
      <c r="BG595" s="164"/>
      <c r="BH595" s="164"/>
      <c r="BI595" s="164"/>
      <c r="BJ595" s="164"/>
      <c r="BK595" s="164"/>
      <c r="BL595" s="164"/>
      <c r="BM595" s="164"/>
      <c r="BN595" s="164"/>
      <c r="BO595" s="164"/>
      <c r="BP595" s="164"/>
      <c r="BQ595" s="164"/>
      <c r="BR595" s="164"/>
      <c r="BS595" s="164"/>
      <c r="BT595" s="164"/>
      <c r="BU595" s="164"/>
      <c r="BV595" s="164"/>
      <c r="BW595" s="164"/>
      <c r="BX595" s="164"/>
    </row>
    <row r="596" spans="1:76" s="172" customFormat="1" x14ac:dyDescent="0.3">
      <c r="A596" s="156"/>
      <c r="B596" s="164"/>
      <c r="W596" s="164"/>
      <c r="X596" s="164"/>
      <c r="Y596" s="164"/>
      <c r="Z596" s="164"/>
      <c r="AA596" s="164"/>
      <c r="AB596" s="164"/>
      <c r="AC596" s="164"/>
      <c r="AD596" s="164"/>
      <c r="AE596" s="164"/>
      <c r="AF596" s="164"/>
      <c r="AG596" s="164"/>
      <c r="AH596" s="164"/>
      <c r="AI596" s="164"/>
      <c r="AJ596" s="164"/>
      <c r="AK596" s="164"/>
      <c r="AL596" s="164"/>
      <c r="AM596" s="164"/>
      <c r="AN596" s="164"/>
      <c r="AO596" s="164"/>
      <c r="AP596" s="164"/>
      <c r="AQ596" s="164"/>
      <c r="AR596" s="164"/>
      <c r="AS596" s="164"/>
      <c r="AT596" s="164"/>
      <c r="AU596" s="164"/>
      <c r="AV596" s="164"/>
      <c r="AW596" s="164"/>
      <c r="AX596" s="164"/>
      <c r="AY596" s="164"/>
      <c r="AZ596" s="164"/>
      <c r="BA596" s="164"/>
      <c r="BB596" s="164"/>
      <c r="BC596" s="164"/>
      <c r="BD596" s="164"/>
      <c r="BE596" s="164"/>
      <c r="BF596" s="164"/>
      <c r="BG596" s="164"/>
      <c r="BH596" s="164"/>
      <c r="BI596" s="164"/>
      <c r="BJ596" s="164"/>
      <c r="BK596" s="164"/>
      <c r="BL596" s="164"/>
      <c r="BM596" s="164"/>
      <c r="BN596" s="164"/>
      <c r="BO596" s="164"/>
      <c r="BP596" s="164"/>
      <c r="BQ596" s="164"/>
      <c r="BR596" s="164"/>
      <c r="BS596" s="164"/>
      <c r="BT596" s="164"/>
      <c r="BU596" s="164"/>
      <c r="BV596" s="164"/>
      <c r="BW596" s="164"/>
      <c r="BX596" s="164"/>
    </row>
    <row r="597" spans="1:76" s="172" customFormat="1" x14ac:dyDescent="0.3">
      <c r="A597" s="156"/>
      <c r="B597" s="164"/>
      <c r="W597" s="164"/>
      <c r="X597" s="164"/>
      <c r="Y597" s="164"/>
      <c r="Z597" s="164"/>
      <c r="AA597" s="164"/>
      <c r="AB597" s="164"/>
      <c r="AC597" s="164"/>
      <c r="AD597" s="164"/>
      <c r="AE597" s="164"/>
      <c r="AF597" s="164"/>
      <c r="AG597" s="164"/>
      <c r="AH597" s="164"/>
      <c r="AI597" s="164"/>
      <c r="AJ597" s="164"/>
      <c r="AK597" s="164"/>
      <c r="AL597" s="164"/>
      <c r="AM597" s="164"/>
      <c r="AN597" s="164"/>
      <c r="AO597" s="164"/>
      <c r="AP597" s="164"/>
      <c r="AQ597" s="164"/>
      <c r="AR597" s="164"/>
      <c r="AS597" s="164"/>
      <c r="AT597" s="164"/>
      <c r="AU597" s="164"/>
      <c r="AV597" s="164"/>
      <c r="AW597" s="164"/>
      <c r="AX597" s="164"/>
      <c r="AY597" s="164"/>
      <c r="AZ597" s="164"/>
      <c r="BA597" s="164"/>
      <c r="BB597" s="164"/>
      <c r="BC597" s="164"/>
      <c r="BD597" s="164"/>
      <c r="BE597" s="164"/>
      <c r="BF597" s="164"/>
      <c r="BG597" s="164"/>
      <c r="BH597" s="164"/>
      <c r="BI597" s="164"/>
      <c r="BJ597" s="164"/>
      <c r="BK597" s="164"/>
      <c r="BL597" s="164"/>
      <c r="BM597" s="164"/>
      <c r="BN597" s="164"/>
      <c r="BO597" s="164"/>
      <c r="BP597" s="164"/>
      <c r="BQ597" s="164"/>
      <c r="BR597" s="164"/>
      <c r="BS597" s="164"/>
      <c r="BT597" s="164"/>
      <c r="BU597" s="164"/>
      <c r="BV597" s="164"/>
      <c r="BW597" s="164"/>
      <c r="BX597" s="164"/>
    </row>
    <row r="598" spans="1:76" s="172" customFormat="1" x14ac:dyDescent="0.3">
      <c r="A598" s="156"/>
      <c r="B598" s="164"/>
      <c r="W598" s="164"/>
      <c r="X598" s="164"/>
      <c r="Y598" s="164"/>
      <c r="Z598" s="164"/>
      <c r="AA598" s="164"/>
      <c r="AB598" s="164"/>
      <c r="AC598" s="164"/>
      <c r="AD598" s="164"/>
      <c r="AE598" s="164"/>
      <c r="AF598" s="164"/>
      <c r="AG598" s="164"/>
      <c r="AH598" s="164"/>
      <c r="AI598" s="164"/>
      <c r="AJ598" s="164"/>
      <c r="AK598" s="164"/>
      <c r="AL598" s="164"/>
      <c r="AM598" s="164"/>
      <c r="AN598" s="164"/>
      <c r="AO598" s="164"/>
      <c r="AP598" s="164"/>
      <c r="AQ598" s="164"/>
      <c r="AR598" s="164"/>
      <c r="AS598" s="164"/>
      <c r="AT598" s="164"/>
      <c r="AU598" s="164"/>
      <c r="AV598" s="164"/>
      <c r="AW598" s="164"/>
      <c r="AX598" s="164"/>
      <c r="AY598" s="164"/>
      <c r="AZ598" s="164"/>
      <c r="BA598" s="164"/>
      <c r="BB598" s="164"/>
      <c r="BC598" s="164"/>
      <c r="BD598" s="164"/>
      <c r="BE598" s="164"/>
      <c r="BF598" s="164"/>
      <c r="BG598" s="164"/>
      <c r="BH598" s="164"/>
      <c r="BI598" s="164"/>
      <c r="BJ598" s="164"/>
      <c r="BK598" s="164"/>
      <c r="BL598" s="164"/>
      <c r="BM598" s="164"/>
      <c r="BN598" s="164"/>
      <c r="BO598" s="164"/>
      <c r="BP598" s="164"/>
      <c r="BQ598" s="164"/>
      <c r="BR598" s="164"/>
      <c r="BS598" s="164"/>
      <c r="BT598" s="164"/>
      <c r="BU598" s="164"/>
      <c r="BV598" s="164"/>
      <c r="BW598" s="164"/>
      <c r="BX598" s="164"/>
    </row>
    <row r="599" spans="1:76" s="172" customFormat="1" x14ac:dyDescent="0.3">
      <c r="A599" s="156"/>
      <c r="B599" s="164"/>
      <c r="W599" s="164"/>
      <c r="X599" s="164"/>
      <c r="Y599" s="164"/>
      <c r="Z599" s="164"/>
      <c r="AA599" s="164"/>
      <c r="AB599" s="164"/>
      <c r="AC599" s="164"/>
      <c r="AD599" s="164"/>
      <c r="AE599" s="164"/>
      <c r="AF599" s="164"/>
      <c r="AG599" s="164"/>
      <c r="AH599" s="164"/>
      <c r="AI599" s="164"/>
      <c r="AJ599" s="164"/>
      <c r="AK599" s="164"/>
      <c r="AL599" s="164"/>
      <c r="AM599" s="164"/>
      <c r="AN599" s="164"/>
      <c r="AO599" s="164"/>
      <c r="AP599" s="164"/>
      <c r="AQ599" s="164"/>
      <c r="AR599" s="164"/>
      <c r="AS599" s="164"/>
      <c r="AT599" s="164"/>
      <c r="AU599" s="164"/>
      <c r="AV599" s="164"/>
      <c r="AW599" s="164"/>
      <c r="AX599" s="164"/>
      <c r="AY599" s="164"/>
      <c r="AZ599" s="164"/>
      <c r="BA599" s="164"/>
      <c r="BB599" s="164"/>
      <c r="BC599" s="164"/>
      <c r="BD599" s="164"/>
      <c r="BE599" s="164"/>
      <c r="BF599" s="164"/>
      <c r="BG599" s="164"/>
      <c r="BH599" s="164"/>
      <c r="BI599" s="164"/>
      <c r="BJ599" s="164"/>
      <c r="BK599" s="164"/>
      <c r="BL599" s="164"/>
      <c r="BM599" s="164"/>
      <c r="BN599" s="164"/>
      <c r="BO599" s="164"/>
      <c r="BP599" s="164"/>
      <c r="BQ599" s="164"/>
      <c r="BR599" s="164"/>
      <c r="BS599" s="164"/>
      <c r="BT599" s="164"/>
      <c r="BU599" s="164"/>
      <c r="BV599" s="164"/>
      <c r="BW599" s="164"/>
      <c r="BX599" s="164"/>
    </row>
    <row r="600" spans="1:76" s="172" customFormat="1" x14ac:dyDescent="0.3">
      <c r="A600" s="156"/>
      <c r="B600" s="164"/>
      <c r="W600" s="164"/>
      <c r="X600" s="164"/>
      <c r="Y600" s="164"/>
      <c r="Z600" s="164"/>
      <c r="AA600" s="164"/>
      <c r="AB600" s="164"/>
      <c r="AC600" s="164"/>
      <c r="AD600" s="164"/>
      <c r="AE600" s="164"/>
      <c r="AF600" s="164"/>
      <c r="AG600" s="164"/>
      <c r="AH600" s="164"/>
      <c r="AI600" s="164"/>
      <c r="AJ600" s="164"/>
      <c r="AK600" s="164"/>
      <c r="AL600" s="164"/>
      <c r="AM600" s="164"/>
      <c r="AN600" s="164"/>
      <c r="AO600" s="164"/>
      <c r="AP600" s="164"/>
      <c r="AQ600" s="164"/>
      <c r="AR600" s="164"/>
      <c r="AS600" s="164"/>
      <c r="AT600" s="164"/>
      <c r="AU600" s="164"/>
      <c r="AV600" s="164"/>
      <c r="AW600" s="164"/>
      <c r="AX600" s="164"/>
      <c r="AY600" s="164"/>
      <c r="AZ600" s="164"/>
      <c r="BA600" s="164"/>
      <c r="BB600" s="164"/>
      <c r="BC600" s="164"/>
      <c r="BD600" s="164"/>
      <c r="BE600" s="164"/>
      <c r="BF600" s="164"/>
      <c r="BG600" s="164"/>
      <c r="BH600" s="164"/>
      <c r="BI600" s="164"/>
      <c r="BJ600" s="164"/>
      <c r="BK600" s="164"/>
      <c r="BL600" s="164"/>
      <c r="BM600" s="164"/>
      <c r="BN600" s="164"/>
      <c r="BO600" s="164"/>
      <c r="BP600" s="164"/>
      <c r="BQ600" s="164"/>
      <c r="BR600" s="164"/>
      <c r="BS600" s="164"/>
      <c r="BT600" s="164"/>
      <c r="BU600" s="164"/>
      <c r="BV600" s="164"/>
      <c r="BW600" s="164"/>
      <c r="BX600" s="164"/>
    </row>
    <row r="601" spans="1:76" s="172" customFormat="1" x14ac:dyDescent="0.3">
      <c r="A601" s="156"/>
      <c r="B601" s="164"/>
      <c r="W601" s="164"/>
      <c r="X601" s="164"/>
      <c r="Y601" s="164"/>
      <c r="Z601" s="164"/>
      <c r="AA601" s="164"/>
      <c r="AB601" s="164"/>
      <c r="AC601" s="164"/>
      <c r="AD601" s="164"/>
      <c r="AE601" s="164"/>
      <c r="AF601" s="164"/>
      <c r="AG601" s="164"/>
      <c r="AH601" s="164"/>
      <c r="AI601" s="164"/>
      <c r="AJ601" s="164"/>
      <c r="AK601" s="164"/>
      <c r="AL601" s="164"/>
      <c r="AM601" s="164"/>
      <c r="AN601" s="164"/>
      <c r="AO601" s="164"/>
      <c r="AP601" s="164"/>
      <c r="AQ601" s="164"/>
      <c r="AR601" s="164"/>
      <c r="AS601" s="164"/>
      <c r="AT601" s="164"/>
      <c r="AU601" s="164"/>
      <c r="AV601" s="164"/>
      <c r="AW601" s="164"/>
      <c r="AX601" s="164"/>
      <c r="AY601" s="164"/>
      <c r="AZ601" s="164"/>
      <c r="BA601" s="164"/>
      <c r="BB601" s="164"/>
      <c r="BC601" s="164"/>
      <c r="BD601" s="164"/>
      <c r="BE601" s="164"/>
      <c r="BF601" s="164"/>
      <c r="BG601" s="164"/>
      <c r="BH601" s="164"/>
      <c r="BI601" s="164"/>
      <c r="BJ601" s="164"/>
      <c r="BK601" s="164"/>
      <c r="BL601" s="164"/>
      <c r="BM601" s="164"/>
      <c r="BN601" s="164"/>
      <c r="BO601" s="164"/>
      <c r="BP601" s="164"/>
      <c r="BQ601" s="164"/>
      <c r="BR601" s="164"/>
      <c r="BS601" s="164"/>
      <c r="BT601" s="164"/>
      <c r="BU601" s="164"/>
      <c r="BV601" s="164"/>
      <c r="BW601" s="164"/>
      <c r="BX601" s="164"/>
    </row>
    <row r="602" spans="1:76" s="172" customFormat="1" x14ac:dyDescent="0.3">
      <c r="A602" s="156"/>
      <c r="B602" s="164"/>
      <c r="W602" s="164"/>
      <c r="X602" s="164"/>
      <c r="Y602" s="164"/>
      <c r="Z602" s="164"/>
      <c r="AA602" s="164"/>
      <c r="AB602" s="164"/>
      <c r="AC602" s="164"/>
      <c r="AD602" s="164"/>
      <c r="AE602" s="164"/>
      <c r="AF602" s="164"/>
      <c r="AG602" s="164"/>
      <c r="AH602" s="164"/>
      <c r="AI602" s="164"/>
      <c r="AJ602" s="164"/>
      <c r="AK602" s="164"/>
      <c r="AL602" s="164"/>
      <c r="AM602" s="164"/>
      <c r="AN602" s="164"/>
      <c r="AO602" s="164"/>
      <c r="AP602" s="164"/>
      <c r="AQ602" s="164"/>
      <c r="AR602" s="164"/>
      <c r="AS602" s="164"/>
      <c r="AT602" s="164"/>
      <c r="AU602" s="164"/>
      <c r="AV602" s="164"/>
      <c r="AW602" s="164"/>
      <c r="AX602" s="164"/>
      <c r="AY602" s="164"/>
      <c r="AZ602" s="164"/>
      <c r="BA602" s="164"/>
      <c r="BB602" s="164"/>
      <c r="BC602" s="164"/>
      <c r="BD602" s="164"/>
      <c r="BE602" s="164"/>
      <c r="BF602" s="164"/>
      <c r="BG602" s="164"/>
      <c r="BH602" s="164"/>
      <c r="BI602" s="164"/>
      <c r="BJ602" s="164"/>
      <c r="BK602" s="164"/>
      <c r="BL602" s="164"/>
      <c r="BM602" s="164"/>
      <c r="BN602" s="164"/>
      <c r="BO602" s="164"/>
      <c r="BP602" s="164"/>
      <c r="BQ602" s="164"/>
      <c r="BR602" s="164"/>
      <c r="BS602" s="164"/>
      <c r="BT602" s="164"/>
      <c r="BU602" s="164"/>
      <c r="BV602" s="164"/>
      <c r="BW602" s="164"/>
      <c r="BX602" s="164"/>
    </row>
    <row r="603" spans="1:76" s="172" customFormat="1" x14ac:dyDescent="0.3">
      <c r="A603" s="156"/>
      <c r="B603" s="164"/>
      <c r="W603" s="164"/>
      <c r="X603" s="164"/>
      <c r="Y603" s="164"/>
      <c r="Z603" s="164"/>
      <c r="AA603" s="164"/>
      <c r="AB603" s="164"/>
      <c r="AC603" s="164"/>
      <c r="AD603" s="164"/>
      <c r="AE603" s="164"/>
      <c r="AF603" s="164"/>
      <c r="AG603" s="164"/>
      <c r="AH603" s="164"/>
      <c r="AI603" s="164"/>
      <c r="AJ603" s="164"/>
      <c r="AK603" s="164"/>
      <c r="AL603" s="164"/>
      <c r="AM603" s="164"/>
      <c r="AN603" s="164"/>
      <c r="AO603" s="164"/>
      <c r="AP603" s="164"/>
      <c r="AQ603" s="164"/>
      <c r="AR603" s="164"/>
      <c r="AS603" s="164"/>
      <c r="AT603" s="164"/>
      <c r="AU603" s="164"/>
      <c r="AV603" s="164"/>
      <c r="AW603" s="164"/>
      <c r="AX603" s="164"/>
      <c r="AY603" s="164"/>
      <c r="AZ603" s="164"/>
      <c r="BA603" s="164"/>
      <c r="BB603" s="164"/>
      <c r="BC603" s="164"/>
      <c r="BD603" s="164"/>
      <c r="BE603" s="164"/>
      <c r="BF603" s="164"/>
      <c r="BG603" s="164"/>
      <c r="BH603" s="164"/>
      <c r="BI603" s="164"/>
      <c r="BJ603" s="164"/>
      <c r="BK603" s="164"/>
      <c r="BL603" s="164"/>
      <c r="BM603" s="164"/>
      <c r="BN603" s="164"/>
      <c r="BO603" s="164"/>
      <c r="BP603" s="164"/>
      <c r="BQ603" s="164"/>
      <c r="BR603" s="164"/>
      <c r="BS603" s="164"/>
      <c r="BT603" s="164"/>
      <c r="BU603" s="164"/>
      <c r="BV603" s="164"/>
      <c r="BW603" s="164"/>
      <c r="BX603" s="164"/>
    </row>
    <row r="604" spans="1:76" s="172" customFormat="1" x14ac:dyDescent="0.3">
      <c r="A604" s="156"/>
      <c r="B604" s="164"/>
      <c r="W604" s="164"/>
      <c r="X604" s="164"/>
      <c r="Y604" s="164"/>
      <c r="Z604" s="164"/>
      <c r="AA604" s="164"/>
      <c r="AB604" s="164"/>
      <c r="AC604" s="164"/>
      <c r="AD604" s="164"/>
      <c r="AE604" s="164"/>
      <c r="AF604" s="164"/>
      <c r="AG604" s="164"/>
      <c r="AH604" s="164"/>
      <c r="AI604" s="164"/>
      <c r="AJ604" s="164"/>
      <c r="AK604" s="164"/>
      <c r="AL604" s="164"/>
      <c r="AM604" s="164"/>
      <c r="AN604" s="164"/>
      <c r="AO604" s="164"/>
      <c r="AP604" s="164"/>
      <c r="AQ604" s="164"/>
      <c r="AR604" s="164"/>
      <c r="AS604" s="164"/>
      <c r="AT604" s="164"/>
      <c r="AU604" s="164"/>
      <c r="AV604" s="164"/>
      <c r="AW604" s="164"/>
      <c r="AX604" s="164"/>
      <c r="AY604" s="164"/>
      <c r="AZ604" s="164"/>
      <c r="BA604" s="164"/>
      <c r="BB604" s="164"/>
      <c r="BC604" s="164"/>
      <c r="BD604" s="164"/>
      <c r="BE604" s="164"/>
      <c r="BF604" s="164"/>
      <c r="BG604" s="164"/>
      <c r="BH604" s="164"/>
      <c r="BI604" s="164"/>
      <c r="BJ604" s="164"/>
      <c r="BK604" s="164"/>
      <c r="BL604" s="164"/>
      <c r="BM604" s="164"/>
      <c r="BN604" s="164"/>
      <c r="BO604" s="164"/>
      <c r="BP604" s="164"/>
      <c r="BQ604" s="164"/>
      <c r="BR604" s="164"/>
      <c r="BS604" s="164"/>
      <c r="BT604" s="164"/>
      <c r="BU604" s="164"/>
      <c r="BV604" s="164"/>
      <c r="BW604" s="164"/>
      <c r="BX604" s="164"/>
    </row>
    <row r="605" spans="1:76" s="172" customFormat="1" x14ac:dyDescent="0.3">
      <c r="A605" s="156"/>
      <c r="B605" s="164"/>
      <c r="W605" s="164"/>
      <c r="X605" s="164"/>
      <c r="Y605" s="164"/>
      <c r="Z605" s="164"/>
      <c r="AA605" s="164"/>
      <c r="AB605" s="164"/>
      <c r="AC605" s="164"/>
      <c r="AD605" s="164"/>
      <c r="AE605" s="164"/>
      <c r="AF605" s="164"/>
      <c r="AG605" s="164"/>
      <c r="AH605" s="164"/>
      <c r="AI605" s="164"/>
      <c r="AJ605" s="164"/>
      <c r="AK605" s="164"/>
      <c r="AL605" s="164"/>
      <c r="AM605" s="164"/>
      <c r="AN605" s="164"/>
      <c r="AO605" s="164"/>
      <c r="AP605" s="164"/>
      <c r="AQ605" s="164"/>
      <c r="AR605" s="164"/>
      <c r="AS605" s="164"/>
      <c r="AT605" s="164"/>
      <c r="AU605" s="164"/>
      <c r="AV605" s="164"/>
      <c r="AW605" s="164"/>
      <c r="AX605" s="164"/>
      <c r="AY605" s="164"/>
      <c r="AZ605" s="164"/>
      <c r="BA605" s="164"/>
      <c r="BB605" s="164"/>
      <c r="BC605" s="164"/>
      <c r="BD605" s="164"/>
      <c r="BE605" s="164"/>
      <c r="BF605" s="164"/>
      <c r="BG605" s="164"/>
      <c r="BH605" s="164"/>
      <c r="BI605" s="164"/>
      <c r="BJ605" s="164"/>
      <c r="BK605" s="164"/>
      <c r="BL605" s="164"/>
      <c r="BM605" s="164"/>
      <c r="BN605" s="164"/>
      <c r="BO605" s="164"/>
      <c r="BP605" s="164"/>
      <c r="BQ605" s="164"/>
      <c r="BR605" s="164"/>
      <c r="BS605" s="164"/>
      <c r="BT605" s="164"/>
      <c r="BU605" s="164"/>
      <c r="BV605" s="164"/>
      <c r="BW605" s="164"/>
      <c r="BX605" s="164"/>
    </row>
    <row r="606" spans="1:76" s="172" customFormat="1" x14ac:dyDescent="0.3">
      <c r="A606" s="156"/>
      <c r="B606" s="164"/>
      <c r="W606" s="164"/>
      <c r="X606" s="164"/>
      <c r="Y606" s="164"/>
      <c r="Z606" s="164"/>
      <c r="AA606" s="164"/>
      <c r="AB606" s="164"/>
      <c r="AC606" s="164"/>
      <c r="AD606" s="164"/>
      <c r="AE606" s="164"/>
      <c r="AF606" s="164"/>
      <c r="AG606" s="164"/>
      <c r="AH606" s="164"/>
      <c r="AI606" s="164"/>
      <c r="AJ606" s="164"/>
      <c r="AK606" s="164"/>
      <c r="AL606" s="164"/>
      <c r="AM606" s="164"/>
      <c r="AN606" s="164"/>
      <c r="AO606" s="164"/>
      <c r="AP606" s="164"/>
      <c r="AQ606" s="164"/>
      <c r="AR606" s="164"/>
      <c r="AS606" s="164"/>
      <c r="AT606" s="164"/>
      <c r="AU606" s="164"/>
      <c r="AV606" s="164"/>
      <c r="AW606" s="164"/>
      <c r="AX606" s="164"/>
      <c r="AY606" s="164"/>
      <c r="AZ606" s="164"/>
      <c r="BA606" s="164"/>
      <c r="BB606" s="164"/>
      <c r="BC606" s="164"/>
      <c r="BD606" s="164"/>
      <c r="BE606" s="164"/>
      <c r="BF606" s="164"/>
      <c r="BG606" s="164"/>
      <c r="BH606" s="164"/>
      <c r="BI606" s="164"/>
      <c r="BJ606" s="164"/>
      <c r="BK606" s="164"/>
      <c r="BL606" s="164"/>
      <c r="BM606" s="164"/>
      <c r="BN606" s="164"/>
      <c r="BO606" s="164"/>
      <c r="BP606" s="164"/>
      <c r="BQ606" s="164"/>
      <c r="BR606" s="164"/>
      <c r="BS606" s="164"/>
      <c r="BT606" s="164"/>
      <c r="BU606" s="164"/>
      <c r="BV606" s="164"/>
      <c r="BW606" s="164"/>
      <c r="BX606" s="164"/>
    </row>
    <row r="607" spans="1:76" s="172" customFormat="1" x14ac:dyDescent="0.3">
      <c r="A607" s="156"/>
      <c r="B607" s="164"/>
      <c r="W607" s="164"/>
      <c r="X607" s="164"/>
      <c r="Y607" s="164"/>
      <c r="Z607" s="164"/>
      <c r="AA607" s="164"/>
      <c r="AB607" s="164"/>
      <c r="AC607" s="164"/>
      <c r="AD607" s="164"/>
      <c r="AE607" s="164"/>
      <c r="AF607" s="164"/>
      <c r="AG607" s="164"/>
      <c r="AH607" s="164"/>
      <c r="AI607" s="164"/>
      <c r="AJ607" s="164"/>
      <c r="AK607" s="164"/>
      <c r="AL607" s="164"/>
      <c r="AM607" s="164"/>
      <c r="AN607" s="164"/>
      <c r="AO607" s="164"/>
      <c r="AP607" s="164"/>
      <c r="AQ607" s="164"/>
      <c r="AR607" s="164"/>
      <c r="AS607" s="164"/>
      <c r="AT607" s="164"/>
      <c r="AU607" s="164"/>
      <c r="AV607" s="164"/>
      <c r="AW607" s="164"/>
      <c r="AX607" s="164"/>
      <c r="AY607" s="164"/>
      <c r="AZ607" s="164"/>
      <c r="BA607" s="164"/>
      <c r="BB607" s="164"/>
      <c r="BC607" s="164"/>
      <c r="BD607" s="164"/>
      <c r="BE607" s="164"/>
      <c r="BF607" s="164"/>
      <c r="BG607" s="164"/>
      <c r="BH607" s="164"/>
      <c r="BI607" s="164"/>
      <c r="BJ607" s="164"/>
      <c r="BK607" s="164"/>
      <c r="BL607" s="164"/>
      <c r="BM607" s="164"/>
      <c r="BN607" s="164"/>
      <c r="BO607" s="164"/>
      <c r="BP607" s="164"/>
      <c r="BQ607" s="164"/>
      <c r="BR607" s="164"/>
      <c r="BS607" s="164"/>
      <c r="BT607" s="164"/>
      <c r="BU607" s="164"/>
      <c r="BV607" s="164"/>
      <c r="BW607" s="164"/>
      <c r="BX607" s="164"/>
    </row>
    <row r="608" spans="1:76" s="172" customFormat="1" x14ac:dyDescent="0.3">
      <c r="A608" s="156"/>
      <c r="B608" s="164"/>
      <c r="W608" s="164"/>
      <c r="X608" s="164"/>
      <c r="Y608" s="164"/>
      <c r="Z608" s="164"/>
      <c r="AA608" s="164"/>
      <c r="AB608" s="164"/>
      <c r="AC608" s="164"/>
      <c r="AD608" s="164"/>
      <c r="AE608" s="164"/>
      <c r="AF608" s="164"/>
      <c r="AG608" s="164"/>
      <c r="AH608" s="164"/>
      <c r="AI608" s="164"/>
      <c r="AJ608" s="164"/>
      <c r="AK608" s="164"/>
      <c r="AL608" s="164"/>
      <c r="AM608" s="164"/>
      <c r="AN608" s="164"/>
      <c r="AO608" s="164"/>
      <c r="AP608" s="164"/>
      <c r="AQ608" s="164"/>
      <c r="AR608" s="164"/>
      <c r="AS608" s="164"/>
      <c r="AT608" s="164"/>
      <c r="AU608" s="164"/>
      <c r="AV608" s="164"/>
      <c r="AW608" s="164"/>
      <c r="AX608" s="164"/>
      <c r="AY608" s="164"/>
      <c r="AZ608" s="164"/>
      <c r="BA608" s="164"/>
      <c r="BB608" s="164"/>
      <c r="BC608" s="164"/>
      <c r="BD608" s="164"/>
      <c r="BE608" s="164"/>
      <c r="BF608" s="164"/>
      <c r="BG608" s="164"/>
      <c r="BH608" s="164"/>
      <c r="BI608" s="164"/>
      <c r="BJ608" s="164"/>
      <c r="BK608" s="164"/>
      <c r="BL608" s="164"/>
      <c r="BM608" s="164"/>
      <c r="BN608" s="164"/>
      <c r="BO608" s="164"/>
      <c r="BP608" s="164"/>
      <c r="BQ608" s="164"/>
      <c r="BR608" s="164"/>
      <c r="BS608" s="164"/>
      <c r="BT608" s="164"/>
      <c r="BU608" s="164"/>
      <c r="BV608" s="164"/>
      <c r="BW608" s="164"/>
      <c r="BX608" s="164"/>
    </row>
    <row r="609" spans="1:76" s="172" customFormat="1" x14ac:dyDescent="0.3">
      <c r="A609" s="156"/>
      <c r="B609" s="164"/>
      <c r="W609" s="164"/>
      <c r="X609" s="164"/>
      <c r="Y609" s="164"/>
      <c r="Z609" s="164"/>
      <c r="AA609" s="164"/>
      <c r="AB609" s="164"/>
      <c r="AC609" s="164"/>
      <c r="AD609" s="164"/>
      <c r="AE609" s="164"/>
      <c r="AF609" s="164"/>
      <c r="AG609" s="164"/>
      <c r="AH609" s="164"/>
      <c r="AI609" s="164"/>
      <c r="AJ609" s="164"/>
      <c r="AK609" s="164"/>
      <c r="AL609" s="164"/>
      <c r="AM609" s="164"/>
      <c r="AN609" s="164"/>
      <c r="AO609" s="164"/>
      <c r="AP609" s="164"/>
      <c r="AQ609" s="164"/>
      <c r="AR609" s="164"/>
      <c r="AS609" s="164"/>
      <c r="AT609" s="164"/>
      <c r="AU609" s="164"/>
      <c r="AV609" s="164"/>
      <c r="AW609" s="164"/>
      <c r="AX609" s="164"/>
      <c r="AY609" s="164"/>
      <c r="AZ609" s="164"/>
      <c r="BA609" s="164"/>
      <c r="BB609" s="164"/>
      <c r="BC609" s="164"/>
      <c r="BD609" s="164"/>
      <c r="BE609" s="164"/>
      <c r="BF609" s="164"/>
      <c r="BG609" s="164"/>
      <c r="BH609" s="164"/>
      <c r="BI609" s="164"/>
      <c r="BJ609" s="164"/>
      <c r="BK609" s="164"/>
      <c r="BL609" s="164"/>
      <c r="BM609" s="164"/>
      <c r="BN609" s="164"/>
      <c r="BO609" s="164"/>
      <c r="BP609" s="164"/>
      <c r="BQ609" s="164"/>
      <c r="BR609" s="164"/>
      <c r="BS609" s="164"/>
      <c r="BT609" s="164"/>
      <c r="BU609" s="164"/>
      <c r="BV609" s="164"/>
      <c r="BW609" s="164"/>
      <c r="BX609" s="164"/>
    </row>
    <row r="610" spans="1:76" s="172" customFormat="1" x14ac:dyDescent="0.3">
      <c r="A610" s="156"/>
      <c r="B610" s="164"/>
      <c r="W610" s="164"/>
      <c r="X610" s="164"/>
      <c r="Y610" s="164"/>
      <c r="Z610" s="164"/>
      <c r="AA610" s="164"/>
      <c r="AB610" s="164"/>
      <c r="AC610" s="164"/>
      <c r="AD610" s="164"/>
      <c r="AE610" s="164"/>
      <c r="AF610" s="164"/>
      <c r="AG610" s="164"/>
      <c r="AH610" s="164"/>
      <c r="AI610" s="164"/>
      <c r="AJ610" s="164"/>
      <c r="AK610" s="164"/>
      <c r="AL610" s="164"/>
      <c r="AM610" s="164"/>
      <c r="AN610" s="164"/>
      <c r="AO610" s="164"/>
      <c r="AP610" s="164"/>
      <c r="AQ610" s="164"/>
      <c r="AR610" s="164"/>
      <c r="AS610" s="164"/>
      <c r="AT610" s="164"/>
      <c r="AU610" s="164"/>
      <c r="AV610" s="164"/>
      <c r="AW610" s="164"/>
      <c r="AX610" s="164"/>
      <c r="AY610" s="164"/>
      <c r="AZ610" s="164"/>
      <c r="BA610" s="164"/>
      <c r="BB610" s="164"/>
      <c r="BC610" s="164"/>
      <c r="BD610" s="164"/>
      <c r="BE610" s="164"/>
      <c r="BF610" s="164"/>
      <c r="BG610" s="164"/>
      <c r="BH610" s="164"/>
      <c r="BI610" s="164"/>
      <c r="BJ610" s="164"/>
      <c r="BK610" s="164"/>
      <c r="BL610" s="164"/>
      <c r="BM610" s="164"/>
      <c r="BN610" s="164"/>
      <c r="BO610" s="164"/>
      <c r="BP610" s="164"/>
      <c r="BQ610" s="164"/>
      <c r="BR610" s="164"/>
      <c r="BS610" s="164"/>
      <c r="BT610" s="164"/>
      <c r="BU610" s="164"/>
      <c r="BV610" s="164"/>
      <c r="BW610" s="164"/>
      <c r="BX610" s="164"/>
    </row>
    <row r="611" spans="1:76" s="172" customFormat="1" x14ac:dyDescent="0.3">
      <c r="A611" s="156"/>
      <c r="B611" s="164"/>
      <c r="W611" s="164"/>
      <c r="X611" s="164"/>
      <c r="Y611" s="164"/>
      <c r="Z611" s="164"/>
      <c r="AA611" s="164"/>
      <c r="AB611" s="164"/>
      <c r="AC611" s="164"/>
      <c r="AD611" s="164"/>
      <c r="AE611" s="164"/>
      <c r="AF611" s="164"/>
      <c r="AG611" s="164"/>
      <c r="AH611" s="164"/>
      <c r="AI611" s="164"/>
      <c r="AJ611" s="164"/>
      <c r="AK611" s="164"/>
      <c r="AL611" s="164"/>
      <c r="AM611" s="164"/>
      <c r="AN611" s="164"/>
      <c r="AO611" s="164"/>
      <c r="AP611" s="164"/>
      <c r="AQ611" s="164"/>
      <c r="AR611" s="164"/>
      <c r="AS611" s="164"/>
      <c r="AT611" s="164"/>
      <c r="AU611" s="164"/>
      <c r="AV611" s="164"/>
      <c r="AW611" s="164"/>
      <c r="AX611" s="164"/>
      <c r="AY611" s="164"/>
      <c r="AZ611" s="164"/>
      <c r="BA611" s="164"/>
      <c r="BB611" s="164"/>
      <c r="BC611" s="164"/>
      <c r="BD611" s="164"/>
      <c r="BE611" s="164"/>
      <c r="BF611" s="164"/>
      <c r="BG611" s="164"/>
      <c r="BH611" s="164"/>
      <c r="BI611" s="164"/>
      <c r="BJ611" s="164"/>
      <c r="BK611" s="164"/>
      <c r="BL611" s="164"/>
      <c r="BM611" s="164"/>
      <c r="BN611" s="164"/>
      <c r="BO611" s="164"/>
      <c r="BP611" s="164"/>
      <c r="BQ611" s="164"/>
      <c r="BR611" s="164"/>
      <c r="BS611" s="164"/>
      <c r="BT611" s="164"/>
      <c r="BU611" s="164"/>
      <c r="BV611" s="164"/>
      <c r="BW611" s="164"/>
      <c r="BX611" s="164"/>
    </row>
    <row r="612" spans="1:76" s="172" customFormat="1" x14ac:dyDescent="0.3">
      <c r="A612" s="156"/>
      <c r="B612" s="164"/>
      <c r="W612" s="164"/>
      <c r="X612" s="164"/>
      <c r="Y612" s="164"/>
      <c r="Z612" s="164"/>
      <c r="AA612" s="164"/>
      <c r="AB612" s="164"/>
      <c r="AC612" s="164"/>
      <c r="AD612" s="164"/>
      <c r="AE612" s="164"/>
      <c r="AF612" s="164"/>
      <c r="AG612" s="164"/>
      <c r="AH612" s="164"/>
      <c r="AI612" s="164"/>
      <c r="AJ612" s="164"/>
      <c r="AK612" s="164"/>
      <c r="AL612" s="164"/>
      <c r="AM612" s="164"/>
      <c r="AN612" s="164"/>
      <c r="AO612" s="164"/>
      <c r="AP612" s="164"/>
      <c r="AQ612" s="164"/>
      <c r="AR612" s="164"/>
      <c r="AS612" s="164"/>
      <c r="AT612" s="164"/>
      <c r="AU612" s="164"/>
      <c r="AV612" s="164"/>
      <c r="AW612" s="164"/>
      <c r="AX612" s="164"/>
      <c r="AY612" s="164"/>
      <c r="AZ612" s="164"/>
      <c r="BA612" s="164"/>
      <c r="BB612" s="164"/>
      <c r="BC612" s="164"/>
      <c r="BD612" s="164"/>
      <c r="BE612" s="164"/>
      <c r="BF612" s="164"/>
      <c r="BG612" s="164"/>
      <c r="BH612" s="164"/>
      <c r="BI612" s="164"/>
      <c r="BJ612" s="164"/>
      <c r="BK612" s="164"/>
      <c r="BL612" s="164"/>
      <c r="BM612" s="164"/>
      <c r="BN612" s="164"/>
      <c r="BO612" s="164"/>
      <c r="BP612" s="164"/>
      <c r="BQ612" s="164"/>
      <c r="BR612" s="164"/>
      <c r="BS612" s="164"/>
      <c r="BT612" s="164"/>
      <c r="BU612" s="164"/>
      <c r="BV612" s="164"/>
      <c r="BW612" s="164"/>
      <c r="BX612" s="164"/>
    </row>
    <row r="613" spans="1:76" s="172" customFormat="1" x14ac:dyDescent="0.3">
      <c r="A613" s="156"/>
      <c r="B613" s="164"/>
      <c r="W613" s="164"/>
      <c r="X613" s="164"/>
      <c r="Y613" s="164"/>
      <c r="Z613" s="164"/>
      <c r="AA613" s="164"/>
      <c r="AB613" s="164"/>
      <c r="AC613" s="164"/>
      <c r="AD613" s="164"/>
      <c r="AE613" s="164"/>
      <c r="AF613" s="164"/>
      <c r="AG613" s="164"/>
      <c r="AH613" s="164"/>
      <c r="AI613" s="164"/>
      <c r="AJ613" s="164"/>
      <c r="AK613" s="164"/>
      <c r="AL613" s="164"/>
      <c r="AM613" s="164"/>
      <c r="AN613" s="164"/>
      <c r="AO613" s="164"/>
      <c r="AP613" s="164"/>
      <c r="AQ613" s="164"/>
      <c r="AR613" s="164"/>
      <c r="AS613" s="164"/>
      <c r="AT613" s="164"/>
      <c r="AU613" s="164"/>
      <c r="AV613" s="164"/>
      <c r="AW613" s="164"/>
      <c r="AX613" s="164"/>
      <c r="AY613" s="164"/>
      <c r="AZ613" s="164"/>
      <c r="BA613" s="164"/>
      <c r="BB613" s="164"/>
      <c r="BC613" s="164"/>
      <c r="BD613" s="164"/>
      <c r="BE613" s="164"/>
      <c r="BF613" s="164"/>
      <c r="BG613" s="164"/>
      <c r="BH613" s="164"/>
      <c r="BI613" s="164"/>
      <c r="BJ613" s="164"/>
      <c r="BK613" s="164"/>
      <c r="BL613" s="164"/>
      <c r="BM613" s="164"/>
      <c r="BN613" s="164"/>
      <c r="BO613" s="164"/>
      <c r="BP613" s="164"/>
      <c r="BQ613" s="164"/>
      <c r="BR613" s="164"/>
      <c r="BS613" s="164"/>
      <c r="BT613" s="164"/>
      <c r="BU613" s="164"/>
      <c r="BV613" s="164"/>
      <c r="BW613" s="164"/>
      <c r="BX613" s="164"/>
    </row>
    <row r="614" spans="1:76" s="172" customFormat="1" x14ac:dyDescent="0.3">
      <c r="A614" s="156"/>
      <c r="B614" s="164"/>
      <c r="W614" s="164"/>
      <c r="X614" s="164"/>
      <c r="Y614" s="164"/>
      <c r="Z614" s="164"/>
      <c r="AA614" s="164"/>
      <c r="AB614" s="164"/>
      <c r="AC614" s="164"/>
      <c r="AD614" s="164"/>
      <c r="AE614" s="164"/>
      <c r="AF614" s="164"/>
      <c r="AG614" s="164"/>
      <c r="AH614" s="164"/>
      <c r="AI614" s="164"/>
      <c r="AJ614" s="164"/>
      <c r="AK614" s="164"/>
      <c r="AL614" s="164"/>
      <c r="AM614" s="164"/>
      <c r="AN614" s="164"/>
      <c r="AO614" s="164"/>
      <c r="AP614" s="164"/>
      <c r="AQ614" s="164"/>
      <c r="AR614" s="164"/>
      <c r="AS614" s="164"/>
      <c r="AT614" s="164"/>
      <c r="AU614" s="164"/>
      <c r="AV614" s="164"/>
      <c r="AW614" s="164"/>
      <c r="AX614" s="164"/>
      <c r="AY614" s="164"/>
      <c r="AZ614" s="164"/>
      <c r="BA614" s="164"/>
      <c r="BB614" s="164"/>
      <c r="BC614" s="164"/>
      <c r="BD614" s="164"/>
      <c r="BE614" s="164"/>
      <c r="BF614" s="164"/>
      <c r="BG614" s="164"/>
      <c r="BH614" s="164"/>
      <c r="BI614" s="164"/>
      <c r="BJ614" s="164"/>
      <c r="BK614" s="164"/>
      <c r="BL614" s="164"/>
      <c r="BM614" s="164"/>
      <c r="BN614" s="164"/>
      <c r="BO614" s="164"/>
      <c r="BP614" s="164"/>
      <c r="BQ614" s="164"/>
      <c r="BR614" s="164"/>
      <c r="BS614" s="164"/>
      <c r="BT614" s="164"/>
      <c r="BU614" s="164"/>
      <c r="BV614" s="164"/>
      <c r="BW614" s="164"/>
      <c r="BX614" s="164"/>
    </row>
    <row r="615" spans="1:76" s="172" customFormat="1" x14ac:dyDescent="0.3">
      <c r="A615" s="156"/>
      <c r="B615" s="164"/>
      <c r="W615" s="164"/>
      <c r="X615" s="164"/>
      <c r="Y615" s="164"/>
      <c r="Z615" s="164"/>
      <c r="AA615" s="164"/>
      <c r="AB615" s="164"/>
      <c r="AC615" s="164"/>
      <c r="AD615" s="164"/>
      <c r="AE615" s="164"/>
      <c r="AF615" s="164"/>
      <c r="AG615" s="164"/>
      <c r="AH615" s="164"/>
      <c r="AI615" s="164"/>
      <c r="AJ615" s="164"/>
      <c r="AK615" s="164"/>
      <c r="AL615" s="164"/>
      <c r="AM615" s="164"/>
      <c r="AN615" s="164"/>
      <c r="AO615" s="164"/>
      <c r="AP615" s="164"/>
      <c r="AQ615" s="164"/>
      <c r="AR615" s="164"/>
      <c r="AS615" s="164"/>
      <c r="AT615" s="164"/>
      <c r="AU615" s="164"/>
      <c r="AV615" s="164"/>
      <c r="AW615" s="164"/>
      <c r="AX615" s="164"/>
      <c r="AY615" s="164"/>
      <c r="AZ615" s="164"/>
      <c r="BA615" s="164"/>
      <c r="BB615" s="164"/>
      <c r="BC615" s="164"/>
      <c r="BD615" s="164"/>
      <c r="BE615" s="164"/>
      <c r="BF615" s="164"/>
      <c r="BG615" s="164"/>
      <c r="BH615" s="164"/>
      <c r="BI615" s="164"/>
      <c r="BJ615" s="164"/>
      <c r="BK615" s="164"/>
      <c r="BL615" s="164"/>
      <c r="BM615" s="164"/>
      <c r="BN615" s="164"/>
      <c r="BO615" s="164"/>
      <c r="BP615" s="164"/>
      <c r="BQ615" s="164"/>
      <c r="BR615" s="164"/>
      <c r="BS615" s="164"/>
      <c r="BT615" s="164"/>
      <c r="BU615" s="164"/>
      <c r="BV615" s="164"/>
      <c r="BW615" s="164"/>
      <c r="BX615" s="164"/>
    </row>
    <row r="616" spans="1:76" s="172" customFormat="1" x14ac:dyDescent="0.3">
      <c r="A616" s="156"/>
      <c r="B616" s="164"/>
      <c r="W616" s="164"/>
      <c r="X616" s="164"/>
      <c r="Y616" s="164"/>
      <c r="Z616" s="164"/>
      <c r="AA616" s="164"/>
      <c r="AB616" s="164"/>
      <c r="AC616" s="164"/>
      <c r="AD616" s="164"/>
      <c r="AE616" s="164"/>
      <c r="AF616" s="164"/>
      <c r="AG616" s="164"/>
      <c r="AH616" s="164"/>
      <c r="AI616" s="164"/>
      <c r="AJ616" s="164"/>
      <c r="AK616" s="164"/>
      <c r="AL616" s="164"/>
      <c r="AM616" s="164"/>
      <c r="AN616" s="164"/>
      <c r="AO616" s="164"/>
      <c r="AP616" s="164"/>
      <c r="AQ616" s="164"/>
      <c r="AR616" s="164"/>
      <c r="AS616" s="164"/>
      <c r="AT616" s="164"/>
      <c r="AU616" s="164"/>
      <c r="AV616" s="164"/>
      <c r="AW616" s="164"/>
      <c r="AX616" s="164"/>
      <c r="AY616" s="164"/>
      <c r="AZ616" s="164"/>
      <c r="BA616" s="164"/>
      <c r="BB616" s="164"/>
      <c r="BC616" s="164"/>
      <c r="BD616" s="164"/>
      <c r="BE616" s="164"/>
      <c r="BF616" s="164"/>
      <c r="BG616" s="164"/>
      <c r="BH616" s="164"/>
      <c r="BI616" s="164"/>
      <c r="BJ616" s="164"/>
      <c r="BK616" s="164"/>
      <c r="BL616" s="164"/>
      <c r="BM616" s="164"/>
      <c r="BN616" s="164"/>
      <c r="BO616" s="164"/>
      <c r="BP616" s="164"/>
      <c r="BQ616" s="164"/>
      <c r="BR616" s="164"/>
      <c r="BS616" s="164"/>
      <c r="BT616" s="164"/>
      <c r="BU616" s="164"/>
      <c r="BV616" s="164"/>
      <c r="BW616" s="164"/>
      <c r="BX616" s="164"/>
    </row>
    <row r="617" spans="1:76" s="172" customFormat="1" x14ac:dyDescent="0.3">
      <c r="A617" s="156"/>
      <c r="B617" s="164"/>
      <c r="W617" s="164"/>
      <c r="X617" s="164"/>
      <c r="Y617" s="164"/>
      <c r="Z617" s="164"/>
      <c r="AA617" s="164"/>
      <c r="AB617" s="164"/>
      <c r="AC617" s="164"/>
      <c r="AD617" s="164"/>
      <c r="AE617" s="164"/>
      <c r="AF617" s="164"/>
      <c r="AG617" s="164"/>
      <c r="AH617" s="164"/>
      <c r="AI617" s="164"/>
      <c r="AJ617" s="164"/>
      <c r="AK617" s="164"/>
      <c r="AL617" s="164"/>
      <c r="AM617" s="164"/>
      <c r="AN617" s="164"/>
      <c r="AO617" s="164"/>
      <c r="AP617" s="164"/>
      <c r="AQ617" s="164"/>
      <c r="AR617" s="164"/>
      <c r="AS617" s="164"/>
      <c r="AT617" s="164"/>
      <c r="AU617" s="164"/>
      <c r="AV617" s="164"/>
      <c r="AW617" s="164"/>
      <c r="AX617" s="164"/>
      <c r="AY617" s="164"/>
      <c r="AZ617" s="164"/>
      <c r="BA617" s="164"/>
      <c r="BB617" s="164"/>
      <c r="BC617" s="164"/>
      <c r="BD617" s="164"/>
      <c r="BE617" s="164"/>
      <c r="BF617" s="164"/>
      <c r="BG617" s="164"/>
      <c r="BH617" s="164"/>
      <c r="BI617" s="164"/>
      <c r="BJ617" s="164"/>
      <c r="BK617" s="164"/>
      <c r="BL617" s="164"/>
      <c r="BM617" s="164"/>
      <c r="BN617" s="164"/>
      <c r="BO617" s="164"/>
      <c r="BP617" s="164"/>
      <c r="BQ617" s="164"/>
      <c r="BR617" s="164"/>
      <c r="BS617" s="164"/>
      <c r="BT617" s="164"/>
      <c r="BU617" s="164"/>
      <c r="BV617" s="164"/>
      <c r="BW617" s="164"/>
      <c r="BX617" s="164"/>
    </row>
    <row r="618" spans="1:76" s="172" customFormat="1" x14ac:dyDescent="0.3">
      <c r="A618" s="156"/>
      <c r="B618" s="164"/>
      <c r="W618" s="164"/>
      <c r="X618" s="164"/>
      <c r="Y618" s="164"/>
      <c r="Z618" s="164"/>
      <c r="AA618" s="164"/>
      <c r="AB618" s="164"/>
      <c r="AC618" s="164"/>
      <c r="AD618" s="164"/>
      <c r="AE618" s="164"/>
      <c r="AF618" s="164"/>
      <c r="AG618" s="164"/>
      <c r="AH618" s="164"/>
      <c r="AI618" s="164"/>
      <c r="AJ618" s="164"/>
      <c r="AK618" s="164"/>
      <c r="AL618" s="164"/>
      <c r="AM618" s="164"/>
      <c r="AN618" s="164"/>
      <c r="AO618" s="164"/>
      <c r="AP618" s="164"/>
      <c r="AQ618" s="164"/>
      <c r="AR618" s="164"/>
      <c r="AS618" s="164"/>
      <c r="AT618" s="164"/>
      <c r="AU618" s="164"/>
      <c r="AV618" s="164"/>
      <c r="AW618" s="164"/>
      <c r="AX618" s="164"/>
      <c r="AY618" s="164"/>
      <c r="AZ618" s="164"/>
      <c r="BA618" s="164"/>
      <c r="BB618" s="164"/>
      <c r="BC618" s="164"/>
      <c r="BD618" s="164"/>
      <c r="BE618" s="164"/>
      <c r="BF618" s="164"/>
      <c r="BG618" s="164"/>
      <c r="BH618" s="164"/>
      <c r="BI618" s="164"/>
      <c r="BJ618" s="164"/>
      <c r="BK618" s="164"/>
      <c r="BL618" s="164"/>
      <c r="BM618" s="164"/>
      <c r="BN618" s="164"/>
      <c r="BO618" s="164"/>
      <c r="BP618" s="164"/>
      <c r="BQ618" s="164"/>
      <c r="BR618" s="164"/>
      <c r="BS618" s="164"/>
      <c r="BT618" s="164"/>
      <c r="BU618" s="164"/>
      <c r="BV618" s="164"/>
      <c r="BW618" s="164"/>
      <c r="BX618" s="164"/>
    </row>
    <row r="619" spans="1:76" s="172" customFormat="1" x14ac:dyDescent="0.3">
      <c r="A619" s="156"/>
      <c r="B619" s="164"/>
      <c r="W619" s="164"/>
      <c r="X619" s="164"/>
      <c r="Y619" s="164"/>
      <c r="Z619" s="164"/>
      <c r="AA619" s="164"/>
      <c r="AB619" s="164"/>
      <c r="AC619" s="164"/>
      <c r="AD619" s="164"/>
      <c r="AE619" s="164"/>
      <c r="AF619" s="164"/>
      <c r="AG619" s="164"/>
      <c r="AH619" s="164"/>
      <c r="AI619" s="164"/>
      <c r="AJ619" s="164"/>
      <c r="AK619" s="164"/>
      <c r="AL619" s="164"/>
      <c r="AM619" s="164"/>
      <c r="AN619" s="164"/>
      <c r="AO619" s="164"/>
      <c r="AP619" s="164"/>
      <c r="AQ619" s="164"/>
      <c r="AR619" s="164"/>
      <c r="AS619" s="164"/>
      <c r="AT619" s="164"/>
      <c r="AU619" s="164"/>
      <c r="AV619" s="164"/>
      <c r="AW619" s="164"/>
      <c r="AX619" s="164"/>
      <c r="AY619" s="164"/>
      <c r="AZ619" s="164"/>
      <c r="BA619" s="164"/>
      <c r="BB619" s="164"/>
      <c r="BC619" s="164"/>
      <c r="BD619" s="164"/>
      <c r="BE619" s="164"/>
      <c r="BF619" s="164"/>
      <c r="BG619" s="164"/>
      <c r="BH619" s="164"/>
      <c r="BI619" s="164"/>
      <c r="BJ619" s="164"/>
      <c r="BK619" s="164"/>
      <c r="BL619" s="164"/>
      <c r="BM619" s="164"/>
      <c r="BN619" s="164"/>
      <c r="BO619" s="164"/>
      <c r="BP619" s="164"/>
      <c r="BQ619" s="164"/>
      <c r="BR619" s="164"/>
      <c r="BS619" s="164"/>
      <c r="BT619" s="164"/>
      <c r="BU619" s="164"/>
      <c r="BV619" s="164"/>
      <c r="BW619" s="164"/>
      <c r="BX619" s="164"/>
    </row>
    <row r="620" spans="1:76" s="172" customFormat="1" x14ac:dyDescent="0.3">
      <c r="A620" s="156"/>
      <c r="B620" s="164"/>
      <c r="W620" s="164"/>
      <c r="X620" s="164"/>
      <c r="Y620" s="164"/>
      <c r="Z620" s="164"/>
      <c r="AA620" s="164"/>
      <c r="AB620" s="164"/>
      <c r="AC620" s="164"/>
      <c r="AD620" s="164"/>
      <c r="AE620" s="164"/>
      <c r="AF620" s="164"/>
      <c r="AG620" s="164"/>
      <c r="AH620" s="164"/>
      <c r="AI620" s="164"/>
      <c r="AJ620" s="164"/>
      <c r="AK620" s="164"/>
      <c r="AL620" s="164"/>
      <c r="AM620" s="164"/>
      <c r="AN620" s="164"/>
      <c r="AO620" s="164"/>
      <c r="AP620" s="164"/>
      <c r="AQ620" s="164"/>
      <c r="AR620" s="164"/>
      <c r="AS620" s="164"/>
      <c r="AT620" s="164"/>
      <c r="AU620" s="164"/>
      <c r="AV620" s="164"/>
      <c r="AW620" s="164"/>
      <c r="AX620" s="164"/>
      <c r="AY620" s="164"/>
      <c r="AZ620" s="164"/>
      <c r="BA620" s="164"/>
      <c r="BB620" s="164"/>
      <c r="BC620" s="164"/>
      <c r="BD620" s="164"/>
      <c r="BE620" s="164"/>
      <c r="BF620" s="164"/>
      <c r="BG620" s="164"/>
      <c r="BH620" s="164"/>
      <c r="BI620" s="164"/>
      <c r="BJ620" s="164"/>
      <c r="BK620" s="164"/>
      <c r="BL620" s="164"/>
      <c r="BM620" s="164"/>
      <c r="BN620" s="164"/>
      <c r="BO620" s="164"/>
      <c r="BP620" s="164"/>
      <c r="BQ620" s="164"/>
      <c r="BR620" s="164"/>
      <c r="BS620" s="164"/>
      <c r="BT620" s="164"/>
      <c r="BU620" s="164"/>
      <c r="BV620" s="164"/>
      <c r="BW620" s="164"/>
      <c r="BX620" s="164"/>
    </row>
    <row r="621" spans="1:76" s="172" customFormat="1" x14ac:dyDescent="0.3">
      <c r="A621" s="156"/>
      <c r="B621" s="164"/>
      <c r="W621" s="164"/>
      <c r="X621" s="164"/>
      <c r="Y621" s="164"/>
      <c r="Z621" s="164"/>
      <c r="AA621" s="164"/>
      <c r="AB621" s="164"/>
      <c r="AC621" s="164"/>
      <c r="AD621" s="164"/>
      <c r="AE621" s="164"/>
      <c r="AF621" s="164"/>
      <c r="AG621" s="164"/>
      <c r="AH621" s="164"/>
      <c r="AI621" s="164"/>
      <c r="AJ621" s="164"/>
      <c r="AK621" s="164"/>
      <c r="AL621" s="164"/>
      <c r="AM621" s="164"/>
      <c r="AN621" s="164"/>
      <c r="AO621" s="164"/>
      <c r="AP621" s="164"/>
      <c r="AQ621" s="164"/>
      <c r="AR621" s="164"/>
      <c r="AS621" s="164"/>
      <c r="AT621" s="164"/>
      <c r="AU621" s="164"/>
      <c r="AV621" s="164"/>
      <c r="AW621" s="164"/>
      <c r="AX621" s="164"/>
      <c r="AY621" s="164"/>
      <c r="AZ621" s="164"/>
      <c r="BA621" s="164"/>
      <c r="BB621" s="164"/>
      <c r="BC621" s="164"/>
      <c r="BD621" s="164"/>
      <c r="BE621" s="164"/>
      <c r="BF621" s="164"/>
      <c r="BG621" s="164"/>
      <c r="BH621" s="164"/>
      <c r="BI621" s="164"/>
      <c r="BJ621" s="164"/>
      <c r="BK621" s="164"/>
      <c r="BL621" s="164"/>
      <c r="BM621" s="164"/>
      <c r="BN621" s="164"/>
      <c r="BO621" s="164"/>
      <c r="BP621" s="164"/>
      <c r="BQ621" s="164"/>
      <c r="BR621" s="164"/>
      <c r="BS621" s="164"/>
      <c r="BT621" s="164"/>
      <c r="BU621" s="164"/>
      <c r="BV621" s="164"/>
      <c r="BW621" s="164"/>
      <c r="BX621" s="164"/>
    </row>
    <row r="622" spans="1:76" s="172" customFormat="1" x14ac:dyDescent="0.3">
      <c r="A622" s="156"/>
      <c r="B622" s="164"/>
      <c r="W622" s="164"/>
      <c r="X622" s="164"/>
      <c r="Y622" s="164"/>
      <c r="Z622" s="164"/>
      <c r="AA622" s="164"/>
      <c r="AB622" s="164"/>
      <c r="AC622" s="164"/>
      <c r="AD622" s="164"/>
      <c r="AE622" s="164"/>
      <c r="AF622" s="164"/>
      <c r="AG622" s="164"/>
      <c r="AH622" s="164"/>
      <c r="AI622" s="164"/>
      <c r="AJ622" s="164"/>
      <c r="AK622" s="164"/>
      <c r="AL622" s="164"/>
      <c r="AM622" s="164"/>
      <c r="AN622" s="164"/>
      <c r="AO622" s="164"/>
      <c r="AP622" s="164"/>
      <c r="AQ622" s="164"/>
      <c r="AR622" s="164"/>
      <c r="AS622" s="164"/>
      <c r="AT622" s="164"/>
      <c r="AU622" s="164"/>
      <c r="AV622" s="164"/>
      <c r="AW622" s="164"/>
      <c r="AX622" s="164"/>
      <c r="AY622" s="164"/>
      <c r="AZ622" s="164"/>
      <c r="BA622" s="164"/>
      <c r="BB622" s="164"/>
      <c r="BC622" s="164"/>
      <c r="BD622" s="164"/>
      <c r="BE622" s="164"/>
      <c r="BF622" s="164"/>
      <c r="BG622" s="164"/>
      <c r="BH622" s="164"/>
      <c r="BI622" s="164"/>
      <c r="BJ622" s="164"/>
      <c r="BK622" s="164"/>
      <c r="BL622" s="164"/>
      <c r="BM622" s="164"/>
      <c r="BN622" s="164"/>
      <c r="BO622" s="164"/>
      <c r="BP622" s="164"/>
      <c r="BQ622" s="164"/>
      <c r="BR622" s="164"/>
      <c r="BS622" s="164"/>
      <c r="BT622" s="164"/>
      <c r="BU622" s="164"/>
      <c r="BV622" s="164"/>
      <c r="BW622" s="164"/>
      <c r="BX622" s="164"/>
    </row>
    <row r="623" spans="1:76" s="172" customFormat="1" x14ac:dyDescent="0.3">
      <c r="A623" s="156"/>
      <c r="B623" s="164"/>
      <c r="W623" s="164"/>
      <c r="X623" s="164"/>
      <c r="Y623" s="164"/>
      <c r="Z623" s="164"/>
      <c r="AA623" s="164"/>
      <c r="AB623" s="164"/>
      <c r="AC623" s="164"/>
      <c r="AD623" s="164"/>
      <c r="AE623" s="164"/>
      <c r="AF623" s="164"/>
      <c r="AG623" s="164"/>
      <c r="AH623" s="164"/>
      <c r="AI623" s="164"/>
      <c r="AJ623" s="164"/>
      <c r="AK623" s="164"/>
      <c r="AL623" s="164"/>
      <c r="AM623" s="164"/>
      <c r="AN623" s="164"/>
      <c r="AO623" s="164"/>
      <c r="AP623" s="164"/>
      <c r="AQ623" s="164"/>
      <c r="AR623" s="164"/>
      <c r="AS623" s="164"/>
      <c r="AT623" s="164"/>
      <c r="AU623" s="164"/>
      <c r="AV623" s="164"/>
      <c r="AW623" s="164"/>
      <c r="AX623" s="164"/>
      <c r="AY623" s="164"/>
      <c r="AZ623" s="164"/>
      <c r="BA623" s="164"/>
      <c r="BB623" s="164"/>
      <c r="BC623" s="164"/>
      <c r="BD623" s="164"/>
      <c r="BE623" s="164"/>
      <c r="BF623" s="164"/>
      <c r="BG623" s="164"/>
      <c r="BH623" s="164"/>
      <c r="BI623" s="164"/>
      <c r="BJ623" s="164"/>
      <c r="BK623" s="164"/>
      <c r="BL623" s="164"/>
      <c r="BM623" s="164"/>
      <c r="BN623" s="164"/>
      <c r="BO623" s="164"/>
      <c r="BP623" s="164"/>
      <c r="BQ623" s="164"/>
      <c r="BR623" s="164"/>
      <c r="BS623" s="164"/>
      <c r="BT623" s="164"/>
      <c r="BU623" s="164"/>
      <c r="BV623" s="164"/>
      <c r="BW623" s="164"/>
      <c r="BX623" s="164"/>
    </row>
    <row r="624" spans="1:76" s="172" customFormat="1" x14ac:dyDescent="0.3">
      <c r="A624" s="156"/>
      <c r="B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4"/>
      <c r="AY624" s="164"/>
      <c r="AZ624" s="164"/>
      <c r="BA624" s="164"/>
      <c r="BB624" s="164"/>
      <c r="BC624" s="164"/>
      <c r="BD624" s="164"/>
      <c r="BE624" s="164"/>
      <c r="BF624" s="164"/>
      <c r="BG624" s="164"/>
      <c r="BH624" s="164"/>
      <c r="BI624" s="164"/>
      <c r="BJ624" s="164"/>
      <c r="BK624" s="164"/>
      <c r="BL624" s="164"/>
      <c r="BM624" s="164"/>
      <c r="BN624" s="164"/>
      <c r="BO624" s="164"/>
      <c r="BP624" s="164"/>
      <c r="BQ624" s="164"/>
      <c r="BR624" s="164"/>
      <c r="BS624" s="164"/>
      <c r="BT624" s="164"/>
      <c r="BU624" s="164"/>
      <c r="BV624" s="164"/>
      <c r="BW624" s="164"/>
      <c r="BX624" s="164"/>
    </row>
    <row r="625" spans="1:76" s="172" customFormat="1" x14ac:dyDescent="0.3">
      <c r="A625" s="156"/>
      <c r="B625" s="164"/>
      <c r="W625" s="164"/>
      <c r="X625" s="164"/>
      <c r="Y625" s="164"/>
      <c r="Z625" s="164"/>
      <c r="AA625" s="164"/>
      <c r="AB625" s="164"/>
      <c r="AC625" s="164"/>
      <c r="AD625" s="164"/>
      <c r="AE625" s="164"/>
      <c r="AF625" s="164"/>
      <c r="AG625" s="164"/>
      <c r="AH625" s="164"/>
      <c r="AI625" s="164"/>
      <c r="AJ625" s="164"/>
      <c r="AK625" s="164"/>
      <c r="AL625" s="164"/>
      <c r="AM625" s="164"/>
      <c r="AN625" s="164"/>
      <c r="AO625" s="164"/>
      <c r="AP625" s="164"/>
      <c r="AQ625" s="164"/>
      <c r="AR625" s="164"/>
      <c r="AS625" s="164"/>
      <c r="AT625" s="164"/>
      <c r="AU625" s="164"/>
      <c r="AV625" s="164"/>
      <c r="AW625" s="164"/>
      <c r="AX625" s="164"/>
      <c r="AY625" s="164"/>
      <c r="AZ625" s="164"/>
      <c r="BA625" s="164"/>
      <c r="BB625" s="164"/>
      <c r="BC625" s="164"/>
      <c r="BD625" s="164"/>
      <c r="BE625" s="164"/>
      <c r="BF625" s="164"/>
      <c r="BG625" s="164"/>
      <c r="BH625" s="164"/>
      <c r="BI625" s="164"/>
      <c r="BJ625" s="164"/>
      <c r="BK625" s="164"/>
      <c r="BL625" s="164"/>
      <c r="BM625" s="164"/>
      <c r="BN625" s="164"/>
      <c r="BO625" s="164"/>
      <c r="BP625" s="164"/>
      <c r="BQ625" s="164"/>
      <c r="BR625" s="164"/>
      <c r="BS625" s="164"/>
      <c r="BT625" s="164"/>
      <c r="BU625" s="164"/>
      <c r="BV625" s="164"/>
      <c r="BW625" s="164"/>
      <c r="BX625" s="164"/>
    </row>
    <row r="626" spans="1:76" s="172" customFormat="1" x14ac:dyDescent="0.3">
      <c r="A626" s="156"/>
      <c r="B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c r="AS626" s="164"/>
      <c r="AT626" s="164"/>
      <c r="AU626" s="164"/>
      <c r="AV626" s="164"/>
      <c r="AW626" s="164"/>
      <c r="AX626" s="164"/>
      <c r="AY626" s="164"/>
      <c r="AZ626" s="164"/>
      <c r="BA626" s="164"/>
      <c r="BB626" s="164"/>
      <c r="BC626" s="164"/>
      <c r="BD626" s="164"/>
      <c r="BE626" s="164"/>
      <c r="BF626" s="164"/>
      <c r="BG626" s="164"/>
      <c r="BH626" s="164"/>
      <c r="BI626" s="164"/>
      <c r="BJ626" s="164"/>
      <c r="BK626" s="164"/>
      <c r="BL626" s="164"/>
      <c r="BM626" s="164"/>
      <c r="BN626" s="164"/>
      <c r="BO626" s="164"/>
      <c r="BP626" s="164"/>
      <c r="BQ626" s="164"/>
      <c r="BR626" s="164"/>
      <c r="BS626" s="164"/>
      <c r="BT626" s="164"/>
      <c r="BU626" s="164"/>
      <c r="BV626" s="164"/>
      <c r="BW626" s="164"/>
      <c r="BX626" s="164"/>
    </row>
    <row r="627" spans="1:76" s="172" customFormat="1" x14ac:dyDescent="0.3">
      <c r="A627" s="156"/>
      <c r="B627" s="164"/>
      <c r="W627" s="164"/>
      <c r="X627" s="164"/>
      <c r="Y627" s="164"/>
      <c r="Z627" s="164"/>
      <c r="AA627" s="164"/>
      <c r="AB627" s="164"/>
      <c r="AC627" s="164"/>
      <c r="AD627" s="164"/>
      <c r="AE627" s="164"/>
      <c r="AF627" s="164"/>
      <c r="AG627" s="164"/>
      <c r="AH627" s="164"/>
      <c r="AI627" s="164"/>
      <c r="AJ627" s="164"/>
      <c r="AK627" s="164"/>
      <c r="AL627" s="164"/>
      <c r="AM627" s="164"/>
      <c r="AN627" s="164"/>
      <c r="AO627" s="164"/>
      <c r="AP627" s="164"/>
      <c r="AQ627" s="164"/>
      <c r="AR627" s="164"/>
      <c r="AS627" s="164"/>
      <c r="AT627" s="164"/>
      <c r="AU627" s="164"/>
      <c r="AV627" s="164"/>
      <c r="AW627" s="164"/>
      <c r="AX627" s="164"/>
      <c r="AY627" s="164"/>
      <c r="AZ627" s="164"/>
      <c r="BA627" s="164"/>
      <c r="BB627" s="164"/>
      <c r="BC627" s="164"/>
      <c r="BD627" s="164"/>
      <c r="BE627" s="164"/>
      <c r="BF627" s="164"/>
      <c r="BG627" s="164"/>
      <c r="BH627" s="164"/>
      <c r="BI627" s="164"/>
      <c r="BJ627" s="164"/>
      <c r="BK627" s="164"/>
      <c r="BL627" s="164"/>
      <c r="BM627" s="164"/>
      <c r="BN627" s="164"/>
      <c r="BO627" s="164"/>
      <c r="BP627" s="164"/>
      <c r="BQ627" s="164"/>
      <c r="BR627" s="164"/>
      <c r="BS627" s="164"/>
      <c r="BT627" s="164"/>
      <c r="BU627" s="164"/>
      <c r="BV627" s="164"/>
      <c r="BW627" s="164"/>
      <c r="BX627" s="164"/>
    </row>
    <row r="628" spans="1:76" s="172" customFormat="1" x14ac:dyDescent="0.3">
      <c r="A628" s="156"/>
      <c r="B628" s="164"/>
      <c r="W628" s="164"/>
      <c r="X628" s="164"/>
      <c r="Y628" s="164"/>
      <c r="Z628" s="164"/>
      <c r="AA628" s="164"/>
      <c r="AB628" s="164"/>
      <c r="AC628" s="164"/>
      <c r="AD628" s="164"/>
      <c r="AE628" s="164"/>
      <c r="AF628" s="164"/>
      <c r="AG628" s="164"/>
      <c r="AH628" s="164"/>
      <c r="AI628" s="164"/>
      <c r="AJ628" s="164"/>
      <c r="AK628" s="164"/>
      <c r="AL628" s="164"/>
      <c r="AM628" s="164"/>
      <c r="AN628" s="164"/>
      <c r="AO628" s="164"/>
      <c r="AP628" s="164"/>
      <c r="AQ628" s="164"/>
      <c r="AR628" s="164"/>
      <c r="AS628" s="164"/>
      <c r="AT628" s="164"/>
      <c r="AU628" s="164"/>
      <c r="AV628" s="164"/>
      <c r="AW628" s="164"/>
      <c r="AX628" s="164"/>
      <c r="AY628" s="164"/>
      <c r="AZ628" s="164"/>
      <c r="BA628" s="164"/>
      <c r="BB628" s="164"/>
      <c r="BC628" s="164"/>
      <c r="BD628" s="164"/>
      <c r="BE628" s="164"/>
      <c r="BF628" s="164"/>
      <c r="BG628" s="164"/>
      <c r="BH628" s="164"/>
      <c r="BI628" s="164"/>
      <c r="BJ628" s="164"/>
      <c r="BK628" s="164"/>
      <c r="BL628" s="164"/>
      <c r="BM628" s="164"/>
      <c r="BN628" s="164"/>
      <c r="BO628" s="164"/>
      <c r="BP628" s="164"/>
      <c r="BQ628" s="164"/>
      <c r="BR628" s="164"/>
      <c r="BS628" s="164"/>
      <c r="BT628" s="164"/>
      <c r="BU628" s="164"/>
      <c r="BV628" s="164"/>
      <c r="BW628" s="164"/>
      <c r="BX628" s="164"/>
    </row>
    <row r="629" spans="1:76" s="172" customFormat="1" x14ac:dyDescent="0.3">
      <c r="A629" s="156"/>
      <c r="B629" s="164"/>
      <c r="W629" s="164"/>
      <c r="X629" s="164"/>
      <c r="Y629" s="164"/>
      <c r="Z629" s="164"/>
      <c r="AA629" s="164"/>
      <c r="AB629" s="164"/>
      <c r="AC629" s="164"/>
      <c r="AD629" s="164"/>
      <c r="AE629" s="164"/>
      <c r="AF629" s="164"/>
      <c r="AG629" s="164"/>
      <c r="AH629" s="164"/>
      <c r="AI629" s="164"/>
      <c r="AJ629" s="164"/>
      <c r="AK629" s="164"/>
      <c r="AL629" s="164"/>
      <c r="AM629" s="164"/>
      <c r="AN629" s="164"/>
      <c r="AO629" s="164"/>
      <c r="AP629" s="164"/>
      <c r="AQ629" s="164"/>
      <c r="AR629" s="164"/>
      <c r="AS629" s="164"/>
      <c r="AT629" s="164"/>
      <c r="AU629" s="164"/>
      <c r="AV629" s="164"/>
      <c r="AW629" s="164"/>
      <c r="AX629" s="164"/>
      <c r="AY629" s="164"/>
      <c r="AZ629" s="164"/>
      <c r="BA629" s="164"/>
      <c r="BB629" s="164"/>
      <c r="BC629" s="164"/>
      <c r="BD629" s="164"/>
      <c r="BE629" s="164"/>
      <c r="BF629" s="164"/>
      <c r="BG629" s="164"/>
      <c r="BH629" s="164"/>
      <c r="BI629" s="164"/>
      <c r="BJ629" s="164"/>
      <c r="BK629" s="164"/>
      <c r="BL629" s="164"/>
      <c r="BM629" s="164"/>
      <c r="BN629" s="164"/>
      <c r="BO629" s="164"/>
      <c r="BP629" s="164"/>
      <c r="BQ629" s="164"/>
      <c r="BR629" s="164"/>
      <c r="BS629" s="164"/>
      <c r="BT629" s="164"/>
      <c r="BU629" s="164"/>
      <c r="BV629" s="164"/>
      <c r="BW629" s="164"/>
      <c r="BX629" s="164"/>
    </row>
    <row r="630" spans="1:76" s="172" customFormat="1" x14ac:dyDescent="0.3">
      <c r="A630" s="156"/>
      <c r="B630" s="164"/>
      <c r="W630" s="164"/>
      <c r="X630" s="164"/>
      <c r="Y630" s="164"/>
      <c r="Z630" s="164"/>
      <c r="AA630" s="164"/>
      <c r="AB630" s="164"/>
      <c r="AC630" s="164"/>
      <c r="AD630" s="164"/>
      <c r="AE630" s="164"/>
      <c r="AF630" s="164"/>
      <c r="AG630" s="164"/>
      <c r="AH630" s="164"/>
      <c r="AI630" s="164"/>
      <c r="AJ630" s="164"/>
      <c r="AK630" s="164"/>
      <c r="AL630" s="164"/>
      <c r="AM630" s="164"/>
      <c r="AN630" s="164"/>
      <c r="AO630" s="164"/>
      <c r="AP630" s="164"/>
      <c r="AQ630" s="164"/>
      <c r="AR630" s="164"/>
      <c r="AS630" s="164"/>
      <c r="AT630" s="164"/>
      <c r="AU630" s="164"/>
      <c r="AV630" s="164"/>
      <c r="AW630" s="164"/>
      <c r="AX630" s="164"/>
      <c r="AY630" s="164"/>
      <c r="AZ630" s="164"/>
      <c r="BA630" s="164"/>
      <c r="BB630" s="164"/>
      <c r="BC630" s="164"/>
      <c r="BD630" s="164"/>
      <c r="BE630" s="164"/>
      <c r="BF630" s="164"/>
      <c r="BG630" s="164"/>
      <c r="BH630" s="164"/>
      <c r="BI630" s="164"/>
      <c r="BJ630" s="164"/>
      <c r="BK630" s="164"/>
      <c r="BL630" s="164"/>
      <c r="BM630" s="164"/>
      <c r="BN630" s="164"/>
      <c r="BO630" s="164"/>
      <c r="BP630" s="164"/>
      <c r="BQ630" s="164"/>
      <c r="BR630" s="164"/>
      <c r="BS630" s="164"/>
      <c r="BT630" s="164"/>
      <c r="BU630" s="164"/>
      <c r="BV630" s="164"/>
      <c r="BW630" s="164"/>
      <c r="BX630" s="164"/>
    </row>
    <row r="631" spans="1:76" s="172" customFormat="1" x14ac:dyDescent="0.3">
      <c r="A631" s="156"/>
      <c r="B631" s="164"/>
      <c r="W631" s="164"/>
      <c r="X631" s="164"/>
      <c r="Y631" s="164"/>
      <c r="Z631" s="164"/>
      <c r="AA631" s="164"/>
      <c r="AB631" s="164"/>
      <c r="AC631" s="164"/>
      <c r="AD631" s="164"/>
      <c r="AE631" s="164"/>
      <c r="AF631" s="164"/>
      <c r="AG631" s="164"/>
      <c r="AH631" s="164"/>
      <c r="AI631" s="164"/>
      <c r="AJ631" s="164"/>
      <c r="AK631" s="164"/>
      <c r="AL631" s="164"/>
      <c r="AM631" s="164"/>
      <c r="AN631" s="164"/>
      <c r="AO631" s="164"/>
      <c r="AP631" s="164"/>
      <c r="AQ631" s="164"/>
      <c r="AR631" s="164"/>
      <c r="AS631" s="164"/>
      <c r="AT631" s="164"/>
      <c r="AU631" s="164"/>
      <c r="AV631" s="164"/>
      <c r="AW631" s="164"/>
      <c r="AX631" s="164"/>
      <c r="AY631" s="164"/>
      <c r="AZ631" s="164"/>
      <c r="BA631" s="164"/>
      <c r="BB631" s="164"/>
      <c r="BC631" s="164"/>
      <c r="BD631" s="164"/>
      <c r="BE631" s="164"/>
      <c r="BF631" s="164"/>
      <c r="BG631" s="164"/>
      <c r="BH631" s="164"/>
      <c r="BI631" s="164"/>
      <c r="BJ631" s="164"/>
      <c r="BK631" s="164"/>
      <c r="BL631" s="164"/>
      <c r="BM631" s="164"/>
      <c r="BN631" s="164"/>
      <c r="BO631" s="164"/>
      <c r="BP631" s="164"/>
      <c r="BQ631" s="164"/>
      <c r="BR631" s="164"/>
      <c r="BS631" s="164"/>
      <c r="BT631" s="164"/>
      <c r="BU631" s="164"/>
      <c r="BV631" s="164"/>
      <c r="BW631" s="164"/>
      <c r="BX631" s="164"/>
    </row>
    <row r="632" spans="1:76" s="172" customFormat="1" x14ac:dyDescent="0.3">
      <c r="A632" s="156"/>
      <c r="B632" s="164"/>
      <c r="W632" s="164"/>
      <c r="X632" s="164"/>
      <c r="Y632" s="164"/>
      <c r="Z632" s="164"/>
      <c r="AA632" s="164"/>
      <c r="AB632" s="164"/>
      <c r="AC632" s="164"/>
      <c r="AD632" s="164"/>
      <c r="AE632" s="164"/>
      <c r="AF632" s="164"/>
      <c r="AG632" s="164"/>
      <c r="AH632" s="164"/>
      <c r="AI632" s="164"/>
      <c r="AJ632" s="164"/>
      <c r="AK632" s="164"/>
      <c r="AL632" s="164"/>
      <c r="AM632" s="164"/>
      <c r="AN632" s="164"/>
      <c r="AO632" s="164"/>
      <c r="AP632" s="164"/>
      <c r="AQ632" s="164"/>
      <c r="AR632" s="164"/>
      <c r="AS632" s="164"/>
      <c r="AT632" s="164"/>
      <c r="AU632" s="164"/>
      <c r="AV632" s="164"/>
      <c r="AW632" s="164"/>
      <c r="AX632" s="164"/>
      <c r="AY632" s="164"/>
      <c r="AZ632" s="164"/>
      <c r="BA632" s="164"/>
      <c r="BB632" s="164"/>
      <c r="BC632" s="164"/>
      <c r="BD632" s="164"/>
      <c r="BE632" s="164"/>
      <c r="BF632" s="164"/>
      <c r="BG632" s="164"/>
      <c r="BH632" s="164"/>
      <c r="BI632" s="164"/>
      <c r="BJ632" s="164"/>
      <c r="BK632" s="164"/>
      <c r="BL632" s="164"/>
      <c r="BM632" s="164"/>
      <c r="BN632" s="164"/>
      <c r="BO632" s="164"/>
      <c r="BP632" s="164"/>
      <c r="BQ632" s="164"/>
      <c r="BR632" s="164"/>
      <c r="BS632" s="164"/>
      <c r="BT632" s="164"/>
      <c r="BU632" s="164"/>
      <c r="BV632" s="164"/>
      <c r="BW632" s="164"/>
      <c r="BX632" s="164"/>
    </row>
    <row r="633" spans="1:76" s="172" customFormat="1" x14ac:dyDescent="0.3">
      <c r="A633" s="156"/>
      <c r="B633" s="164"/>
      <c r="W633" s="164"/>
      <c r="X633" s="164"/>
      <c r="Y633" s="164"/>
      <c r="Z633" s="164"/>
      <c r="AA633" s="164"/>
      <c r="AB633" s="164"/>
      <c r="AC633" s="164"/>
      <c r="AD633" s="164"/>
      <c r="AE633" s="164"/>
      <c r="AF633" s="164"/>
      <c r="AG633" s="164"/>
      <c r="AH633" s="164"/>
      <c r="AI633" s="164"/>
      <c r="AJ633" s="164"/>
      <c r="AK633" s="164"/>
      <c r="AL633" s="164"/>
      <c r="AM633" s="164"/>
      <c r="AN633" s="164"/>
      <c r="AO633" s="164"/>
      <c r="AP633" s="164"/>
      <c r="AQ633" s="164"/>
      <c r="AR633" s="164"/>
      <c r="AS633" s="164"/>
      <c r="AT633" s="164"/>
      <c r="AU633" s="164"/>
      <c r="AV633" s="164"/>
      <c r="AW633" s="164"/>
      <c r="AX633" s="164"/>
      <c r="AY633" s="164"/>
      <c r="AZ633" s="164"/>
      <c r="BA633" s="164"/>
      <c r="BB633" s="164"/>
      <c r="BC633" s="164"/>
      <c r="BD633" s="164"/>
      <c r="BE633" s="164"/>
      <c r="BF633" s="164"/>
      <c r="BG633" s="164"/>
      <c r="BH633" s="164"/>
      <c r="BI633" s="164"/>
      <c r="BJ633" s="164"/>
      <c r="BK633" s="164"/>
      <c r="BL633" s="164"/>
      <c r="BM633" s="164"/>
      <c r="BN633" s="164"/>
      <c r="BO633" s="164"/>
      <c r="BP633" s="164"/>
      <c r="BQ633" s="164"/>
      <c r="BR633" s="164"/>
      <c r="BS633" s="164"/>
      <c r="BT633" s="164"/>
      <c r="BU633" s="164"/>
      <c r="BV633" s="164"/>
      <c r="BW633" s="164"/>
      <c r="BX633" s="164"/>
    </row>
    <row r="634" spans="1:76" s="172" customFormat="1" x14ac:dyDescent="0.3">
      <c r="A634" s="156"/>
      <c r="B634" s="164"/>
      <c r="W634" s="164"/>
      <c r="X634" s="164"/>
      <c r="Y634" s="164"/>
      <c r="Z634" s="164"/>
      <c r="AA634" s="164"/>
      <c r="AB634" s="164"/>
      <c r="AC634" s="164"/>
      <c r="AD634" s="164"/>
      <c r="AE634" s="164"/>
      <c r="AF634" s="164"/>
      <c r="AG634" s="164"/>
      <c r="AH634" s="164"/>
      <c r="AI634" s="164"/>
      <c r="AJ634" s="164"/>
      <c r="AK634" s="164"/>
      <c r="AL634" s="164"/>
      <c r="AM634" s="164"/>
      <c r="AN634" s="164"/>
      <c r="AO634" s="164"/>
      <c r="AP634" s="164"/>
      <c r="AQ634" s="164"/>
      <c r="AR634" s="164"/>
      <c r="AS634" s="164"/>
      <c r="AT634" s="164"/>
      <c r="AU634" s="164"/>
      <c r="AV634" s="164"/>
      <c r="AW634" s="164"/>
      <c r="AX634" s="164"/>
      <c r="AY634" s="164"/>
      <c r="AZ634" s="164"/>
      <c r="BA634" s="164"/>
      <c r="BB634" s="164"/>
      <c r="BC634" s="164"/>
      <c r="BD634" s="164"/>
      <c r="BE634" s="164"/>
      <c r="BF634" s="164"/>
      <c r="BG634" s="164"/>
      <c r="BH634" s="164"/>
      <c r="BI634" s="164"/>
      <c r="BJ634" s="164"/>
      <c r="BK634" s="164"/>
      <c r="BL634" s="164"/>
      <c r="BM634" s="164"/>
      <c r="BN634" s="164"/>
      <c r="BO634" s="164"/>
      <c r="BP634" s="164"/>
      <c r="BQ634" s="164"/>
      <c r="BR634" s="164"/>
      <c r="BS634" s="164"/>
      <c r="BT634" s="164"/>
      <c r="BU634" s="164"/>
      <c r="BV634" s="164"/>
      <c r="BW634" s="164"/>
      <c r="BX634" s="164"/>
    </row>
    <row r="635" spans="1:76" s="172" customFormat="1" x14ac:dyDescent="0.3">
      <c r="A635" s="156"/>
      <c r="B635" s="164"/>
      <c r="W635" s="164"/>
      <c r="X635" s="164"/>
      <c r="Y635" s="164"/>
      <c r="Z635" s="164"/>
      <c r="AA635" s="164"/>
      <c r="AB635" s="164"/>
      <c r="AC635" s="164"/>
      <c r="AD635" s="164"/>
      <c r="AE635" s="164"/>
      <c r="AF635" s="164"/>
      <c r="AG635" s="164"/>
      <c r="AH635" s="164"/>
      <c r="AI635" s="164"/>
      <c r="AJ635" s="164"/>
      <c r="AK635" s="164"/>
      <c r="AL635" s="164"/>
      <c r="AM635" s="164"/>
      <c r="AN635" s="164"/>
      <c r="AO635" s="164"/>
      <c r="AP635" s="164"/>
      <c r="AQ635" s="164"/>
      <c r="AR635" s="164"/>
      <c r="AS635" s="164"/>
      <c r="AT635" s="164"/>
      <c r="AU635" s="164"/>
      <c r="AV635" s="164"/>
      <c r="AW635" s="164"/>
      <c r="AX635" s="164"/>
      <c r="AY635" s="164"/>
      <c r="AZ635" s="164"/>
      <c r="BA635" s="164"/>
      <c r="BB635" s="164"/>
      <c r="BC635" s="164"/>
      <c r="BD635" s="164"/>
      <c r="BE635" s="164"/>
      <c r="BF635" s="164"/>
      <c r="BG635" s="164"/>
      <c r="BH635" s="164"/>
      <c r="BI635" s="164"/>
      <c r="BJ635" s="164"/>
      <c r="BK635" s="164"/>
      <c r="BL635" s="164"/>
      <c r="BM635" s="164"/>
      <c r="BN635" s="164"/>
      <c r="BO635" s="164"/>
      <c r="BP635" s="164"/>
      <c r="BQ635" s="164"/>
      <c r="BR635" s="164"/>
      <c r="BS635" s="164"/>
      <c r="BT635" s="164"/>
      <c r="BU635" s="164"/>
      <c r="BV635" s="164"/>
      <c r="BW635" s="164"/>
      <c r="BX635" s="164"/>
    </row>
    <row r="636" spans="1:76" s="172" customFormat="1" x14ac:dyDescent="0.3">
      <c r="A636" s="156"/>
      <c r="B636" s="164"/>
      <c r="W636" s="164"/>
      <c r="X636" s="164"/>
      <c r="Y636" s="164"/>
      <c r="Z636" s="164"/>
      <c r="AA636" s="164"/>
      <c r="AB636" s="164"/>
      <c r="AC636" s="164"/>
      <c r="AD636" s="164"/>
      <c r="AE636" s="164"/>
      <c r="AF636" s="164"/>
      <c r="AG636" s="164"/>
      <c r="AH636" s="164"/>
      <c r="AI636" s="164"/>
      <c r="AJ636" s="164"/>
      <c r="AK636" s="164"/>
      <c r="AL636" s="164"/>
      <c r="AM636" s="164"/>
      <c r="AN636" s="164"/>
      <c r="AO636" s="164"/>
      <c r="AP636" s="164"/>
      <c r="AQ636" s="164"/>
      <c r="AR636" s="164"/>
      <c r="AS636" s="164"/>
      <c r="AT636" s="164"/>
      <c r="AU636" s="164"/>
      <c r="AV636" s="164"/>
      <c r="AW636" s="164"/>
      <c r="AX636" s="164"/>
      <c r="AY636" s="164"/>
      <c r="AZ636" s="164"/>
      <c r="BA636" s="164"/>
      <c r="BB636" s="164"/>
      <c r="BC636" s="164"/>
      <c r="BD636" s="164"/>
      <c r="BE636" s="164"/>
      <c r="BF636" s="164"/>
      <c r="BG636" s="164"/>
      <c r="BH636" s="164"/>
      <c r="BI636" s="164"/>
      <c r="BJ636" s="164"/>
      <c r="BK636" s="164"/>
      <c r="BL636" s="164"/>
      <c r="BM636" s="164"/>
      <c r="BN636" s="164"/>
      <c r="BO636" s="164"/>
      <c r="BP636" s="164"/>
      <c r="BQ636" s="164"/>
      <c r="BR636" s="164"/>
      <c r="BS636" s="164"/>
      <c r="BT636" s="164"/>
      <c r="BU636" s="164"/>
      <c r="BV636" s="164"/>
      <c r="BW636" s="164"/>
      <c r="BX636" s="164"/>
    </row>
    <row r="637" spans="1:76" s="172" customFormat="1" x14ac:dyDescent="0.3">
      <c r="A637" s="156"/>
      <c r="B637" s="164"/>
      <c r="W637" s="164"/>
      <c r="X637" s="164"/>
      <c r="Y637" s="164"/>
      <c r="Z637" s="164"/>
      <c r="AA637" s="164"/>
      <c r="AB637" s="164"/>
      <c r="AC637" s="164"/>
      <c r="AD637" s="164"/>
      <c r="AE637" s="164"/>
      <c r="AF637" s="164"/>
      <c r="AG637" s="164"/>
      <c r="AH637" s="164"/>
      <c r="AI637" s="164"/>
      <c r="AJ637" s="164"/>
      <c r="AK637" s="164"/>
      <c r="AL637" s="164"/>
      <c r="AM637" s="164"/>
      <c r="AN637" s="164"/>
      <c r="AO637" s="164"/>
      <c r="AP637" s="164"/>
      <c r="AQ637" s="164"/>
      <c r="AR637" s="164"/>
      <c r="AS637" s="164"/>
      <c r="AT637" s="164"/>
      <c r="AU637" s="164"/>
      <c r="AV637" s="164"/>
      <c r="AW637" s="164"/>
      <c r="AX637" s="164"/>
      <c r="AY637" s="164"/>
      <c r="AZ637" s="164"/>
      <c r="BA637" s="164"/>
      <c r="BB637" s="164"/>
      <c r="BC637" s="164"/>
      <c r="BD637" s="164"/>
      <c r="BE637" s="164"/>
      <c r="BF637" s="164"/>
      <c r="BG637" s="164"/>
      <c r="BH637" s="164"/>
      <c r="BI637" s="164"/>
      <c r="BJ637" s="164"/>
      <c r="BK637" s="164"/>
      <c r="BL637" s="164"/>
      <c r="BM637" s="164"/>
      <c r="BN637" s="164"/>
      <c r="BO637" s="164"/>
      <c r="BP637" s="164"/>
      <c r="BQ637" s="164"/>
      <c r="BR637" s="164"/>
      <c r="BS637" s="164"/>
      <c r="BT637" s="164"/>
      <c r="BU637" s="164"/>
      <c r="BV637" s="164"/>
      <c r="BW637" s="164"/>
      <c r="BX637" s="164"/>
    </row>
    <row r="638" spans="1:76" s="172" customFormat="1" x14ac:dyDescent="0.3">
      <c r="A638" s="156"/>
      <c r="B638" s="164"/>
      <c r="W638" s="164"/>
      <c r="X638" s="164"/>
      <c r="Y638" s="164"/>
      <c r="Z638" s="164"/>
      <c r="AA638" s="164"/>
      <c r="AB638" s="164"/>
      <c r="AC638" s="164"/>
      <c r="AD638" s="164"/>
      <c r="AE638" s="164"/>
      <c r="AF638" s="164"/>
      <c r="AG638" s="164"/>
      <c r="AH638" s="164"/>
      <c r="AI638" s="164"/>
      <c r="AJ638" s="164"/>
      <c r="AK638" s="164"/>
      <c r="AL638" s="164"/>
      <c r="AM638" s="164"/>
      <c r="AN638" s="164"/>
      <c r="AO638" s="164"/>
      <c r="AP638" s="164"/>
      <c r="AQ638" s="164"/>
      <c r="AR638" s="164"/>
      <c r="AS638" s="164"/>
      <c r="AT638" s="164"/>
      <c r="AU638" s="164"/>
      <c r="AV638" s="164"/>
      <c r="AW638" s="164"/>
      <c r="AX638" s="164"/>
      <c r="AY638" s="164"/>
      <c r="AZ638" s="164"/>
      <c r="BA638" s="164"/>
      <c r="BB638" s="164"/>
      <c r="BC638" s="164"/>
      <c r="BD638" s="164"/>
      <c r="BE638" s="164"/>
      <c r="BF638" s="164"/>
      <c r="BG638" s="164"/>
      <c r="BH638" s="164"/>
      <c r="BI638" s="164"/>
      <c r="BJ638" s="164"/>
      <c r="BK638" s="164"/>
      <c r="BL638" s="164"/>
      <c r="BM638" s="164"/>
      <c r="BN638" s="164"/>
      <c r="BO638" s="164"/>
      <c r="BP638" s="164"/>
      <c r="BQ638" s="164"/>
      <c r="BR638" s="164"/>
      <c r="BS638" s="164"/>
      <c r="BT638" s="164"/>
      <c r="BU638" s="164"/>
      <c r="BV638" s="164"/>
      <c r="BW638" s="164"/>
      <c r="BX638" s="164"/>
    </row>
    <row r="639" spans="1:76" s="172" customFormat="1" x14ac:dyDescent="0.3">
      <c r="A639" s="156"/>
      <c r="B639" s="164"/>
      <c r="W639" s="164"/>
      <c r="X639" s="164"/>
      <c r="Y639" s="164"/>
      <c r="Z639" s="164"/>
      <c r="AA639" s="164"/>
      <c r="AB639" s="164"/>
      <c r="AC639" s="164"/>
      <c r="AD639" s="164"/>
      <c r="AE639" s="164"/>
      <c r="AF639" s="164"/>
      <c r="AG639" s="164"/>
      <c r="AH639" s="164"/>
      <c r="AI639" s="164"/>
      <c r="AJ639" s="164"/>
      <c r="AK639" s="164"/>
      <c r="AL639" s="164"/>
      <c r="AM639" s="164"/>
      <c r="AN639" s="164"/>
      <c r="AO639" s="164"/>
      <c r="AP639" s="164"/>
      <c r="AQ639" s="164"/>
      <c r="AR639" s="164"/>
      <c r="AS639" s="164"/>
      <c r="AT639" s="164"/>
      <c r="AU639" s="164"/>
      <c r="AV639" s="164"/>
      <c r="AW639" s="164"/>
      <c r="AX639" s="164"/>
      <c r="AY639" s="164"/>
      <c r="AZ639" s="164"/>
      <c r="BA639" s="164"/>
      <c r="BB639" s="164"/>
      <c r="BC639" s="164"/>
      <c r="BD639" s="164"/>
      <c r="BE639" s="164"/>
      <c r="BF639" s="164"/>
      <c r="BG639" s="164"/>
      <c r="BH639" s="164"/>
      <c r="BI639" s="164"/>
      <c r="BJ639" s="164"/>
      <c r="BK639" s="164"/>
      <c r="BL639" s="164"/>
      <c r="BM639" s="164"/>
      <c r="BN639" s="164"/>
      <c r="BO639" s="164"/>
      <c r="BP639" s="164"/>
      <c r="BQ639" s="164"/>
      <c r="BR639" s="164"/>
      <c r="BS639" s="164"/>
      <c r="BT639" s="164"/>
      <c r="BU639" s="164"/>
      <c r="BV639" s="164"/>
      <c r="BW639" s="164"/>
      <c r="BX639" s="164"/>
    </row>
    <row r="640" spans="1:76" s="172" customFormat="1" x14ac:dyDescent="0.3">
      <c r="A640" s="156"/>
      <c r="B640" s="164"/>
      <c r="W640" s="164"/>
      <c r="X640" s="164"/>
      <c r="Y640" s="164"/>
      <c r="Z640" s="164"/>
      <c r="AA640" s="164"/>
      <c r="AB640" s="164"/>
      <c r="AC640" s="164"/>
      <c r="AD640" s="164"/>
      <c r="AE640" s="164"/>
      <c r="AF640" s="164"/>
      <c r="AG640" s="164"/>
      <c r="AH640" s="164"/>
      <c r="AI640" s="164"/>
      <c r="AJ640" s="164"/>
      <c r="AK640" s="164"/>
      <c r="AL640" s="164"/>
      <c r="AM640" s="164"/>
      <c r="AN640" s="164"/>
      <c r="AO640" s="164"/>
      <c r="AP640" s="164"/>
      <c r="AQ640" s="164"/>
      <c r="AR640" s="164"/>
      <c r="AS640" s="164"/>
      <c r="AT640" s="164"/>
      <c r="AU640" s="164"/>
      <c r="AV640" s="164"/>
      <c r="AW640" s="164"/>
      <c r="AX640" s="164"/>
      <c r="AY640" s="164"/>
      <c r="AZ640" s="164"/>
      <c r="BA640" s="164"/>
      <c r="BB640" s="164"/>
      <c r="BC640" s="164"/>
      <c r="BD640" s="164"/>
      <c r="BE640" s="164"/>
      <c r="BF640" s="164"/>
      <c r="BG640" s="164"/>
      <c r="BH640" s="164"/>
      <c r="BI640" s="164"/>
      <c r="BJ640" s="164"/>
      <c r="BK640" s="164"/>
      <c r="BL640" s="164"/>
      <c r="BM640" s="164"/>
      <c r="BN640" s="164"/>
      <c r="BO640" s="164"/>
      <c r="BP640" s="164"/>
      <c r="BQ640" s="164"/>
      <c r="BR640" s="164"/>
      <c r="BS640" s="164"/>
      <c r="BT640" s="164"/>
      <c r="BU640" s="164"/>
      <c r="BV640" s="164"/>
      <c r="BW640" s="164"/>
      <c r="BX640" s="164"/>
    </row>
    <row r="641" spans="1:76" s="172" customFormat="1" x14ac:dyDescent="0.3">
      <c r="A641" s="156"/>
      <c r="B641" s="164"/>
      <c r="W641" s="164"/>
      <c r="X641" s="164"/>
      <c r="Y641" s="164"/>
      <c r="Z641" s="164"/>
      <c r="AA641" s="164"/>
      <c r="AB641" s="164"/>
      <c r="AC641" s="164"/>
      <c r="AD641" s="164"/>
      <c r="AE641" s="164"/>
      <c r="AF641" s="164"/>
      <c r="AG641" s="164"/>
      <c r="AH641" s="164"/>
      <c r="AI641" s="164"/>
      <c r="AJ641" s="164"/>
      <c r="AK641" s="164"/>
      <c r="AL641" s="164"/>
      <c r="AM641" s="164"/>
      <c r="AN641" s="164"/>
      <c r="AO641" s="164"/>
      <c r="AP641" s="164"/>
      <c r="AQ641" s="164"/>
      <c r="AR641" s="164"/>
      <c r="AS641" s="164"/>
      <c r="AT641" s="164"/>
      <c r="AU641" s="164"/>
      <c r="AV641" s="164"/>
      <c r="AW641" s="164"/>
      <c r="AX641" s="164"/>
      <c r="AY641" s="164"/>
      <c r="AZ641" s="164"/>
      <c r="BA641" s="164"/>
      <c r="BB641" s="164"/>
      <c r="BC641" s="164"/>
      <c r="BD641" s="164"/>
      <c r="BE641" s="164"/>
      <c r="BF641" s="164"/>
      <c r="BG641" s="164"/>
      <c r="BH641" s="164"/>
      <c r="BI641" s="164"/>
      <c r="BJ641" s="164"/>
      <c r="BK641" s="164"/>
      <c r="BL641" s="164"/>
      <c r="BM641" s="164"/>
      <c r="BN641" s="164"/>
      <c r="BO641" s="164"/>
      <c r="BP641" s="164"/>
      <c r="BQ641" s="164"/>
      <c r="BR641" s="164"/>
      <c r="BS641" s="164"/>
      <c r="BT641" s="164"/>
      <c r="BU641" s="164"/>
      <c r="BV641" s="164"/>
      <c r="BW641" s="164"/>
      <c r="BX641" s="164"/>
    </row>
    <row r="642" spans="1:76" s="172" customFormat="1" x14ac:dyDescent="0.3">
      <c r="A642" s="156"/>
      <c r="B642" s="164"/>
      <c r="W642" s="164"/>
      <c r="X642" s="164"/>
      <c r="Y642" s="164"/>
      <c r="Z642" s="164"/>
      <c r="AA642" s="164"/>
      <c r="AB642" s="164"/>
      <c r="AC642" s="164"/>
      <c r="AD642" s="164"/>
      <c r="AE642" s="164"/>
      <c r="AF642" s="164"/>
      <c r="AG642" s="164"/>
      <c r="AH642" s="164"/>
      <c r="AI642" s="164"/>
      <c r="AJ642" s="164"/>
      <c r="AK642" s="164"/>
      <c r="AL642" s="164"/>
      <c r="AM642" s="164"/>
      <c r="AN642" s="164"/>
      <c r="AO642" s="164"/>
      <c r="AP642" s="164"/>
      <c r="AQ642" s="164"/>
      <c r="AR642" s="164"/>
      <c r="AS642" s="164"/>
      <c r="AT642" s="164"/>
      <c r="AU642" s="164"/>
      <c r="AV642" s="164"/>
      <c r="AW642" s="164"/>
      <c r="AX642" s="164"/>
      <c r="AY642" s="164"/>
      <c r="AZ642" s="164"/>
      <c r="BA642" s="164"/>
      <c r="BB642" s="164"/>
      <c r="BC642" s="164"/>
      <c r="BD642" s="164"/>
      <c r="BE642" s="164"/>
      <c r="BF642" s="164"/>
      <c r="BG642" s="164"/>
      <c r="BH642" s="164"/>
      <c r="BI642" s="164"/>
      <c r="BJ642" s="164"/>
      <c r="BK642" s="164"/>
      <c r="BL642" s="164"/>
      <c r="BM642" s="164"/>
      <c r="BN642" s="164"/>
      <c r="BO642" s="164"/>
      <c r="BP642" s="164"/>
      <c r="BQ642" s="164"/>
      <c r="BR642" s="164"/>
      <c r="BS642" s="164"/>
      <c r="BT642" s="164"/>
      <c r="BU642" s="164"/>
      <c r="BV642" s="164"/>
      <c r="BW642" s="164"/>
      <c r="BX642" s="164"/>
    </row>
    <row r="643" spans="1:76" s="172" customFormat="1" x14ac:dyDescent="0.3">
      <c r="A643" s="156"/>
      <c r="B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4"/>
      <c r="AY643" s="164"/>
      <c r="AZ643" s="164"/>
      <c r="BA643" s="164"/>
      <c r="BB643" s="164"/>
      <c r="BC643" s="164"/>
      <c r="BD643" s="164"/>
      <c r="BE643" s="164"/>
      <c r="BF643" s="164"/>
      <c r="BG643" s="164"/>
      <c r="BH643" s="164"/>
      <c r="BI643" s="164"/>
      <c r="BJ643" s="164"/>
      <c r="BK643" s="164"/>
      <c r="BL643" s="164"/>
      <c r="BM643" s="164"/>
      <c r="BN643" s="164"/>
      <c r="BO643" s="164"/>
      <c r="BP643" s="164"/>
      <c r="BQ643" s="164"/>
      <c r="BR643" s="164"/>
      <c r="BS643" s="164"/>
      <c r="BT643" s="164"/>
      <c r="BU643" s="164"/>
      <c r="BV643" s="164"/>
      <c r="BW643" s="164"/>
      <c r="BX643" s="164"/>
    </row>
    <row r="644" spans="1:76" s="172" customFormat="1" x14ac:dyDescent="0.3">
      <c r="A644" s="156"/>
      <c r="B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4"/>
      <c r="AY644" s="164"/>
      <c r="AZ644" s="164"/>
      <c r="BA644" s="164"/>
      <c r="BB644" s="164"/>
      <c r="BC644" s="164"/>
      <c r="BD644" s="164"/>
      <c r="BE644" s="164"/>
      <c r="BF644" s="164"/>
      <c r="BG644" s="164"/>
      <c r="BH644" s="164"/>
      <c r="BI644" s="164"/>
      <c r="BJ644" s="164"/>
      <c r="BK644" s="164"/>
      <c r="BL644" s="164"/>
      <c r="BM644" s="164"/>
      <c r="BN644" s="164"/>
      <c r="BO644" s="164"/>
      <c r="BP644" s="164"/>
      <c r="BQ644" s="164"/>
      <c r="BR644" s="164"/>
      <c r="BS644" s="164"/>
      <c r="BT644" s="164"/>
      <c r="BU644" s="164"/>
      <c r="BV644" s="164"/>
      <c r="BW644" s="164"/>
      <c r="BX644" s="164"/>
    </row>
    <row r="645" spans="1:76" s="172" customFormat="1" x14ac:dyDescent="0.3">
      <c r="A645" s="156"/>
      <c r="B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4"/>
      <c r="AY645" s="164"/>
      <c r="AZ645" s="164"/>
      <c r="BA645" s="164"/>
      <c r="BB645" s="164"/>
      <c r="BC645" s="164"/>
      <c r="BD645" s="164"/>
      <c r="BE645" s="164"/>
      <c r="BF645" s="164"/>
      <c r="BG645" s="164"/>
      <c r="BH645" s="164"/>
      <c r="BI645" s="164"/>
      <c r="BJ645" s="164"/>
      <c r="BK645" s="164"/>
      <c r="BL645" s="164"/>
      <c r="BM645" s="164"/>
      <c r="BN645" s="164"/>
      <c r="BO645" s="164"/>
      <c r="BP645" s="164"/>
      <c r="BQ645" s="164"/>
      <c r="BR645" s="164"/>
      <c r="BS645" s="164"/>
      <c r="BT645" s="164"/>
      <c r="BU645" s="164"/>
      <c r="BV645" s="164"/>
      <c r="BW645" s="164"/>
      <c r="BX645" s="164"/>
    </row>
    <row r="646" spans="1:76" s="172" customFormat="1" x14ac:dyDescent="0.3">
      <c r="A646" s="156"/>
      <c r="B646" s="164"/>
      <c r="W646" s="164"/>
      <c r="X646" s="164"/>
      <c r="Y646" s="164"/>
      <c r="Z646" s="164"/>
      <c r="AA646" s="164"/>
      <c r="AB646" s="164"/>
      <c r="AC646" s="164"/>
      <c r="AD646" s="164"/>
      <c r="AE646" s="164"/>
      <c r="AF646" s="164"/>
      <c r="AG646" s="164"/>
      <c r="AH646" s="164"/>
      <c r="AI646" s="164"/>
      <c r="AJ646" s="164"/>
      <c r="AK646" s="164"/>
      <c r="AL646" s="164"/>
      <c r="AM646" s="164"/>
      <c r="AN646" s="164"/>
      <c r="AO646" s="164"/>
      <c r="AP646" s="164"/>
      <c r="AQ646" s="164"/>
      <c r="AR646" s="164"/>
      <c r="AS646" s="164"/>
      <c r="AT646" s="164"/>
      <c r="AU646" s="164"/>
      <c r="AV646" s="164"/>
      <c r="AW646" s="164"/>
      <c r="AX646" s="164"/>
      <c r="AY646" s="164"/>
      <c r="AZ646" s="164"/>
      <c r="BA646" s="164"/>
      <c r="BB646" s="164"/>
      <c r="BC646" s="164"/>
      <c r="BD646" s="164"/>
      <c r="BE646" s="164"/>
      <c r="BF646" s="164"/>
      <c r="BG646" s="164"/>
      <c r="BH646" s="164"/>
      <c r="BI646" s="164"/>
      <c r="BJ646" s="164"/>
      <c r="BK646" s="164"/>
      <c r="BL646" s="164"/>
      <c r="BM646" s="164"/>
      <c r="BN646" s="164"/>
      <c r="BO646" s="164"/>
      <c r="BP646" s="164"/>
      <c r="BQ646" s="164"/>
      <c r="BR646" s="164"/>
      <c r="BS646" s="164"/>
      <c r="BT646" s="164"/>
      <c r="BU646" s="164"/>
      <c r="BV646" s="164"/>
      <c r="BW646" s="164"/>
      <c r="BX646" s="164"/>
    </row>
    <row r="647" spans="1:76" s="172" customFormat="1" x14ac:dyDescent="0.3">
      <c r="A647" s="156"/>
      <c r="B647" s="164"/>
      <c r="W647" s="164"/>
      <c r="X647" s="164"/>
      <c r="Y647" s="164"/>
      <c r="Z647" s="164"/>
      <c r="AA647" s="164"/>
      <c r="AB647" s="164"/>
      <c r="AC647" s="164"/>
      <c r="AD647" s="164"/>
      <c r="AE647" s="164"/>
      <c r="AF647" s="164"/>
      <c r="AG647" s="164"/>
      <c r="AH647" s="164"/>
      <c r="AI647" s="164"/>
      <c r="AJ647" s="164"/>
      <c r="AK647" s="164"/>
      <c r="AL647" s="164"/>
      <c r="AM647" s="164"/>
      <c r="AN647" s="164"/>
      <c r="AO647" s="164"/>
      <c r="AP647" s="164"/>
      <c r="AQ647" s="164"/>
      <c r="AR647" s="164"/>
      <c r="AS647" s="164"/>
      <c r="AT647" s="164"/>
      <c r="AU647" s="164"/>
      <c r="AV647" s="164"/>
      <c r="AW647" s="164"/>
      <c r="AX647" s="164"/>
      <c r="AY647" s="164"/>
      <c r="AZ647" s="164"/>
      <c r="BA647" s="164"/>
      <c r="BB647" s="164"/>
      <c r="BC647" s="164"/>
      <c r="BD647" s="164"/>
      <c r="BE647" s="164"/>
      <c r="BF647" s="164"/>
      <c r="BG647" s="164"/>
      <c r="BH647" s="164"/>
      <c r="BI647" s="164"/>
      <c r="BJ647" s="164"/>
      <c r="BK647" s="164"/>
      <c r="BL647" s="164"/>
      <c r="BM647" s="164"/>
      <c r="BN647" s="164"/>
      <c r="BO647" s="164"/>
      <c r="BP647" s="164"/>
      <c r="BQ647" s="164"/>
      <c r="BR647" s="164"/>
      <c r="BS647" s="164"/>
      <c r="BT647" s="164"/>
      <c r="BU647" s="164"/>
      <c r="BV647" s="164"/>
      <c r="BW647" s="164"/>
      <c r="BX647" s="164"/>
    </row>
    <row r="648" spans="1:76" s="172" customFormat="1" x14ac:dyDescent="0.3">
      <c r="A648" s="156"/>
      <c r="B648" s="164"/>
      <c r="W648" s="164"/>
      <c r="X648" s="164"/>
      <c r="Y648" s="164"/>
      <c r="Z648" s="164"/>
      <c r="AA648" s="164"/>
      <c r="AB648" s="164"/>
      <c r="AC648" s="164"/>
      <c r="AD648" s="164"/>
      <c r="AE648" s="164"/>
      <c r="AF648" s="164"/>
      <c r="AG648" s="164"/>
      <c r="AH648" s="164"/>
      <c r="AI648" s="164"/>
      <c r="AJ648" s="164"/>
      <c r="AK648" s="164"/>
      <c r="AL648" s="164"/>
      <c r="AM648" s="164"/>
      <c r="AN648" s="164"/>
      <c r="AO648" s="164"/>
      <c r="AP648" s="164"/>
      <c r="AQ648" s="164"/>
      <c r="AR648" s="164"/>
      <c r="AS648" s="164"/>
      <c r="AT648" s="164"/>
      <c r="AU648" s="164"/>
      <c r="AV648" s="164"/>
      <c r="AW648" s="164"/>
      <c r="AX648" s="164"/>
      <c r="AY648" s="164"/>
      <c r="AZ648" s="164"/>
      <c r="BA648" s="164"/>
      <c r="BB648" s="164"/>
      <c r="BC648" s="164"/>
      <c r="BD648" s="164"/>
      <c r="BE648" s="164"/>
      <c r="BF648" s="164"/>
      <c r="BG648" s="164"/>
      <c r="BH648" s="164"/>
      <c r="BI648" s="164"/>
      <c r="BJ648" s="164"/>
      <c r="BK648" s="164"/>
      <c r="BL648" s="164"/>
      <c r="BM648" s="164"/>
      <c r="BN648" s="164"/>
      <c r="BO648" s="164"/>
      <c r="BP648" s="164"/>
      <c r="BQ648" s="164"/>
      <c r="BR648" s="164"/>
      <c r="BS648" s="164"/>
      <c r="BT648" s="164"/>
      <c r="BU648" s="164"/>
      <c r="BV648" s="164"/>
      <c r="BW648" s="164"/>
      <c r="BX648" s="164"/>
    </row>
    <row r="649" spans="1:76" s="172" customFormat="1" x14ac:dyDescent="0.3">
      <c r="A649" s="156"/>
      <c r="B649" s="164"/>
      <c r="W649" s="164"/>
      <c r="X649" s="164"/>
      <c r="Y649" s="164"/>
      <c r="Z649" s="164"/>
      <c r="AA649" s="164"/>
      <c r="AB649" s="164"/>
      <c r="AC649" s="164"/>
      <c r="AD649" s="164"/>
      <c r="AE649" s="164"/>
      <c r="AF649" s="164"/>
      <c r="AG649" s="164"/>
      <c r="AH649" s="164"/>
      <c r="AI649" s="164"/>
      <c r="AJ649" s="164"/>
      <c r="AK649" s="164"/>
      <c r="AL649" s="164"/>
      <c r="AM649" s="164"/>
      <c r="AN649" s="164"/>
      <c r="AO649" s="164"/>
      <c r="AP649" s="164"/>
      <c r="AQ649" s="164"/>
      <c r="AR649" s="164"/>
      <c r="AS649" s="164"/>
      <c r="AT649" s="164"/>
      <c r="AU649" s="164"/>
      <c r="AV649" s="164"/>
      <c r="AW649" s="164"/>
      <c r="AX649" s="164"/>
      <c r="AY649" s="164"/>
      <c r="AZ649" s="164"/>
      <c r="BA649" s="164"/>
      <c r="BB649" s="164"/>
      <c r="BC649" s="164"/>
      <c r="BD649" s="164"/>
      <c r="BE649" s="164"/>
      <c r="BF649" s="164"/>
      <c r="BG649" s="164"/>
      <c r="BH649" s="164"/>
      <c r="BI649" s="164"/>
      <c r="BJ649" s="164"/>
      <c r="BK649" s="164"/>
      <c r="BL649" s="164"/>
      <c r="BM649" s="164"/>
      <c r="BN649" s="164"/>
      <c r="BO649" s="164"/>
      <c r="BP649" s="164"/>
      <c r="BQ649" s="164"/>
      <c r="BR649" s="164"/>
      <c r="BS649" s="164"/>
      <c r="BT649" s="164"/>
      <c r="BU649" s="164"/>
      <c r="BV649" s="164"/>
      <c r="BW649" s="164"/>
      <c r="BX649" s="164"/>
    </row>
    <row r="650" spans="1:76" s="172" customFormat="1" x14ac:dyDescent="0.3">
      <c r="A650" s="156"/>
      <c r="B650" s="164"/>
      <c r="W650" s="164"/>
      <c r="X650" s="164"/>
      <c r="Y650" s="164"/>
      <c r="Z650" s="164"/>
      <c r="AA650" s="164"/>
      <c r="AB650" s="164"/>
      <c r="AC650" s="164"/>
      <c r="AD650" s="164"/>
      <c r="AE650" s="164"/>
      <c r="AF650" s="164"/>
      <c r="AG650" s="164"/>
      <c r="AH650" s="164"/>
      <c r="AI650" s="164"/>
      <c r="AJ650" s="164"/>
      <c r="AK650" s="164"/>
      <c r="AL650" s="164"/>
      <c r="AM650" s="164"/>
      <c r="AN650" s="164"/>
      <c r="AO650" s="164"/>
      <c r="AP650" s="164"/>
      <c r="AQ650" s="164"/>
      <c r="AR650" s="164"/>
      <c r="AS650" s="164"/>
      <c r="AT650" s="164"/>
      <c r="AU650" s="164"/>
      <c r="AV650" s="164"/>
      <c r="AW650" s="164"/>
      <c r="AX650" s="164"/>
      <c r="AY650" s="164"/>
      <c r="AZ650" s="164"/>
      <c r="BA650" s="164"/>
      <c r="BB650" s="164"/>
      <c r="BC650" s="164"/>
      <c r="BD650" s="164"/>
      <c r="BE650" s="164"/>
      <c r="BF650" s="164"/>
      <c r="BG650" s="164"/>
      <c r="BH650" s="164"/>
      <c r="BI650" s="164"/>
      <c r="BJ650" s="164"/>
      <c r="BK650" s="164"/>
      <c r="BL650" s="164"/>
      <c r="BM650" s="164"/>
      <c r="BN650" s="164"/>
      <c r="BO650" s="164"/>
      <c r="BP650" s="164"/>
      <c r="BQ650" s="164"/>
      <c r="BR650" s="164"/>
      <c r="BS650" s="164"/>
      <c r="BT650" s="164"/>
      <c r="BU650" s="164"/>
      <c r="BV650" s="164"/>
      <c r="BW650" s="164"/>
      <c r="BX650" s="164"/>
    </row>
    <row r="651" spans="1:76" s="172" customFormat="1" x14ac:dyDescent="0.3">
      <c r="A651" s="156"/>
      <c r="B651" s="164"/>
      <c r="W651" s="164"/>
      <c r="X651" s="164"/>
      <c r="Y651" s="164"/>
      <c r="Z651" s="164"/>
      <c r="AA651" s="164"/>
      <c r="AB651" s="164"/>
      <c r="AC651" s="164"/>
      <c r="AD651" s="164"/>
      <c r="AE651" s="164"/>
      <c r="AF651" s="164"/>
      <c r="AG651" s="164"/>
      <c r="AH651" s="164"/>
      <c r="AI651" s="164"/>
      <c r="AJ651" s="164"/>
      <c r="AK651" s="164"/>
      <c r="AL651" s="164"/>
      <c r="AM651" s="164"/>
      <c r="AN651" s="164"/>
      <c r="AO651" s="164"/>
      <c r="AP651" s="164"/>
      <c r="AQ651" s="164"/>
      <c r="AR651" s="164"/>
      <c r="AS651" s="164"/>
      <c r="AT651" s="164"/>
      <c r="AU651" s="164"/>
      <c r="AV651" s="164"/>
      <c r="AW651" s="164"/>
      <c r="AX651" s="164"/>
      <c r="AY651" s="164"/>
      <c r="AZ651" s="164"/>
      <c r="BA651" s="164"/>
      <c r="BB651" s="164"/>
      <c r="BC651" s="164"/>
      <c r="BD651" s="164"/>
      <c r="BE651" s="164"/>
      <c r="BF651" s="164"/>
      <c r="BG651" s="164"/>
      <c r="BH651" s="164"/>
      <c r="BI651" s="164"/>
      <c r="BJ651" s="164"/>
      <c r="BK651" s="164"/>
      <c r="BL651" s="164"/>
      <c r="BM651" s="164"/>
      <c r="BN651" s="164"/>
      <c r="BO651" s="164"/>
      <c r="BP651" s="164"/>
      <c r="BQ651" s="164"/>
      <c r="BR651" s="164"/>
      <c r="BS651" s="164"/>
      <c r="BT651" s="164"/>
      <c r="BU651" s="164"/>
      <c r="BV651" s="164"/>
      <c r="BW651" s="164"/>
      <c r="BX651" s="164"/>
    </row>
    <row r="652" spans="1:76" s="172" customFormat="1" x14ac:dyDescent="0.3">
      <c r="A652" s="156"/>
      <c r="B652" s="164"/>
      <c r="W652" s="164"/>
      <c r="X652" s="164"/>
      <c r="Y652" s="164"/>
      <c r="Z652" s="164"/>
      <c r="AA652" s="164"/>
      <c r="AB652" s="164"/>
      <c r="AC652" s="164"/>
      <c r="AD652" s="164"/>
      <c r="AE652" s="164"/>
      <c r="AF652" s="164"/>
      <c r="AG652" s="164"/>
      <c r="AH652" s="164"/>
      <c r="AI652" s="164"/>
      <c r="AJ652" s="164"/>
      <c r="AK652" s="164"/>
      <c r="AL652" s="164"/>
      <c r="AM652" s="164"/>
      <c r="AN652" s="164"/>
      <c r="AO652" s="164"/>
      <c r="AP652" s="164"/>
      <c r="AQ652" s="164"/>
      <c r="AR652" s="164"/>
      <c r="AS652" s="164"/>
      <c r="AT652" s="164"/>
      <c r="AU652" s="164"/>
      <c r="AV652" s="164"/>
      <c r="AW652" s="164"/>
      <c r="AX652" s="164"/>
      <c r="AY652" s="164"/>
      <c r="AZ652" s="164"/>
      <c r="BA652" s="164"/>
      <c r="BB652" s="164"/>
      <c r="BC652" s="164"/>
      <c r="BD652" s="164"/>
      <c r="BE652" s="164"/>
      <c r="BF652" s="164"/>
      <c r="BG652" s="164"/>
      <c r="BH652" s="164"/>
      <c r="BI652" s="164"/>
      <c r="BJ652" s="164"/>
      <c r="BK652" s="164"/>
      <c r="BL652" s="164"/>
      <c r="BM652" s="164"/>
      <c r="BN652" s="164"/>
      <c r="BO652" s="164"/>
      <c r="BP652" s="164"/>
      <c r="BQ652" s="164"/>
      <c r="BR652" s="164"/>
      <c r="BS652" s="164"/>
      <c r="BT652" s="164"/>
      <c r="BU652" s="164"/>
      <c r="BV652" s="164"/>
      <c r="BW652" s="164"/>
      <c r="BX652" s="164"/>
    </row>
    <row r="653" spans="1:76" s="172" customFormat="1" x14ac:dyDescent="0.3">
      <c r="A653" s="156"/>
      <c r="B653" s="164"/>
      <c r="W653" s="164"/>
      <c r="X653" s="164"/>
      <c r="Y653" s="164"/>
      <c r="Z653" s="164"/>
      <c r="AA653" s="164"/>
      <c r="AB653" s="164"/>
      <c r="AC653" s="164"/>
      <c r="AD653" s="164"/>
      <c r="AE653" s="164"/>
      <c r="AF653" s="164"/>
      <c r="AG653" s="164"/>
      <c r="AH653" s="164"/>
      <c r="AI653" s="164"/>
      <c r="AJ653" s="164"/>
      <c r="AK653" s="164"/>
      <c r="AL653" s="164"/>
      <c r="AM653" s="164"/>
      <c r="AN653" s="164"/>
      <c r="AO653" s="164"/>
      <c r="AP653" s="164"/>
      <c r="AQ653" s="164"/>
      <c r="AR653" s="164"/>
      <c r="AS653" s="164"/>
      <c r="AT653" s="164"/>
      <c r="AU653" s="164"/>
      <c r="AV653" s="164"/>
      <c r="AW653" s="164"/>
      <c r="AX653" s="164"/>
      <c r="AY653" s="164"/>
      <c r="AZ653" s="164"/>
      <c r="BA653" s="164"/>
      <c r="BB653" s="164"/>
      <c r="BC653" s="164"/>
      <c r="BD653" s="164"/>
      <c r="BE653" s="164"/>
      <c r="BF653" s="164"/>
      <c r="BG653" s="164"/>
      <c r="BH653" s="164"/>
      <c r="BI653" s="164"/>
      <c r="BJ653" s="164"/>
      <c r="BK653" s="164"/>
      <c r="BL653" s="164"/>
      <c r="BM653" s="164"/>
      <c r="BN653" s="164"/>
      <c r="BO653" s="164"/>
      <c r="BP653" s="164"/>
      <c r="BQ653" s="164"/>
      <c r="BR653" s="164"/>
      <c r="BS653" s="164"/>
      <c r="BT653" s="164"/>
      <c r="BU653" s="164"/>
      <c r="BV653" s="164"/>
      <c r="BW653" s="164"/>
      <c r="BX653" s="164"/>
    </row>
    <row r="654" spans="1:76" s="172" customFormat="1" x14ac:dyDescent="0.3">
      <c r="A654" s="156"/>
      <c r="B654" s="164"/>
      <c r="W654" s="164"/>
      <c r="X654" s="164"/>
      <c r="Y654" s="164"/>
      <c r="Z654" s="164"/>
      <c r="AA654" s="164"/>
      <c r="AB654" s="164"/>
      <c r="AC654" s="164"/>
      <c r="AD654" s="164"/>
      <c r="AE654" s="164"/>
      <c r="AF654" s="164"/>
      <c r="AG654" s="164"/>
      <c r="AH654" s="164"/>
      <c r="AI654" s="164"/>
      <c r="AJ654" s="164"/>
      <c r="AK654" s="164"/>
      <c r="AL654" s="164"/>
      <c r="AM654" s="164"/>
      <c r="AN654" s="164"/>
      <c r="AO654" s="164"/>
      <c r="AP654" s="164"/>
      <c r="AQ654" s="164"/>
      <c r="AR654" s="164"/>
      <c r="AS654" s="164"/>
      <c r="AT654" s="164"/>
      <c r="AU654" s="164"/>
      <c r="AV654" s="164"/>
      <c r="AW654" s="164"/>
      <c r="AX654" s="164"/>
      <c r="AY654" s="164"/>
      <c r="AZ654" s="164"/>
      <c r="BA654" s="164"/>
      <c r="BB654" s="164"/>
      <c r="BC654" s="164"/>
      <c r="BD654" s="164"/>
      <c r="BE654" s="164"/>
      <c r="BF654" s="164"/>
      <c r="BG654" s="164"/>
      <c r="BH654" s="164"/>
      <c r="BI654" s="164"/>
      <c r="BJ654" s="164"/>
      <c r="BK654" s="164"/>
      <c r="BL654" s="164"/>
      <c r="BM654" s="164"/>
      <c r="BN654" s="164"/>
      <c r="BO654" s="164"/>
      <c r="BP654" s="164"/>
      <c r="BQ654" s="164"/>
      <c r="BR654" s="164"/>
      <c r="BS654" s="164"/>
      <c r="BT654" s="164"/>
      <c r="BU654" s="164"/>
      <c r="BV654" s="164"/>
      <c r="BW654" s="164"/>
      <c r="BX654" s="164"/>
    </row>
    <row r="655" spans="1:76" s="172" customFormat="1" x14ac:dyDescent="0.3">
      <c r="A655" s="156"/>
      <c r="B655" s="164"/>
      <c r="W655" s="164"/>
      <c r="X655" s="164"/>
      <c r="Y655" s="164"/>
      <c r="Z655" s="164"/>
      <c r="AA655" s="164"/>
      <c r="AB655" s="164"/>
      <c r="AC655" s="164"/>
      <c r="AD655" s="164"/>
      <c r="AE655" s="164"/>
      <c r="AF655" s="164"/>
      <c r="AG655" s="164"/>
      <c r="AH655" s="164"/>
      <c r="AI655" s="164"/>
      <c r="AJ655" s="164"/>
      <c r="AK655" s="164"/>
      <c r="AL655" s="164"/>
      <c r="AM655" s="164"/>
      <c r="AN655" s="164"/>
      <c r="AO655" s="164"/>
      <c r="AP655" s="164"/>
      <c r="AQ655" s="164"/>
      <c r="AR655" s="164"/>
      <c r="AS655" s="164"/>
      <c r="AT655" s="164"/>
      <c r="AU655" s="164"/>
      <c r="AV655" s="164"/>
      <c r="AW655" s="164"/>
      <c r="AX655" s="164"/>
      <c r="AY655" s="164"/>
      <c r="AZ655" s="164"/>
      <c r="BA655" s="164"/>
      <c r="BB655" s="164"/>
      <c r="BC655" s="164"/>
      <c r="BD655" s="164"/>
      <c r="BE655" s="164"/>
      <c r="BF655" s="164"/>
      <c r="BG655" s="164"/>
      <c r="BH655" s="164"/>
      <c r="BI655" s="164"/>
      <c r="BJ655" s="164"/>
      <c r="BK655" s="164"/>
      <c r="BL655" s="164"/>
      <c r="BM655" s="164"/>
      <c r="BN655" s="164"/>
      <c r="BO655" s="164"/>
      <c r="BP655" s="164"/>
      <c r="BQ655" s="164"/>
      <c r="BR655" s="164"/>
      <c r="BS655" s="164"/>
      <c r="BT655" s="164"/>
      <c r="BU655" s="164"/>
      <c r="BV655" s="164"/>
      <c r="BW655" s="164"/>
      <c r="BX655" s="164"/>
    </row>
    <row r="656" spans="1:76" s="172" customFormat="1" x14ac:dyDescent="0.3">
      <c r="A656" s="156"/>
      <c r="B656" s="164"/>
      <c r="W656" s="164"/>
      <c r="X656" s="164"/>
      <c r="Y656" s="164"/>
      <c r="Z656" s="164"/>
      <c r="AA656" s="164"/>
      <c r="AB656" s="164"/>
      <c r="AC656" s="164"/>
      <c r="AD656" s="164"/>
      <c r="AE656" s="164"/>
      <c r="AF656" s="164"/>
      <c r="AG656" s="164"/>
      <c r="AH656" s="164"/>
      <c r="AI656" s="164"/>
      <c r="AJ656" s="164"/>
      <c r="AK656" s="164"/>
      <c r="AL656" s="164"/>
      <c r="AM656" s="164"/>
      <c r="AN656" s="164"/>
      <c r="AO656" s="164"/>
      <c r="AP656" s="164"/>
      <c r="AQ656" s="164"/>
      <c r="AR656" s="164"/>
      <c r="AS656" s="164"/>
      <c r="AT656" s="164"/>
      <c r="AU656" s="164"/>
      <c r="AV656" s="164"/>
      <c r="AW656" s="164"/>
      <c r="AX656" s="164"/>
      <c r="AY656" s="164"/>
      <c r="AZ656" s="164"/>
      <c r="BA656" s="164"/>
      <c r="BB656" s="164"/>
      <c r="BC656" s="164"/>
      <c r="BD656" s="164"/>
      <c r="BE656" s="164"/>
      <c r="BF656" s="164"/>
      <c r="BG656" s="164"/>
      <c r="BH656" s="164"/>
      <c r="BI656" s="164"/>
      <c r="BJ656" s="164"/>
      <c r="BK656" s="164"/>
      <c r="BL656" s="164"/>
      <c r="BM656" s="164"/>
      <c r="BN656" s="164"/>
      <c r="BO656" s="164"/>
      <c r="BP656" s="164"/>
      <c r="BQ656" s="164"/>
      <c r="BR656" s="164"/>
      <c r="BS656" s="164"/>
      <c r="BT656" s="164"/>
      <c r="BU656" s="164"/>
      <c r="BV656" s="164"/>
      <c r="BW656" s="164"/>
      <c r="BX656" s="164"/>
    </row>
    <row r="657" spans="1:76" s="172" customFormat="1" x14ac:dyDescent="0.3">
      <c r="A657" s="156"/>
      <c r="B657" s="164"/>
      <c r="W657" s="164"/>
      <c r="X657" s="164"/>
      <c r="Y657" s="164"/>
      <c r="Z657" s="164"/>
      <c r="AA657" s="164"/>
      <c r="AB657" s="164"/>
      <c r="AC657" s="164"/>
      <c r="AD657" s="164"/>
      <c r="AE657" s="164"/>
      <c r="AF657" s="164"/>
      <c r="AG657" s="164"/>
      <c r="AH657" s="164"/>
      <c r="AI657" s="164"/>
      <c r="AJ657" s="164"/>
      <c r="AK657" s="164"/>
      <c r="AL657" s="164"/>
      <c r="AM657" s="164"/>
      <c r="AN657" s="164"/>
      <c r="AO657" s="164"/>
      <c r="AP657" s="164"/>
      <c r="AQ657" s="164"/>
      <c r="AR657" s="164"/>
      <c r="AS657" s="164"/>
      <c r="AT657" s="164"/>
      <c r="AU657" s="164"/>
      <c r="AV657" s="164"/>
      <c r="AW657" s="164"/>
      <c r="AX657" s="164"/>
      <c r="AY657" s="164"/>
      <c r="AZ657" s="164"/>
      <c r="BA657" s="164"/>
      <c r="BB657" s="164"/>
      <c r="BC657" s="164"/>
      <c r="BD657" s="164"/>
      <c r="BE657" s="164"/>
      <c r="BF657" s="164"/>
      <c r="BG657" s="164"/>
      <c r="BH657" s="164"/>
      <c r="BI657" s="164"/>
      <c r="BJ657" s="164"/>
      <c r="BK657" s="164"/>
      <c r="BL657" s="164"/>
      <c r="BM657" s="164"/>
      <c r="BN657" s="164"/>
      <c r="BO657" s="164"/>
      <c r="BP657" s="164"/>
      <c r="BQ657" s="164"/>
      <c r="BR657" s="164"/>
      <c r="BS657" s="164"/>
      <c r="BT657" s="164"/>
      <c r="BU657" s="164"/>
      <c r="BV657" s="164"/>
      <c r="BW657" s="164"/>
      <c r="BX657" s="164"/>
    </row>
    <row r="658" spans="1:76" s="172" customFormat="1" x14ac:dyDescent="0.3">
      <c r="A658" s="156"/>
      <c r="B658" s="164"/>
      <c r="W658" s="164"/>
      <c r="X658" s="164"/>
      <c r="Y658" s="164"/>
      <c r="Z658" s="164"/>
      <c r="AA658" s="164"/>
      <c r="AB658" s="164"/>
      <c r="AC658" s="164"/>
      <c r="AD658" s="164"/>
      <c r="AE658" s="164"/>
      <c r="AF658" s="164"/>
      <c r="AG658" s="164"/>
      <c r="AH658" s="164"/>
      <c r="AI658" s="164"/>
      <c r="AJ658" s="164"/>
      <c r="AK658" s="164"/>
      <c r="AL658" s="164"/>
      <c r="AM658" s="164"/>
      <c r="AN658" s="164"/>
      <c r="AO658" s="164"/>
      <c r="AP658" s="164"/>
      <c r="AQ658" s="164"/>
      <c r="AR658" s="164"/>
      <c r="AS658" s="164"/>
      <c r="AT658" s="164"/>
      <c r="AU658" s="164"/>
      <c r="AV658" s="164"/>
      <c r="AW658" s="164"/>
      <c r="AX658" s="164"/>
      <c r="AY658" s="164"/>
      <c r="AZ658" s="164"/>
      <c r="BA658" s="164"/>
      <c r="BB658" s="164"/>
      <c r="BC658" s="164"/>
      <c r="BD658" s="164"/>
      <c r="BE658" s="164"/>
      <c r="BF658" s="164"/>
      <c r="BG658" s="164"/>
      <c r="BH658" s="164"/>
      <c r="BI658" s="164"/>
      <c r="BJ658" s="164"/>
      <c r="BK658" s="164"/>
      <c r="BL658" s="164"/>
      <c r="BM658" s="164"/>
      <c r="BN658" s="164"/>
      <c r="BO658" s="164"/>
      <c r="BP658" s="164"/>
      <c r="BQ658" s="164"/>
      <c r="BR658" s="164"/>
      <c r="BS658" s="164"/>
      <c r="BT658" s="164"/>
      <c r="BU658" s="164"/>
      <c r="BV658" s="164"/>
      <c r="BW658" s="164"/>
      <c r="BX658" s="164"/>
    </row>
    <row r="659" spans="1:76" s="172" customFormat="1" x14ac:dyDescent="0.3">
      <c r="A659" s="156"/>
      <c r="B659" s="164"/>
      <c r="W659" s="164"/>
      <c r="X659" s="164"/>
      <c r="Y659" s="164"/>
      <c r="Z659" s="164"/>
      <c r="AA659" s="164"/>
      <c r="AB659" s="164"/>
      <c r="AC659" s="164"/>
      <c r="AD659" s="164"/>
      <c r="AE659" s="164"/>
      <c r="AF659" s="164"/>
      <c r="AG659" s="164"/>
      <c r="AH659" s="164"/>
      <c r="AI659" s="164"/>
      <c r="AJ659" s="164"/>
      <c r="AK659" s="164"/>
      <c r="AL659" s="164"/>
      <c r="AM659" s="164"/>
      <c r="AN659" s="164"/>
      <c r="AO659" s="164"/>
      <c r="AP659" s="164"/>
      <c r="AQ659" s="164"/>
      <c r="AR659" s="164"/>
      <c r="AS659" s="164"/>
      <c r="AT659" s="164"/>
      <c r="AU659" s="164"/>
      <c r="AV659" s="164"/>
      <c r="AW659" s="164"/>
      <c r="AX659" s="164"/>
      <c r="AY659" s="164"/>
      <c r="AZ659" s="164"/>
      <c r="BA659" s="164"/>
      <c r="BB659" s="164"/>
      <c r="BC659" s="164"/>
      <c r="BD659" s="164"/>
      <c r="BE659" s="164"/>
      <c r="BF659" s="164"/>
      <c r="BG659" s="164"/>
      <c r="BH659" s="164"/>
      <c r="BI659" s="164"/>
      <c r="BJ659" s="164"/>
      <c r="BK659" s="164"/>
      <c r="BL659" s="164"/>
      <c r="BM659" s="164"/>
      <c r="BN659" s="164"/>
      <c r="BO659" s="164"/>
      <c r="BP659" s="164"/>
      <c r="BQ659" s="164"/>
      <c r="BR659" s="164"/>
      <c r="BS659" s="164"/>
      <c r="BT659" s="164"/>
      <c r="BU659" s="164"/>
      <c r="BV659" s="164"/>
      <c r="BW659" s="164"/>
      <c r="BX659" s="164"/>
    </row>
    <row r="660" spans="1:76" s="172" customFormat="1" x14ac:dyDescent="0.3">
      <c r="A660" s="156"/>
      <c r="B660" s="164"/>
      <c r="W660" s="164"/>
      <c r="X660" s="164"/>
      <c r="Y660" s="164"/>
      <c r="Z660" s="164"/>
      <c r="AA660" s="164"/>
      <c r="AB660" s="164"/>
      <c r="AC660" s="164"/>
      <c r="AD660" s="164"/>
      <c r="AE660" s="164"/>
      <c r="AF660" s="164"/>
      <c r="AG660" s="164"/>
      <c r="AH660" s="164"/>
      <c r="AI660" s="164"/>
      <c r="AJ660" s="164"/>
      <c r="AK660" s="164"/>
      <c r="AL660" s="164"/>
      <c r="AM660" s="164"/>
      <c r="AN660" s="164"/>
      <c r="AO660" s="164"/>
      <c r="AP660" s="164"/>
      <c r="AQ660" s="164"/>
      <c r="AR660" s="164"/>
      <c r="AS660" s="164"/>
      <c r="AT660" s="164"/>
      <c r="AU660" s="164"/>
      <c r="AV660" s="164"/>
      <c r="AW660" s="164"/>
      <c r="AX660" s="164"/>
      <c r="AY660" s="164"/>
      <c r="AZ660" s="164"/>
      <c r="BA660" s="164"/>
      <c r="BB660" s="164"/>
      <c r="BC660" s="164"/>
      <c r="BD660" s="164"/>
      <c r="BE660" s="164"/>
      <c r="BF660" s="164"/>
      <c r="BG660" s="164"/>
      <c r="BH660" s="164"/>
      <c r="BI660" s="164"/>
      <c r="BJ660" s="164"/>
      <c r="BK660" s="164"/>
      <c r="BL660" s="164"/>
      <c r="BM660" s="164"/>
      <c r="BN660" s="164"/>
      <c r="BO660" s="164"/>
      <c r="BP660" s="164"/>
      <c r="BQ660" s="164"/>
      <c r="BR660" s="164"/>
      <c r="BS660" s="164"/>
      <c r="BT660" s="164"/>
      <c r="BU660" s="164"/>
      <c r="BV660" s="164"/>
      <c r="BW660" s="164"/>
      <c r="BX660" s="164"/>
    </row>
    <row r="661" spans="1:76" s="172" customFormat="1" x14ac:dyDescent="0.3">
      <c r="A661" s="156"/>
      <c r="B661" s="164"/>
      <c r="W661" s="164"/>
      <c r="X661" s="164"/>
      <c r="Y661" s="164"/>
      <c r="Z661" s="164"/>
      <c r="AA661" s="164"/>
      <c r="AB661" s="164"/>
      <c r="AC661" s="164"/>
      <c r="AD661" s="164"/>
      <c r="AE661" s="164"/>
      <c r="AF661" s="164"/>
      <c r="AG661" s="164"/>
      <c r="AH661" s="164"/>
      <c r="AI661" s="164"/>
      <c r="AJ661" s="164"/>
      <c r="AK661" s="164"/>
      <c r="AL661" s="164"/>
      <c r="AM661" s="164"/>
      <c r="AN661" s="164"/>
      <c r="AO661" s="164"/>
      <c r="AP661" s="164"/>
      <c r="AQ661" s="164"/>
      <c r="AR661" s="164"/>
      <c r="AS661" s="164"/>
      <c r="AT661" s="164"/>
      <c r="AU661" s="164"/>
      <c r="AV661" s="164"/>
      <c r="AW661" s="164"/>
      <c r="AX661" s="164"/>
      <c r="AY661" s="164"/>
      <c r="AZ661" s="164"/>
      <c r="BA661" s="164"/>
      <c r="BB661" s="164"/>
      <c r="BC661" s="164"/>
      <c r="BD661" s="164"/>
      <c r="BE661" s="164"/>
      <c r="BF661" s="164"/>
      <c r="BG661" s="164"/>
      <c r="BH661" s="164"/>
      <c r="BI661" s="164"/>
      <c r="BJ661" s="164"/>
      <c r="BK661" s="164"/>
      <c r="BL661" s="164"/>
      <c r="BM661" s="164"/>
      <c r="BN661" s="164"/>
      <c r="BO661" s="164"/>
      <c r="BP661" s="164"/>
      <c r="BQ661" s="164"/>
      <c r="BR661" s="164"/>
      <c r="BS661" s="164"/>
      <c r="BT661" s="164"/>
      <c r="BU661" s="164"/>
      <c r="BV661" s="164"/>
      <c r="BW661" s="164"/>
      <c r="BX661" s="164"/>
    </row>
    <row r="662" spans="1:76" s="172" customFormat="1" x14ac:dyDescent="0.3">
      <c r="A662" s="156"/>
      <c r="B662" s="164"/>
      <c r="W662" s="164"/>
      <c r="X662" s="164"/>
      <c r="Y662" s="164"/>
      <c r="Z662" s="164"/>
      <c r="AA662" s="164"/>
      <c r="AB662" s="164"/>
      <c r="AC662" s="164"/>
      <c r="AD662" s="164"/>
      <c r="AE662" s="164"/>
      <c r="AF662" s="164"/>
      <c r="AG662" s="164"/>
      <c r="AH662" s="164"/>
      <c r="AI662" s="164"/>
      <c r="AJ662" s="164"/>
      <c r="AK662" s="164"/>
      <c r="AL662" s="164"/>
      <c r="AM662" s="164"/>
      <c r="AN662" s="164"/>
      <c r="AO662" s="164"/>
      <c r="AP662" s="164"/>
      <c r="AQ662" s="164"/>
      <c r="AR662" s="164"/>
      <c r="AS662" s="164"/>
      <c r="AT662" s="164"/>
      <c r="AU662" s="164"/>
      <c r="AV662" s="164"/>
      <c r="AW662" s="164"/>
      <c r="AX662" s="164"/>
      <c r="AY662" s="164"/>
      <c r="AZ662" s="164"/>
      <c r="BA662" s="164"/>
      <c r="BB662" s="164"/>
      <c r="BC662" s="164"/>
      <c r="BD662" s="164"/>
      <c r="BE662" s="164"/>
      <c r="BF662" s="164"/>
      <c r="BG662" s="164"/>
      <c r="BH662" s="164"/>
      <c r="BI662" s="164"/>
      <c r="BJ662" s="164"/>
      <c r="BK662" s="164"/>
      <c r="BL662" s="164"/>
      <c r="BM662" s="164"/>
      <c r="BN662" s="164"/>
      <c r="BO662" s="164"/>
      <c r="BP662" s="164"/>
      <c r="BQ662" s="164"/>
      <c r="BR662" s="164"/>
      <c r="BS662" s="164"/>
      <c r="BT662" s="164"/>
      <c r="BU662" s="164"/>
      <c r="BV662" s="164"/>
      <c r="BW662" s="164"/>
      <c r="BX662" s="164"/>
    </row>
    <row r="663" spans="1:76" s="172" customFormat="1" x14ac:dyDescent="0.3">
      <c r="A663" s="156"/>
      <c r="B663" s="164"/>
      <c r="W663" s="164"/>
      <c r="X663" s="164"/>
      <c r="Y663" s="164"/>
      <c r="Z663" s="164"/>
      <c r="AA663" s="164"/>
      <c r="AB663" s="164"/>
      <c r="AC663" s="164"/>
      <c r="AD663" s="164"/>
      <c r="AE663" s="164"/>
      <c r="AF663" s="164"/>
      <c r="AG663" s="164"/>
      <c r="AH663" s="164"/>
      <c r="AI663" s="164"/>
      <c r="AJ663" s="164"/>
      <c r="AK663" s="164"/>
      <c r="AL663" s="164"/>
      <c r="AM663" s="164"/>
      <c r="AN663" s="164"/>
      <c r="AO663" s="164"/>
      <c r="AP663" s="164"/>
      <c r="AQ663" s="164"/>
      <c r="AR663" s="164"/>
      <c r="AS663" s="164"/>
      <c r="AT663" s="164"/>
      <c r="AU663" s="164"/>
      <c r="AV663" s="164"/>
      <c r="AW663" s="164"/>
      <c r="AX663" s="164"/>
      <c r="AY663" s="164"/>
      <c r="AZ663" s="164"/>
      <c r="BA663" s="164"/>
      <c r="BB663" s="164"/>
      <c r="BC663" s="164"/>
      <c r="BD663" s="164"/>
      <c r="BE663" s="164"/>
      <c r="BF663" s="164"/>
      <c r="BG663" s="164"/>
      <c r="BH663" s="164"/>
      <c r="BI663" s="164"/>
      <c r="BJ663" s="164"/>
      <c r="BK663" s="164"/>
      <c r="BL663" s="164"/>
      <c r="BM663" s="164"/>
      <c r="BN663" s="164"/>
      <c r="BO663" s="164"/>
      <c r="BP663" s="164"/>
      <c r="BQ663" s="164"/>
      <c r="BR663" s="164"/>
      <c r="BS663" s="164"/>
      <c r="BT663" s="164"/>
      <c r="BU663" s="164"/>
      <c r="BV663" s="164"/>
      <c r="BW663" s="164"/>
      <c r="BX663" s="164"/>
    </row>
    <row r="664" spans="1:76" s="172" customFormat="1" x14ac:dyDescent="0.3">
      <c r="A664" s="156"/>
      <c r="B664" s="164"/>
      <c r="W664" s="164"/>
      <c r="X664" s="164"/>
      <c r="Y664" s="164"/>
      <c r="Z664" s="164"/>
      <c r="AA664" s="164"/>
      <c r="AB664" s="164"/>
      <c r="AC664" s="164"/>
      <c r="AD664" s="164"/>
      <c r="AE664" s="164"/>
      <c r="AF664" s="164"/>
      <c r="AG664" s="164"/>
      <c r="AH664" s="164"/>
      <c r="AI664" s="164"/>
      <c r="AJ664" s="164"/>
      <c r="AK664" s="164"/>
      <c r="AL664" s="164"/>
      <c r="AM664" s="164"/>
      <c r="AN664" s="164"/>
      <c r="AO664" s="164"/>
      <c r="AP664" s="164"/>
      <c r="AQ664" s="164"/>
      <c r="AR664" s="164"/>
      <c r="AS664" s="164"/>
      <c r="AT664" s="164"/>
      <c r="AU664" s="164"/>
      <c r="AV664" s="164"/>
      <c r="AW664" s="164"/>
      <c r="AX664" s="164"/>
      <c r="AY664" s="164"/>
      <c r="AZ664" s="164"/>
      <c r="BA664" s="164"/>
      <c r="BB664" s="164"/>
      <c r="BC664" s="164"/>
      <c r="BD664" s="164"/>
      <c r="BE664" s="164"/>
      <c r="BF664" s="164"/>
      <c r="BG664" s="164"/>
      <c r="BH664" s="164"/>
      <c r="BI664" s="164"/>
      <c r="BJ664" s="164"/>
      <c r="BK664" s="164"/>
      <c r="BL664" s="164"/>
      <c r="BM664" s="164"/>
      <c r="BN664" s="164"/>
      <c r="BO664" s="164"/>
      <c r="BP664" s="164"/>
      <c r="BQ664" s="164"/>
      <c r="BR664" s="164"/>
      <c r="BS664" s="164"/>
      <c r="BT664" s="164"/>
      <c r="BU664" s="164"/>
      <c r="BV664" s="164"/>
      <c r="BW664" s="164"/>
      <c r="BX664" s="164"/>
    </row>
    <row r="665" spans="1:76" s="172" customFormat="1" x14ac:dyDescent="0.3">
      <c r="A665" s="156"/>
      <c r="B665" s="164"/>
      <c r="W665" s="164"/>
      <c r="X665" s="164"/>
      <c r="Y665" s="164"/>
      <c r="Z665" s="164"/>
      <c r="AA665" s="164"/>
      <c r="AB665" s="164"/>
      <c r="AC665" s="164"/>
      <c r="AD665" s="164"/>
      <c r="AE665" s="164"/>
      <c r="AF665" s="164"/>
      <c r="AG665" s="164"/>
      <c r="AH665" s="164"/>
      <c r="AI665" s="164"/>
      <c r="AJ665" s="164"/>
      <c r="AK665" s="164"/>
      <c r="AL665" s="164"/>
      <c r="AM665" s="164"/>
      <c r="AN665" s="164"/>
      <c r="AO665" s="164"/>
      <c r="AP665" s="164"/>
      <c r="AQ665" s="164"/>
      <c r="AR665" s="164"/>
      <c r="AS665" s="164"/>
      <c r="AT665" s="164"/>
      <c r="AU665" s="164"/>
      <c r="AV665" s="164"/>
      <c r="AW665" s="164"/>
      <c r="AX665" s="164"/>
      <c r="AY665" s="164"/>
      <c r="AZ665" s="164"/>
      <c r="BA665" s="164"/>
      <c r="BB665" s="164"/>
      <c r="BC665" s="164"/>
      <c r="BD665" s="164"/>
      <c r="BE665" s="164"/>
      <c r="BF665" s="164"/>
      <c r="BG665" s="164"/>
      <c r="BH665" s="164"/>
      <c r="BI665" s="164"/>
      <c r="BJ665" s="164"/>
      <c r="BK665" s="164"/>
      <c r="BL665" s="164"/>
      <c r="BM665" s="164"/>
      <c r="BN665" s="164"/>
      <c r="BO665" s="164"/>
      <c r="BP665" s="164"/>
      <c r="BQ665" s="164"/>
      <c r="BR665" s="164"/>
      <c r="BS665" s="164"/>
      <c r="BT665" s="164"/>
      <c r="BU665" s="164"/>
      <c r="BV665" s="164"/>
      <c r="BW665" s="164"/>
      <c r="BX665" s="164"/>
    </row>
    <row r="666" spans="1:76" s="172" customFormat="1" x14ac:dyDescent="0.3">
      <c r="A666" s="156"/>
      <c r="B666" s="164"/>
      <c r="W666" s="164"/>
      <c r="X666" s="164"/>
      <c r="Y666" s="164"/>
      <c r="Z666" s="164"/>
      <c r="AA666" s="164"/>
      <c r="AB666" s="164"/>
      <c r="AC666" s="164"/>
      <c r="AD666" s="164"/>
      <c r="AE666" s="164"/>
      <c r="AF666" s="164"/>
      <c r="AG666" s="164"/>
      <c r="AH666" s="164"/>
      <c r="AI666" s="164"/>
      <c r="AJ666" s="164"/>
      <c r="AK666" s="164"/>
      <c r="AL666" s="164"/>
      <c r="AM666" s="164"/>
      <c r="AN666" s="164"/>
      <c r="AO666" s="164"/>
      <c r="AP666" s="164"/>
      <c r="AQ666" s="164"/>
      <c r="AR666" s="164"/>
      <c r="AS666" s="164"/>
      <c r="AT666" s="164"/>
      <c r="AU666" s="164"/>
      <c r="AV666" s="164"/>
      <c r="AW666" s="164"/>
      <c r="AX666" s="164"/>
      <c r="AY666" s="164"/>
      <c r="AZ666" s="164"/>
      <c r="BA666" s="164"/>
      <c r="BB666" s="164"/>
      <c r="BC666" s="164"/>
      <c r="BD666" s="164"/>
      <c r="BE666" s="164"/>
      <c r="BF666" s="164"/>
      <c r="BG666" s="164"/>
      <c r="BH666" s="164"/>
      <c r="BI666" s="164"/>
      <c r="BJ666" s="164"/>
      <c r="BK666" s="164"/>
      <c r="BL666" s="164"/>
      <c r="BM666" s="164"/>
      <c r="BN666" s="164"/>
      <c r="BO666" s="164"/>
      <c r="BP666" s="164"/>
      <c r="BQ666" s="164"/>
      <c r="BR666" s="164"/>
      <c r="BS666" s="164"/>
      <c r="BT666" s="164"/>
      <c r="BU666" s="164"/>
      <c r="BV666" s="164"/>
      <c r="BW666" s="164"/>
      <c r="BX666" s="164"/>
    </row>
    <row r="667" spans="1:76" s="172" customFormat="1" x14ac:dyDescent="0.3">
      <c r="A667" s="156"/>
      <c r="B667" s="164"/>
      <c r="W667" s="164"/>
      <c r="X667" s="164"/>
      <c r="Y667" s="164"/>
      <c r="Z667" s="164"/>
      <c r="AA667" s="164"/>
      <c r="AB667" s="164"/>
      <c r="AC667" s="164"/>
      <c r="AD667" s="164"/>
      <c r="AE667" s="164"/>
      <c r="AF667" s="164"/>
      <c r="AG667" s="164"/>
      <c r="AH667" s="164"/>
      <c r="AI667" s="164"/>
      <c r="AJ667" s="164"/>
      <c r="AK667" s="164"/>
      <c r="AL667" s="164"/>
      <c r="AM667" s="164"/>
      <c r="AN667" s="164"/>
      <c r="AO667" s="164"/>
      <c r="AP667" s="164"/>
      <c r="AQ667" s="164"/>
      <c r="AR667" s="164"/>
      <c r="AS667" s="164"/>
      <c r="AT667" s="164"/>
      <c r="AU667" s="164"/>
      <c r="AV667" s="164"/>
      <c r="AW667" s="164"/>
      <c r="AX667" s="164"/>
      <c r="AY667" s="164"/>
      <c r="AZ667" s="164"/>
      <c r="BA667" s="164"/>
      <c r="BB667" s="164"/>
      <c r="BC667" s="164"/>
      <c r="BD667" s="164"/>
      <c r="BE667" s="164"/>
      <c r="BF667" s="164"/>
      <c r="BG667" s="164"/>
      <c r="BH667" s="164"/>
      <c r="BI667" s="164"/>
      <c r="BJ667" s="164"/>
      <c r="BK667" s="164"/>
      <c r="BL667" s="164"/>
      <c r="BM667" s="164"/>
      <c r="BN667" s="164"/>
      <c r="BO667" s="164"/>
      <c r="BP667" s="164"/>
      <c r="BQ667" s="164"/>
      <c r="BR667" s="164"/>
      <c r="BS667" s="164"/>
      <c r="BT667" s="164"/>
      <c r="BU667" s="164"/>
      <c r="BV667" s="164"/>
      <c r="BW667" s="164"/>
      <c r="BX667" s="164"/>
    </row>
    <row r="668" spans="1:76" s="172" customFormat="1" x14ac:dyDescent="0.3">
      <c r="A668" s="156"/>
      <c r="B668" s="164"/>
      <c r="W668" s="164"/>
      <c r="X668" s="164"/>
      <c r="Y668" s="164"/>
      <c r="Z668" s="164"/>
      <c r="AA668" s="164"/>
      <c r="AB668" s="164"/>
      <c r="AC668" s="164"/>
      <c r="AD668" s="164"/>
      <c r="AE668" s="164"/>
      <c r="AF668" s="164"/>
      <c r="AG668" s="164"/>
      <c r="AH668" s="164"/>
      <c r="AI668" s="164"/>
      <c r="AJ668" s="164"/>
      <c r="AK668" s="164"/>
      <c r="AL668" s="164"/>
      <c r="AM668" s="164"/>
      <c r="AN668" s="164"/>
      <c r="AO668" s="164"/>
      <c r="AP668" s="164"/>
      <c r="AQ668" s="164"/>
      <c r="AR668" s="164"/>
      <c r="AS668" s="164"/>
      <c r="AT668" s="164"/>
      <c r="AU668" s="164"/>
      <c r="AV668" s="164"/>
      <c r="AW668" s="164"/>
      <c r="AX668" s="164"/>
      <c r="AY668" s="164"/>
      <c r="AZ668" s="164"/>
      <c r="BA668" s="164"/>
      <c r="BB668" s="164"/>
      <c r="BC668" s="164"/>
      <c r="BD668" s="164"/>
      <c r="BE668" s="164"/>
      <c r="BF668" s="164"/>
      <c r="BG668" s="164"/>
      <c r="BH668" s="164"/>
      <c r="BI668" s="164"/>
      <c r="BJ668" s="164"/>
      <c r="BK668" s="164"/>
      <c r="BL668" s="164"/>
      <c r="BM668" s="164"/>
      <c r="BN668" s="164"/>
      <c r="BO668" s="164"/>
      <c r="BP668" s="164"/>
      <c r="BQ668" s="164"/>
      <c r="BR668" s="164"/>
      <c r="BS668" s="164"/>
      <c r="BT668" s="164"/>
      <c r="BU668" s="164"/>
      <c r="BV668" s="164"/>
      <c r="BW668" s="164"/>
      <c r="BX668" s="164"/>
    </row>
    <row r="669" spans="1:76" s="172" customFormat="1" x14ac:dyDescent="0.3">
      <c r="A669" s="156"/>
      <c r="B669" s="164"/>
      <c r="W669" s="164"/>
      <c r="X669" s="164"/>
      <c r="Y669" s="164"/>
      <c r="Z669" s="164"/>
      <c r="AA669" s="164"/>
      <c r="AB669" s="164"/>
      <c r="AC669" s="164"/>
      <c r="AD669" s="164"/>
      <c r="AE669" s="164"/>
      <c r="AF669" s="164"/>
      <c r="AG669" s="164"/>
      <c r="AH669" s="164"/>
      <c r="AI669" s="164"/>
      <c r="AJ669" s="164"/>
      <c r="AK669" s="164"/>
      <c r="AL669" s="164"/>
      <c r="AM669" s="164"/>
      <c r="AN669" s="164"/>
      <c r="AO669" s="164"/>
      <c r="AP669" s="164"/>
      <c r="AQ669" s="164"/>
      <c r="AR669" s="164"/>
      <c r="AS669" s="164"/>
      <c r="AT669" s="164"/>
      <c r="AU669" s="164"/>
      <c r="AV669" s="164"/>
      <c r="AW669" s="164"/>
      <c r="AX669" s="164"/>
      <c r="AY669" s="164"/>
      <c r="AZ669" s="164"/>
      <c r="BA669" s="164"/>
      <c r="BB669" s="164"/>
      <c r="BC669" s="164"/>
      <c r="BD669" s="164"/>
      <c r="BE669" s="164"/>
      <c r="BF669" s="164"/>
      <c r="BG669" s="164"/>
      <c r="BH669" s="164"/>
      <c r="BI669" s="164"/>
      <c r="BJ669" s="164"/>
      <c r="BK669" s="164"/>
      <c r="BL669" s="164"/>
      <c r="BM669" s="164"/>
      <c r="BN669" s="164"/>
      <c r="BO669" s="164"/>
      <c r="BP669" s="164"/>
      <c r="BQ669" s="164"/>
      <c r="BR669" s="164"/>
      <c r="BS669" s="164"/>
      <c r="BT669" s="164"/>
      <c r="BU669" s="164"/>
      <c r="BV669" s="164"/>
      <c r="BW669" s="164"/>
      <c r="BX669" s="164"/>
    </row>
    <row r="670" spans="1:76" s="172" customFormat="1" x14ac:dyDescent="0.3">
      <c r="A670" s="156"/>
      <c r="B670" s="164"/>
      <c r="W670" s="164"/>
      <c r="X670" s="164"/>
      <c r="Y670" s="164"/>
      <c r="Z670" s="164"/>
      <c r="AA670" s="164"/>
      <c r="AB670" s="164"/>
      <c r="AC670" s="164"/>
      <c r="AD670" s="164"/>
      <c r="AE670" s="164"/>
      <c r="AF670" s="164"/>
      <c r="AG670" s="164"/>
      <c r="AH670" s="164"/>
      <c r="AI670" s="164"/>
      <c r="AJ670" s="164"/>
      <c r="AK670" s="164"/>
      <c r="AL670" s="164"/>
      <c r="AM670" s="164"/>
      <c r="AN670" s="164"/>
      <c r="AO670" s="164"/>
      <c r="AP670" s="164"/>
      <c r="AQ670" s="164"/>
      <c r="AR670" s="164"/>
      <c r="AS670" s="164"/>
      <c r="AT670" s="164"/>
      <c r="AU670" s="164"/>
      <c r="AV670" s="164"/>
      <c r="AW670" s="164"/>
      <c r="AX670" s="164"/>
      <c r="AY670" s="164"/>
      <c r="AZ670" s="164"/>
      <c r="BA670" s="164"/>
      <c r="BB670" s="164"/>
      <c r="BC670" s="164"/>
      <c r="BD670" s="164"/>
      <c r="BE670" s="164"/>
      <c r="BF670" s="164"/>
      <c r="BG670" s="164"/>
      <c r="BH670" s="164"/>
      <c r="BI670" s="164"/>
      <c r="BJ670" s="164"/>
      <c r="BK670" s="164"/>
      <c r="BL670" s="164"/>
      <c r="BM670" s="164"/>
      <c r="BN670" s="164"/>
      <c r="BO670" s="164"/>
      <c r="BP670" s="164"/>
      <c r="BQ670" s="164"/>
      <c r="BR670" s="164"/>
      <c r="BS670" s="164"/>
      <c r="BT670" s="164"/>
      <c r="BU670" s="164"/>
      <c r="BV670" s="164"/>
      <c r="BW670" s="164"/>
      <c r="BX670" s="164"/>
    </row>
    <row r="671" spans="1:76" s="172" customFormat="1" x14ac:dyDescent="0.3">
      <c r="A671" s="156"/>
      <c r="B671" s="164"/>
      <c r="W671" s="164"/>
      <c r="X671" s="164"/>
      <c r="Y671" s="164"/>
      <c r="Z671" s="164"/>
      <c r="AA671" s="164"/>
      <c r="AB671" s="164"/>
      <c r="AC671" s="164"/>
      <c r="AD671" s="164"/>
      <c r="AE671" s="164"/>
      <c r="AF671" s="164"/>
      <c r="AG671" s="164"/>
      <c r="AH671" s="164"/>
      <c r="AI671" s="164"/>
      <c r="AJ671" s="164"/>
      <c r="AK671" s="164"/>
      <c r="AL671" s="164"/>
      <c r="AM671" s="164"/>
      <c r="AN671" s="164"/>
      <c r="AO671" s="164"/>
      <c r="AP671" s="164"/>
      <c r="AQ671" s="164"/>
      <c r="AR671" s="164"/>
      <c r="AS671" s="164"/>
      <c r="AT671" s="164"/>
      <c r="AU671" s="164"/>
      <c r="AV671" s="164"/>
      <c r="AW671" s="164"/>
      <c r="AX671" s="164"/>
      <c r="AY671" s="164"/>
      <c r="AZ671" s="164"/>
      <c r="BA671" s="164"/>
      <c r="BB671" s="164"/>
      <c r="BC671" s="164"/>
      <c r="BD671" s="164"/>
      <c r="BE671" s="164"/>
      <c r="BF671" s="164"/>
      <c r="BG671" s="164"/>
      <c r="BH671" s="164"/>
      <c r="BI671" s="164"/>
      <c r="BJ671" s="164"/>
      <c r="BK671" s="164"/>
      <c r="BL671" s="164"/>
      <c r="BM671" s="164"/>
      <c r="BN671" s="164"/>
      <c r="BO671" s="164"/>
      <c r="BP671" s="164"/>
      <c r="BQ671" s="164"/>
      <c r="BR671" s="164"/>
      <c r="BS671" s="164"/>
      <c r="BT671" s="164"/>
      <c r="BU671" s="164"/>
      <c r="BV671" s="164"/>
      <c r="BW671" s="164"/>
      <c r="BX671" s="164"/>
    </row>
    <row r="672" spans="1:76" s="172" customFormat="1" x14ac:dyDescent="0.3">
      <c r="A672" s="156"/>
      <c r="B672" s="164"/>
      <c r="W672" s="164"/>
      <c r="X672" s="164"/>
      <c r="Y672" s="164"/>
      <c r="Z672" s="164"/>
      <c r="AA672" s="164"/>
      <c r="AB672" s="164"/>
      <c r="AC672" s="164"/>
      <c r="AD672" s="164"/>
      <c r="AE672" s="164"/>
      <c r="AF672" s="164"/>
      <c r="AG672" s="164"/>
      <c r="AH672" s="164"/>
      <c r="AI672" s="164"/>
      <c r="AJ672" s="164"/>
      <c r="AK672" s="164"/>
      <c r="AL672" s="164"/>
      <c r="AM672" s="164"/>
      <c r="AN672" s="164"/>
      <c r="AO672" s="164"/>
      <c r="AP672" s="164"/>
      <c r="AQ672" s="164"/>
      <c r="AR672" s="164"/>
      <c r="AS672" s="164"/>
      <c r="AT672" s="164"/>
      <c r="AU672" s="164"/>
      <c r="AV672" s="164"/>
      <c r="AW672" s="164"/>
      <c r="AX672" s="164"/>
      <c r="AY672" s="164"/>
      <c r="AZ672" s="164"/>
      <c r="BA672" s="164"/>
      <c r="BB672" s="164"/>
      <c r="BC672" s="164"/>
      <c r="BD672" s="164"/>
      <c r="BE672" s="164"/>
      <c r="BF672" s="164"/>
      <c r="BG672" s="164"/>
      <c r="BH672" s="164"/>
      <c r="BI672" s="164"/>
      <c r="BJ672" s="164"/>
      <c r="BK672" s="164"/>
      <c r="BL672" s="164"/>
      <c r="BM672" s="164"/>
      <c r="BN672" s="164"/>
      <c r="BO672" s="164"/>
      <c r="BP672" s="164"/>
      <c r="BQ672" s="164"/>
      <c r="BR672" s="164"/>
      <c r="BS672" s="164"/>
      <c r="BT672" s="164"/>
      <c r="BU672" s="164"/>
      <c r="BV672" s="164"/>
      <c r="BW672" s="164"/>
      <c r="BX672" s="164"/>
    </row>
    <row r="673" spans="1:76" s="172" customFormat="1" x14ac:dyDescent="0.3">
      <c r="A673" s="156"/>
      <c r="B673" s="164"/>
      <c r="W673" s="164"/>
      <c r="X673" s="164"/>
      <c r="Y673" s="164"/>
      <c r="Z673" s="164"/>
      <c r="AA673" s="164"/>
      <c r="AB673" s="164"/>
      <c r="AC673" s="164"/>
      <c r="AD673" s="164"/>
      <c r="AE673" s="164"/>
      <c r="AF673" s="164"/>
      <c r="AG673" s="164"/>
      <c r="AH673" s="164"/>
      <c r="AI673" s="164"/>
      <c r="AJ673" s="164"/>
      <c r="AK673" s="164"/>
      <c r="AL673" s="164"/>
      <c r="AM673" s="164"/>
      <c r="AN673" s="164"/>
      <c r="AO673" s="164"/>
      <c r="AP673" s="164"/>
      <c r="AQ673" s="164"/>
      <c r="AR673" s="164"/>
      <c r="AS673" s="164"/>
      <c r="AT673" s="164"/>
      <c r="AU673" s="164"/>
      <c r="AV673" s="164"/>
      <c r="AW673" s="164"/>
      <c r="AX673" s="164"/>
      <c r="AY673" s="164"/>
      <c r="AZ673" s="164"/>
      <c r="BA673" s="164"/>
      <c r="BB673" s="164"/>
      <c r="BC673" s="164"/>
      <c r="BD673" s="164"/>
      <c r="BE673" s="164"/>
      <c r="BF673" s="164"/>
      <c r="BG673" s="164"/>
      <c r="BH673" s="164"/>
      <c r="BI673" s="164"/>
      <c r="BJ673" s="164"/>
      <c r="BK673" s="164"/>
      <c r="BL673" s="164"/>
      <c r="BM673" s="164"/>
      <c r="BN673" s="164"/>
      <c r="BO673" s="164"/>
      <c r="BP673" s="164"/>
      <c r="BQ673" s="164"/>
      <c r="BR673" s="164"/>
      <c r="BS673" s="164"/>
      <c r="BT673" s="164"/>
      <c r="BU673" s="164"/>
      <c r="BV673" s="164"/>
      <c r="BW673" s="164"/>
      <c r="BX673" s="164"/>
    </row>
    <row r="674" spans="1:76" s="172" customFormat="1" x14ac:dyDescent="0.3">
      <c r="A674" s="156"/>
      <c r="B674" s="164"/>
      <c r="W674" s="164"/>
      <c r="X674" s="164"/>
      <c r="Y674" s="164"/>
      <c r="Z674" s="164"/>
      <c r="AA674" s="164"/>
      <c r="AB674" s="164"/>
      <c r="AC674" s="164"/>
      <c r="AD674" s="164"/>
      <c r="AE674" s="164"/>
      <c r="AF674" s="164"/>
      <c r="AG674" s="164"/>
      <c r="AH674" s="164"/>
      <c r="AI674" s="164"/>
      <c r="AJ674" s="164"/>
      <c r="AK674" s="164"/>
      <c r="AL674" s="164"/>
      <c r="AM674" s="164"/>
      <c r="AN674" s="164"/>
      <c r="AO674" s="164"/>
      <c r="AP674" s="164"/>
      <c r="AQ674" s="164"/>
      <c r="AR674" s="164"/>
      <c r="AS674" s="164"/>
      <c r="AT674" s="164"/>
      <c r="AU674" s="164"/>
      <c r="AV674" s="164"/>
      <c r="AW674" s="164"/>
      <c r="AX674" s="164"/>
      <c r="AY674" s="164"/>
      <c r="AZ674" s="164"/>
      <c r="BA674" s="164"/>
      <c r="BB674" s="164"/>
      <c r="BC674" s="164"/>
      <c r="BD674" s="164"/>
      <c r="BE674" s="164"/>
      <c r="BF674" s="164"/>
      <c r="BG674" s="164"/>
      <c r="BH674" s="164"/>
      <c r="BI674" s="164"/>
      <c r="BJ674" s="164"/>
      <c r="BK674" s="164"/>
      <c r="BL674" s="164"/>
      <c r="BM674" s="164"/>
      <c r="BN674" s="164"/>
      <c r="BO674" s="164"/>
      <c r="BP674" s="164"/>
      <c r="BQ674" s="164"/>
      <c r="BR674" s="164"/>
      <c r="BS674" s="164"/>
      <c r="BT674" s="164"/>
      <c r="BU674" s="164"/>
      <c r="BV674" s="164"/>
      <c r="BW674" s="164"/>
      <c r="BX674" s="164"/>
    </row>
    <row r="675" spans="1:76" s="172" customFormat="1" x14ac:dyDescent="0.3">
      <c r="A675" s="156"/>
      <c r="B675" s="164"/>
      <c r="W675" s="164"/>
      <c r="X675" s="164"/>
      <c r="Y675" s="164"/>
      <c r="Z675" s="164"/>
      <c r="AA675" s="164"/>
      <c r="AB675" s="164"/>
      <c r="AC675" s="164"/>
      <c r="AD675" s="164"/>
      <c r="AE675" s="164"/>
      <c r="AF675" s="164"/>
      <c r="AG675" s="164"/>
      <c r="AH675" s="164"/>
      <c r="AI675" s="164"/>
      <c r="AJ675" s="164"/>
      <c r="AK675" s="164"/>
      <c r="AL675" s="164"/>
      <c r="AM675" s="164"/>
      <c r="AN675" s="164"/>
      <c r="AO675" s="164"/>
      <c r="AP675" s="164"/>
      <c r="AQ675" s="164"/>
      <c r="AR675" s="164"/>
      <c r="AS675" s="164"/>
      <c r="AT675" s="164"/>
      <c r="AU675" s="164"/>
      <c r="AV675" s="164"/>
      <c r="AW675" s="164"/>
      <c r="AX675" s="164"/>
      <c r="AY675" s="164"/>
      <c r="AZ675" s="164"/>
      <c r="BA675" s="164"/>
      <c r="BB675" s="164"/>
      <c r="BC675" s="164"/>
      <c r="BD675" s="164"/>
      <c r="BE675" s="164"/>
      <c r="BF675" s="164"/>
      <c r="BG675" s="164"/>
      <c r="BH675" s="164"/>
      <c r="BI675" s="164"/>
      <c r="BJ675" s="164"/>
      <c r="BK675" s="164"/>
      <c r="BL675" s="164"/>
      <c r="BM675" s="164"/>
      <c r="BN675" s="164"/>
      <c r="BO675" s="164"/>
      <c r="BP675" s="164"/>
      <c r="BQ675" s="164"/>
      <c r="BR675" s="164"/>
      <c r="BS675" s="164"/>
      <c r="BT675" s="164"/>
      <c r="BU675" s="164"/>
      <c r="BV675" s="164"/>
      <c r="BW675" s="164"/>
      <c r="BX675" s="164"/>
    </row>
    <row r="676" spans="1:76" s="172" customFormat="1" x14ac:dyDescent="0.3">
      <c r="A676" s="156"/>
      <c r="B676" s="164"/>
      <c r="W676" s="164"/>
      <c r="X676" s="164"/>
      <c r="Y676" s="164"/>
      <c r="Z676" s="164"/>
      <c r="AA676" s="164"/>
      <c r="AB676" s="164"/>
      <c r="AC676" s="164"/>
      <c r="AD676" s="164"/>
      <c r="AE676" s="164"/>
      <c r="AF676" s="164"/>
      <c r="AG676" s="164"/>
      <c r="AH676" s="164"/>
      <c r="AI676" s="164"/>
      <c r="AJ676" s="164"/>
      <c r="AK676" s="164"/>
      <c r="AL676" s="164"/>
      <c r="AM676" s="164"/>
      <c r="AN676" s="164"/>
      <c r="AO676" s="164"/>
      <c r="AP676" s="164"/>
      <c r="AQ676" s="164"/>
      <c r="AR676" s="164"/>
      <c r="AS676" s="164"/>
      <c r="AT676" s="164"/>
      <c r="AU676" s="164"/>
      <c r="AV676" s="164"/>
      <c r="AW676" s="164"/>
      <c r="AX676" s="164"/>
      <c r="AY676" s="164"/>
      <c r="AZ676" s="164"/>
      <c r="BA676" s="164"/>
      <c r="BB676" s="164"/>
      <c r="BC676" s="164"/>
      <c r="BD676" s="164"/>
      <c r="BE676" s="164"/>
      <c r="BF676" s="164"/>
      <c r="BG676" s="164"/>
      <c r="BH676" s="164"/>
      <c r="BI676" s="164"/>
      <c r="BJ676" s="164"/>
      <c r="BK676" s="164"/>
      <c r="BL676" s="164"/>
      <c r="BM676" s="164"/>
      <c r="BN676" s="164"/>
      <c r="BO676" s="164"/>
      <c r="BP676" s="164"/>
      <c r="BQ676" s="164"/>
      <c r="BR676" s="164"/>
      <c r="BS676" s="164"/>
      <c r="BT676" s="164"/>
      <c r="BU676" s="164"/>
      <c r="BV676" s="164"/>
      <c r="BW676" s="164"/>
      <c r="BX676" s="164"/>
    </row>
    <row r="677" spans="1:76" s="172" customFormat="1" x14ac:dyDescent="0.3">
      <c r="A677" s="156"/>
      <c r="B677" s="164"/>
      <c r="W677" s="164"/>
      <c r="X677" s="164"/>
      <c r="Y677" s="164"/>
      <c r="Z677" s="164"/>
      <c r="AA677" s="164"/>
      <c r="AB677" s="164"/>
      <c r="AC677" s="164"/>
      <c r="AD677" s="164"/>
      <c r="AE677" s="164"/>
      <c r="AF677" s="164"/>
      <c r="AG677" s="164"/>
      <c r="AH677" s="164"/>
      <c r="AI677" s="164"/>
      <c r="AJ677" s="164"/>
      <c r="AK677" s="164"/>
      <c r="AL677" s="164"/>
      <c r="AM677" s="164"/>
      <c r="AN677" s="164"/>
      <c r="AO677" s="164"/>
      <c r="AP677" s="164"/>
      <c r="AQ677" s="164"/>
      <c r="AR677" s="164"/>
      <c r="AS677" s="164"/>
      <c r="AT677" s="164"/>
      <c r="AU677" s="164"/>
      <c r="AV677" s="164"/>
      <c r="AW677" s="164"/>
      <c r="AX677" s="164"/>
      <c r="AY677" s="164"/>
      <c r="AZ677" s="164"/>
      <c r="BA677" s="164"/>
      <c r="BB677" s="164"/>
      <c r="BC677" s="164"/>
      <c r="BD677" s="164"/>
      <c r="BE677" s="164"/>
      <c r="BF677" s="164"/>
      <c r="BG677" s="164"/>
      <c r="BH677" s="164"/>
      <c r="BI677" s="164"/>
      <c r="BJ677" s="164"/>
      <c r="BK677" s="164"/>
      <c r="BL677" s="164"/>
      <c r="BM677" s="164"/>
      <c r="BN677" s="164"/>
      <c r="BO677" s="164"/>
      <c r="BP677" s="164"/>
      <c r="BQ677" s="164"/>
      <c r="BR677" s="164"/>
      <c r="BS677" s="164"/>
      <c r="BT677" s="164"/>
      <c r="BU677" s="164"/>
      <c r="BV677" s="164"/>
      <c r="BW677" s="164"/>
      <c r="BX677" s="164"/>
    </row>
    <row r="678" spans="1:76" s="172" customFormat="1" x14ac:dyDescent="0.3">
      <c r="A678" s="156"/>
      <c r="B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4"/>
      <c r="AY678" s="164"/>
      <c r="AZ678" s="164"/>
      <c r="BA678" s="164"/>
      <c r="BB678" s="164"/>
      <c r="BC678" s="164"/>
      <c r="BD678" s="164"/>
      <c r="BE678" s="164"/>
      <c r="BF678" s="164"/>
      <c r="BG678" s="164"/>
      <c r="BH678" s="164"/>
      <c r="BI678" s="164"/>
      <c r="BJ678" s="164"/>
      <c r="BK678" s="164"/>
      <c r="BL678" s="164"/>
      <c r="BM678" s="164"/>
      <c r="BN678" s="164"/>
      <c r="BO678" s="164"/>
      <c r="BP678" s="164"/>
      <c r="BQ678" s="164"/>
      <c r="BR678" s="164"/>
      <c r="BS678" s="164"/>
      <c r="BT678" s="164"/>
      <c r="BU678" s="164"/>
      <c r="BV678" s="164"/>
      <c r="BW678" s="164"/>
      <c r="BX678" s="164"/>
    </row>
    <row r="679" spans="1:76" s="172" customFormat="1" x14ac:dyDescent="0.3">
      <c r="A679" s="156"/>
      <c r="B679" s="164"/>
      <c r="W679" s="164"/>
      <c r="X679" s="164"/>
      <c r="Y679" s="164"/>
      <c r="Z679" s="164"/>
      <c r="AA679" s="164"/>
      <c r="AB679" s="164"/>
      <c r="AC679" s="164"/>
      <c r="AD679" s="164"/>
      <c r="AE679" s="164"/>
      <c r="AF679" s="164"/>
      <c r="AG679" s="164"/>
      <c r="AH679" s="164"/>
      <c r="AI679" s="164"/>
      <c r="AJ679" s="164"/>
      <c r="AK679" s="164"/>
      <c r="AL679" s="164"/>
      <c r="AM679" s="164"/>
      <c r="AN679" s="164"/>
      <c r="AO679" s="164"/>
      <c r="AP679" s="164"/>
      <c r="AQ679" s="164"/>
      <c r="AR679" s="164"/>
      <c r="AS679" s="164"/>
      <c r="AT679" s="164"/>
      <c r="AU679" s="164"/>
      <c r="AV679" s="164"/>
      <c r="AW679" s="164"/>
      <c r="AX679" s="164"/>
      <c r="AY679" s="164"/>
      <c r="AZ679" s="164"/>
      <c r="BA679" s="164"/>
      <c r="BB679" s="164"/>
      <c r="BC679" s="164"/>
      <c r="BD679" s="164"/>
      <c r="BE679" s="164"/>
      <c r="BF679" s="164"/>
      <c r="BG679" s="164"/>
      <c r="BH679" s="164"/>
      <c r="BI679" s="164"/>
      <c r="BJ679" s="164"/>
      <c r="BK679" s="164"/>
      <c r="BL679" s="164"/>
      <c r="BM679" s="164"/>
      <c r="BN679" s="164"/>
      <c r="BO679" s="164"/>
      <c r="BP679" s="164"/>
      <c r="BQ679" s="164"/>
      <c r="BR679" s="164"/>
      <c r="BS679" s="164"/>
      <c r="BT679" s="164"/>
      <c r="BU679" s="164"/>
      <c r="BV679" s="164"/>
      <c r="BW679" s="164"/>
      <c r="BX679" s="164"/>
    </row>
    <row r="680" spans="1:76" s="172" customFormat="1" x14ac:dyDescent="0.3">
      <c r="A680" s="156"/>
      <c r="B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c r="AS680" s="164"/>
      <c r="AT680" s="164"/>
      <c r="AU680" s="164"/>
      <c r="AV680" s="164"/>
      <c r="AW680" s="164"/>
      <c r="AX680" s="164"/>
      <c r="AY680" s="164"/>
      <c r="AZ680" s="164"/>
      <c r="BA680" s="164"/>
      <c r="BB680" s="164"/>
      <c r="BC680" s="164"/>
      <c r="BD680" s="164"/>
      <c r="BE680" s="164"/>
      <c r="BF680" s="164"/>
      <c r="BG680" s="164"/>
      <c r="BH680" s="164"/>
      <c r="BI680" s="164"/>
      <c r="BJ680" s="164"/>
      <c r="BK680" s="164"/>
      <c r="BL680" s="164"/>
      <c r="BM680" s="164"/>
      <c r="BN680" s="164"/>
      <c r="BO680" s="164"/>
      <c r="BP680" s="164"/>
      <c r="BQ680" s="164"/>
      <c r="BR680" s="164"/>
      <c r="BS680" s="164"/>
      <c r="BT680" s="164"/>
      <c r="BU680" s="164"/>
      <c r="BV680" s="164"/>
      <c r="BW680" s="164"/>
      <c r="BX680" s="164"/>
    </row>
    <row r="681" spans="1:76" s="172" customFormat="1" x14ac:dyDescent="0.3">
      <c r="A681" s="156"/>
      <c r="B681" s="164"/>
      <c r="W681" s="164"/>
      <c r="X681" s="164"/>
      <c r="Y681" s="164"/>
      <c r="Z681" s="164"/>
      <c r="AA681" s="164"/>
      <c r="AB681" s="164"/>
      <c r="AC681" s="164"/>
      <c r="AD681" s="164"/>
      <c r="AE681" s="164"/>
      <c r="AF681" s="164"/>
      <c r="AG681" s="164"/>
      <c r="AH681" s="164"/>
      <c r="AI681" s="164"/>
      <c r="AJ681" s="164"/>
      <c r="AK681" s="164"/>
      <c r="AL681" s="164"/>
      <c r="AM681" s="164"/>
      <c r="AN681" s="164"/>
      <c r="AO681" s="164"/>
      <c r="AP681" s="164"/>
      <c r="AQ681" s="164"/>
      <c r="AR681" s="164"/>
      <c r="AS681" s="164"/>
      <c r="AT681" s="164"/>
      <c r="AU681" s="164"/>
      <c r="AV681" s="164"/>
      <c r="AW681" s="164"/>
      <c r="AX681" s="164"/>
      <c r="AY681" s="164"/>
      <c r="AZ681" s="164"/>
      <c r="BA681" s="164"/>
      <c r="BB681" s="164"/>
      <c r="BC681" s="164"/>
      <c r="BD681" s="164"/>
      <c r="BE681" s="164"/>
      <c r="BF681" s="164"/>
      <c r="BG681" s="164"/>
      <c r="BH681" s="164"/>
      <c r="BI681" s="164"/>
      <c r="BJ681" s="164"/>
      <c r="BK681" s="164"/>
      <c r="BL681" s="164"/>
      <c r="BM681" s="164"/>
      <c r="BN681" s="164"/>
      <c r="BO681" s="164"/>
      <c r="BP681" s="164"/>
      <c r="BQ681" s="164"/>
      <c r="BR681" s="164"/>
      <c r="BS681" s="164"/>
      <c r="BT681" s="164"/>
      <c r="BU681" s="164"/>
      <c r="BV681" s="164"/>
      <c r="BW681" s="164"/>
      <c r="BX681" s="164"/>
    </row>
    <row r="682" spans="1:76" s="172" customFormat="1" x14ac:dyDescent="0.3">
      <c r="A682" s="156"/>
      <c r="B682" s="164"/>
      <c r="W682" s="164"/>
      <c r="X682" s="164"/>
      <c r="Y682" s="164"/>
      <c r="Z682" s="164"/>
      <c r="AA682" s="164"/>
      <c r="AB682" s="164"/>
      <c r="AC682" s="164"/>
      <c r="AD682" s="164"/>
      <c r="AE682" s="164"/>
      <c r="AF682" s="164"/>
      <c r="AG682" s="164"/>
      <c r="AH682" s="164"/>
      <c r="AI682" s="164"/>
      <c r="AJ682" s="164"/>
      <c r="AK682" s="164"/>
      <c r="AL682" s="164"/>
      <c r="AM682" s="164"/>
      <c r="AN682" s="164"/>
      <c r="AO682" s="164"/>
      <c r="AP682" s="164"/>
      <c r="AQ682" s="164"/>
      <c r="AR682" s="164"/>
      <c r="AS682" s="164"/>
      <c r="AT682" s="164"/>
      <c r="AU682" s="164"/>
      <c r="AV682" s="164"/>
      <c r="AW682" s="164"/>
      <c r="AX682" s="164"/>
      <c r="AY682" s="164"/>
      <c r="AZ682" s="164"/>
      <c r="BA682" s="164"/>
      <c r="BB682" s="164"/>
      <c r="BC682" s="164"/>
      <c r="BD682" s="164"/>
      <c r="BE682" s="164"/>
      <c r="BF682" s="164"/>
      <c r="BG682" s="164"/>
      <c r="BH682" s="164"/>
      <c r="BI682" s="164"/>
      <c r="BJ682" s="164"/>
      <c r="BK682" s="164"/>
      <c r="BL682" s="164"/>
      <c r="BM682" s="164"/>
      <c r="BN682" s="164"/>
      <c r="BO682" s="164"/>
      <c r="BP682" s="164"/>
      <c r="BQ682" s="164"/>
      <c r="BR682" s="164"/>
      <c r="BS682" s="164"/>
      <c r="BT682" s="164"/>
      <c r="BU682" s="164"/>
      <c r="BV682" s="164"/>
      <c r="BW682" s="164"/>
      <c r="BX682" s="164"/>
    </row>
    <row r="683" spans="1:76" s="172" customFormat="1" x14ac:dyDescent="0.3">
      <c r="A683" s="156"/>
      <c r="B683" s="164"/>
      <c r="W683" s="164"/>
      <c r="X683" s="164"/>
      <c r="Y683" s="164"/>
      <c r="Z683" s="164"/>
      <c r="AA683" s="164"/>
      <c r="AB683" s="164"/>
      <c r="AC683" s="164"/>
      <c r="AD683" s="164"/>
      <c r="AE683" s="164"/>
      <c r="AF683" s="164"/>
      <c r="AG683" s="164"/>
      <c r="AH683" s="164"/>
      <c r="AI683" s="164"/>
      <c r="AJ683" s="164"/>
      <c r="AK683" s="164"/>
      <c r="AL683" s="164"/>
      <c r="AM683" s="164"/>
      <c r="AN683" s="164"/>
      <c r="AO683" s="164"/>
      <c r="AP683" s="164"/>
      <c r="AQ683" s="164"/>
      <c r="AR683" s="164"/>
      <c r="AS683" s="164"/>
      <c r="AT683" s="164"/>
      <c r="AU683" s="164"/>
      <c r="AV683" s="164"/>
      <c r="AW683" s="164"/>
      <c r="AX683" s="164"/>
      <c r="AY683" s="164"/>
      <c r="AZ683" s="164"/>
      <c r="BA683" s="164"/>
      <c r="BB683" s="164"/>
      <c r="BC683" s="164"/>
      <c r="BD683" s="164"/>
      <c r="BE683" s="164"/>
      <c r="BF683" s="164"/>
      <c r="BG683" s="164"/>
      <c r="BH683" s="164"/>
      <c r="BI683" s="164"/>
      <c r="BJ683" s="164"/>
      <c r="BK683" s="164"/>
      <c r="BL683" s="164"/>
      <c r="BM683" s="164"/>
      <c r="BN683" s="164"/>
      <c r="BO683" s="164"/>
      <c r="BP683" s="164"/>
      <c r="BQ683" s="164"/>
      <c r="BR683" s="164"/>
      <c r="BS683" s="164"/>
      <c r="BT683" s="164"/>
      <c r="BU683" s="164"/>
      <c r="BV683" s="164"/>
      <c r="BW683" s="164"/>
      <c r="BX683" s="164"/>
    </row>
    <row r="684" spans="1:76" s="172" customFormat="1" x14ac:dyDescent="0.3">
      <c r="A684" s="156"/>
      <c r="B684" s="164"/>
      <c r="W684" s="164"/>
      <c r="X684" s="164"/>
      <c r="Y684" s="164"/>
      <c r="Z684" s="164"/>
      <c r="AA684" s="164"/>
      <c r="AB684" s="164"/>
      <c r="AC684" s="164"/>
      <c r="AD684" s="164"/>
      <c r="AE684" s="164"/>
      <c r="AF684" s="164"/>
      <c r="AG684" s="164"/>
      <c r="AH684" s="164"/>
      <c r="AI684" s="164"/>
      <c r="AJ684" s="164"/>
      <c r="AK684" s="164"/>
      <c r="AL684" s="164"/>
      <c r="AM684" s="164"/>
      <c r="AN684" s="164"/>
      <c r="AO684" s="164"/>
      <c r="AP684" s="164"/>
      <c r="AQ684" s="164"/>
      <c r="AR684" s="164"/>
      <c r="AS684" s="164"/>
      <c r="AT684" s="164"/>
      <c r="AU684" s="164"/>
      <c r="AV684" s="164"/>
      <c r="AW684" s="164"/>
      <c r="AX684" s="164"/>
      <c r="AY684" s="164"/>
      <c r="AZ684" s="164"/>
      <c r="BA684" s="164"/>
      <c r="BB684" s="164"/>
      <c r="BC684" s="164"/>
      <c r="BD684" s="164"/>
      <c r="BE684" s="164"/>
      <c r="BF684" s="164"/>
      <c r="BG684" s="164"/>
      <c r="BH684" s="164"/>
      <c r="BI684" s="164"/>
      <c r="BJ684" s="164"/>
      <c r="BK684" s="164"/>
      <c r="BL684" s="164"/>
      <c r="BM684" s="164"/>
      <c r="BN684" s="164"/>
      <c r="BO684" s="164"/>
      <c r="BP684" s="164"/>
      <c r="BQ684" s="164"/>
      <c r="BR684" s="164"/>
      <c r="BS684" s="164"/>
      <c r="BT684" s="164"/>
      <c r="BU684" s="164"/>
      <c r="BV684" s="164"/>
      <c r="BW684" s="164"/>
      <c r="BX684" s="164"/>
    </row>
    <row r="685" spans="1:76" s="172" customFormat="1" x14ac:dyDescent="0.3">
      <c r="A685" s="156"/>
      <c r="B685" s="164"/>
      <c r="W685" s="164"/>
      <c r="X685" s="164"/>
      <c r="Y685" s="164"/>
      <c r="Z685" s="164"/>
      <c r="AA685" s="164"/>
      <c r="AB685" s="164"/>
      <c r="AC685" s="164"/>
      <c r="AD685" s="164"/>
      <c r="AE685" s="164"/>
      <c r="AF685" s="164"/>
      <c r="AG685" s="164"/>
      <c r="AH685" s="164"/>
      <c r="AI685" s="164"/>
      <c r="AJ685" s="164"/>
      <c r="AK685" s="164"/>
      <c r="AL685" s="164"/>
      <c r="AM685" s="164"/>
      <c r="AN685" s="164"/>
      <c r="AO685" s="164"/>
      <c r="AP685" s="164"/>
      <c r="AQ685" s="164"/>
      <c r="AR685" s="164"/>
      <c r="AS685" s="164"/>
      <c r="AT685" s="164"/>
      <c r="AU685" s="164"/>
      <c r="AV685" s="164"/>
      <c r="AW685" s="164"/>
      <c r="AX685" s="164"/>
      <c r="AY685" s="164"/>
      <c r="AZ685" s="164"/>
      <c r="BA685" s="164"/>
      <c r="BB685" s="164"/>
      <c r="BC685" s="164"/>
      <c r="BD685" s="164"/>
      <c r="BE685" s="164"/>
      <c r="BF685" s="164"/>
      <c r="BG685" s="164"/>
      <c r="BH685" s="164"/>
      <c r="BI685" s="164"/>
      <c r="BJ685" s="164"/>
      <c r="BK685" s="164"/>
      <c r="BL685" s="164"/>
      <c r="BM685" s="164"/>
      <c r="BN685" s="164"/>
      <c r="BO685" s="164"/>
      <c r="BP685" s="164"/>
      <c r="BQ685" s="164"/>
      <c r="BR685" s="164"/>
      <c r="BS685" s="164"/>
      <c r="BT685" s="164"/>
      <c r="BU685" s="164"/>
      <c r="BV685" s="164"/>
      <c r="BW685" s="164"/>
      <c r="BX685" s="164"/>
    </row>
    <row r="686" spans="1:76" s="172" customFormat="1" x14ac:dyDescent="0.3">
      <c r="A686" s="156"/>
      <c r="B686" s="164"/>
      <c r="W686" s="164"/>
      <c r="X686" s="164"/>
      <c r="Y686" s="164"/>
      <c r="Z686" s="164"/>
      <c r="AA686" s="164"/>
      <c r="AB686" s="164"/>
      <c r="AC686" s="164"/>
      <c r="AD686" s="164"/>
      <c r="AE686" s="164"/>
      <c r="AF686" s="164"/>
      <c r="AG686" s="164"/>
      <c r="AH686" s="164"/>
      <c r="AI686" s="164"/>
      <c r="AJ686" s="164"/>
      <c r="AK686" s="164"/>
      <c r="AL686" s="164"/>
      <c r="AM686" s="164"/>
      <c r="AN686" s="164"/>
      <c r="AO686" s="164"/>
      <c r="AP686" s="164"/>
      <c r="AQ686" s="164"/>
      <c r="AR686" s="164"/>
      <c r="AS686" s="164"/>
      <c r="AT686" s="164"/>
      <c r="AU686" s="164"/>
      <c r="AV686" s="164"/>
      <c r="AW686" s="164"/>
      <c r="AX686" s="164"/>
      <c r="AY686" s="164"/>
      <c r="AZ686" s="164"/>
      <c r="BA686" s="164"/>
      <c r="BB686" s="164"/>
      <c r="BC686" s="164"/>
      <c r="BD686" s="164"/>
      <c r="BE686" s="164"/>
      <c r="BF686" s="164"/>
      <c r="BG686" s="164"/>
      <c r="BH686" s="164"/>
      <c r="BI686" s="164"/>
      <c r="BJ686" s="164"/>
      <c r="BK686" s="164"/>
      <c r="BL686" s="164"/>
      <c r="BM686" s="164"/>
      <c r="BN686" s="164"/>
      <c r="BO686" s="164"/>
      <c r="BP686" s="164"/>
      <c r="BQ686" s="164"/>
      <c r="BR686" s="164"/>
      <c r="BS686" s="164"/>
      <c r="BT686" s="164"/>
      <c r="BU686" s="164"/>
      <c r="BV686" s="164"/>
      <c r="BW686" s="164"/>
      <c r="BX686" s="164"/>
    </row>
    <row r="687" spans="1:76" s="172" customFormat="1" x14ac:dyDescent="0.3">
      <c r="A687" s="156"/>
      <c r="B687" s="164"/>
      <c r="W687" s="164"/>
      <c r="X687" s="164"/>
      <c r="Y687" s="164"/>
      <c r="Z687" s="164"/>
      <c r="AA687" s="164"/>
      <c r="AB687" s="164"/>
      <c r="AC687" s="164"/>
      <c r="AD687" s="164"/>
      <c r="AE687" s="164"/>
      <c r="AF687" s="164"/>
      <c r="AG687" s="164"/>
      <c r="AH687" s="164"/>
      <c r="AI687" s="164"/>
      <c r="AJ687" s="164"/>
      <c r="AK687" s="164"/>
      <c r="AL687" s="164"/>
      <c r="AM687" s="164"/>
      <c r="AN687" s="164"/>
      <c r="AO687" s="164"/>
      <c r="AP687" s="164"/>
      <c r="AQ687" s="164"/>
      <c r="AR687" s="164"/>
      <c r="AS687" s="164"/>
      <c r="AT687" s="164"/>
      <c r="AU687" s="164"/>
      <c r="AV687" s="164"/>
      <c r="AW687" s="164"/>
      <c r="AX687" s="164"/>
      <c r="AY687" s="164"/>
      <c r="AZ687" s="164"/>
      <c r="BA687" s="164"/>
      <c r="BB687" s="164"/>
      <c r="BC687" s="164"/>
      <c r="BD687" s="164"/>
      <c r="BE687" s="164"/>
      <c r="BF687" s="164"/>
      <c r="BG687" s="164"/>
      <c r="BH687" s="164"/>
      <c r="BI687" s="164"/>
      <c r="BJ687" s="164"/>
      <c r="BK687" s="164"/>
      <c r="BL687" s="164"/>
      <c r="BM687" s="164"/>
      <c r="BN687" s="164"/>
      <c r="BO687" s="164"/>
      <c r="BP687" s="164"/>
      <c r="BQ687" s="164"/>
      <c r="BR687" s="164"/>
      <c r="BS687" s="164"/>
      <c r="BT687" s="164"/>
      <c r="BU687" s="164"/>
      <c r="BV687" s="164"/>
      <c r="BW687" s="164"/>
      <c r="BX687" s="164"/>
    </row>
    <row r="688" spans="1:76" s="172" customFormat="1" x14ac:dyDescent="0.3">
      <c r="A688" s="156"/>
      <c r="B688" s="164"/>
      <c r="W688" s="164"/>
      <c r="X688" s="164"/>
      <c r="Y688" s="164"/>
      <c r="Z688" s="164"/>
      <c r="AA688" s="164"/>
      <c r="AB688" s="164"/>
      <c r="AC688" s="164"/>
      <c r="AD688" s="164"/>
      <c r="AE688" s="164"/>
      <c r="AF688" s="164"/>
      <c r="AG688" s="164"/>
      <c r="AH688" s="164"/>
      <c r="AI688" s="164"/>
      <c r="AJ688" s="164"/>
      <c r="AK688" s="164"/>
      <c r="AL688" s="164"/>
      <c r="AM688" s="164"/>
      <c r="AN688" s="164"/>
      <c r="AO688" s="164"/>
      <c r="AP688" s="164"/>
      <c r="AQ688" s="164"/>
      <c r="AR688" s="164"/>
      <c r="AS688" s="164"/>
      <c r="AT688" s="164"/>
      <c r="AU688" s="164"/>
      <c r="AV688" s="164"/>
      <c r="AW688" s="164"/>
      <c r="AX688" s="164"/>
      <c r="AY688" s="164"/>
      <c r="AZ688" s="164"/>
      <c r="BA688" s="164"/>
      <c r="BB688" s="164"/>
      <c r="BC688" s="164"/>
      <c r="BD688" s="164"/>
      <c r="BE688" s="164"/>
      <c r="BF688" s="164"/>
      <c r="BG688" s="164"/>
      <c r="BH688" s="164"/>
      <c r="BI688" s="164"/>
      <c r="BJ688" s="164"/>
      <c r="BK688" s="164"/>
      <c r="BL688" s="164"/>
      <c r="BM688" s="164"/>
      <c r="BN688" s="164"/>
      <c r="BO688" s="164"/>
      <c r="BP688" s="164"/>
      <c r="BQ688" s="164"/>
      <c r="BR688" s="164"/>
      <c r="BS688" s="164"/>
      <c r="BT688" s="164"/>
      <c r="BU688" s="164"/>
      <c r="BV688" s="164"/>
      <c r="BW688" s="164"/>
      <c r="BX688" s="164"/>
    </row>
    <row r="689" spans="1:76" s="172" customFormat="1" x14ac:dyDescent="0.3">
      <c r="A689" s="156"/>
      <c r="B689" s="164"/>
      <c r="W689" s="164"/>
      <c r="X689" s="164"/>
      <c r="Y689" s="164"/>
      <c r="Z689" s="164"/>
      <c r="AA689" s="164"/>
      <c r="AB689" s="164"/>
      <c r="AC689" s="164"/>
      <c r="AD689" s="164"/>
      <c r="AE689" s="164"/>
      <c r="AF689" s="164"/>
      <c r="AG689" s="164"/>
      <c r="AH689" s="164"/>
      <c r="AI689" s="164"/>
      <c r="AJ689" s="164"/>
      <c r="AK689" s="164"/>
      <c r="AL689" s="164"/>
      <c r="AM689" s="164"/>
      <c r="AN689" s="164"/>
      <c r="AO689" s="164"/>
      <c r="AP689" s="164"/>
      <c r="AQ689" s="164"/>
      <c r="AR689" s="164"/>
      <c r="AS689" s="164"/>
      <c r="AT689" s="164"/>
      <c r="AU689" s="164"/>
      <c r="AV689" s="164"/>
      <c r="AW689" s="164"/>
      <c r="AX689" s="164"/>
      <c r="AY689" s="164"/>
      <c r="AZ689" s="164"/>
      <c r="BA689" s="164"/>
      <c r="BB689" s="164"/>
      <c r="BC689" s="164"/>
      <c r="BD689" s="164"/>
      <c r="BE689" s="164"/>
      <c r="BF689" s="164"/>
      <c r="BG689" s="164"/>
      <c r="BH689" s="164"/>
      <c r="BI689" s="164"/>
      <c r="BJ689" s="164"/>
      <c r="BK689" s="164"/>
      <c r="BL689" s="164"/>
      <c r="BM689" s="164"/>
      <c r="BN689" s="164"/>
      <c r="BO689" s="164"/>
      <c r="BP689" s="164"/>
      <c r="BQ689" s="164"/>
      <c r="BR689" s="164"/>
      <c r="BS689" s="164"/>
      <c r="BT689" s="164"/>
      <c r="BU689" s="164"/>
      <c r="BV689" s="164"/>
      <c r="BW689" s="164"/>
      <c r="BX689" s="164"/>
    </row>
    <row r="690" spans="1:76" s="172" customFormat="1" x14ac:dyDescent="0.3">
      <c r="A690" s="156"/>
      <c r="B690" s="164"/>
      <c r="W690" s="164"/>
      <c r="X690" s="164"/>
      <c r="Y690" s="164"/>
      <c r="Z690" s="164"/>
      <c r="AA690" s="164"/>
      <c r="AB690" s="164"/>
      <c r="AC690" s="164"/>
      <c r="AD690" s="164"/>
      <c r="AE690" s="164"/>
      <c r="AF690" s="164"/>
      <c r="AG690" s="164"/>
      <c r="AH690" s="164"/>
      <c r="AI690" s="164"/>
      <c r="AJ690" s="164"/>
      <c r="AK690" s="164"/>
      <c r="AL690" s="164"/>
      <c r="AM690" s="164"/>
      <c r="AN690" s="164"/>
      <c r="AO690" s="164"/>
      <c r="AP690" s="164"/>
      <c r="AQ690" s="164"/>
      <c r="AR690" s="164"/>
      <c r="AS690" s="164"/>
      <c r="AT690" s="164"/>
      <c r="AU690" s="164"/>
      <c r="AV690" s="164"/>
      <c r="AW690" s="164"/>
      <c r="AX690" s="164"/>
      <c r="AY690" s="164"/>
      <c r="AZ690" s="164"/>
      <c r="BA690" s="164"/>
      <c r="BB690" s="164"/>
      <c r="BC690" s="164"/>
      <c r="BD690" s="164"/>
      <c r="BE690" s="164"/>
      <c r="BF690" s="164"/>
      <c r="BG690" s="164"/>
      <c r="BH690" s="164"/>
      <c r="BI690" s="164"/>
      <c r="BJ690" s="164"/>
      <c r="BK690" s="164"/>
      <c r="BL690" s="164"/>
      <c r="BM690" s="164"/>
      <c r="BN690" s="164"/>
      <c r="BO690" s="164"/>
      <c r="BP690" s="164"/>
      <c r="BQ690" s="164"/>
      <c r="BR690" s="164"/>
      <c r="BS690" s="164"/>
      <c r="BT690" s="164"/>
      <c r="BU690" s="164"/>
      <c r="BV690" s="164"/>
      <c r="BW690" s="164"/>
      <c r="BX690" s="164"/>
    </row>
    <row r="691" spans="1:76" s="172" customFormat="1" x14ac:dyDescent="0.3">
      <c r="A691" s="156"/>
      <c r="B691" s="164"/>
      <c r="W691" s="164"/>
      <c r="X691" s="164"/>
      <c r="Y691" s="164"/>
      <c r="Z691" s="164"/>
      <c r="AA691" s="164"/>
      <c r="AB691" s="164"/>
      <c r="AC691" s="164"/>
      <c r="AD691" s="164"/>
      <c r="AE691" s="164"/>
      <c r="AF691" s="164"/>
      <c r="AG691" s="164"/>
      <c r="AH691" s="164"/>
      <c r="AI691" s="164"/>
      <c r="AJ691" s="164"/>
      <c r="AK691" s="164"/>
      <c r="AL691" s="164"/>
      <c r="AM691" s="164"/>
      <c r="AN691" s="164"/>
      <c r="AO691" s="164"/>
      <c r="AP691" s="164"/>
      <c r="AQ691" s="164"/>
      <c r="AR691" s="164"/>
      <c r="AS691" s="164"/>
      <c r="AT691" s="164"/>
      <c r="AU691" s="164"/>
      <c r="AV691" s="164"/>
      <c r="AW691" s="164"/>
      <c r="AX691" s="164"/>
      <c r="AY691" s="164"/>
      <c r="AZ691" s="164"/>
      <c r="BA691" s="164"/>
      <c r="BB691" s="164"/>
      <c r="BC691" s="164"/>
      <c r="BD691" s="164"/>
      <c r="BE691" s="164"/>
      <c r="BF691" s="164"/>
      <c r="BG691" s="164"/>
      <c r="BH691" s="164"/>
      <c r="BI691" s="164"/>
      <c r="BJ691" s="164"/>
      <c r="BK691" s="164"/>
      <c r="BL691" s="164"/>
      <c r="BM691" s="164"/>
      <c r="BN691" s="164"/>
      <c r="BO691" s="164"/>
      <c r="BP691" s="164"/>
      <c r="BQ691" s="164"/>
      <c r="BR691" s="164"/>
      <c r="BS691" s="164"/>
      <c r="BT691" s="164"/>
      <c r="BU691" s="164"/>
      <c r="BV691" s="164"/>
      <c r="BW691" s="164"/>
      <c r="BX691" s="164"/>
    </row>
    <row r="692" spans="1:76" s="172" customFormat="1" x14ac:dyDescent="0.3">
      <c r="A692" s="156"/>
      <c r="B692" s="164"/>
      <c r="W692" s="164"/>
      <c r="X692" s="164"/>
      <c r="Y692" s="164"/>
      <c r="Z692" s="164"/>
      <c r="AA692" s="164"/>
      <c r="AB692" s="164"/>
      <c r="AC692" s="164"/>
      <c r="AD692" s="164"/>
      <c r="AE692" s="164"/>
      <c r="AF692" s="164"/>
      <c r="AG692" s="164"/>
      <c r="AH692" s="164"/>
      <c r="AI692" s="164"/>
      <c r="AJ692" s="164"/>
      <c r="AK692" s="164"/>
      <c r="AL692" s="164"/>
      <c r="AM692" s="164"/>
      <c r="AN692" s="164"/>
      <c r="AO692" s="164"/>
      <c r="AP692" s="164"/>
      <c r="AQ692" s="164"/>
      <c r="AR692" s="164"/>
      <c r="AS692" s="164"/>
      <c r="AT692" s="164"/>
      <c r="AU692" s="164"/>
      <c r="AV692" s="164"/>
      <c r="AW692" s="164"/>
      <c r="AX692" s="164"/>
      <c r="AY692" s="164"/>
      <c r="AZ692" s="164"/>
      <c r="BA692" s="164"/>
      <c r="BB692" s="164"/>
      <c r="BC692" s="164"/>
      <c r="BD692" s="164"/>
      <c r="BE692" s="164"/>
      <c r="BF692" s="164"/>
      <c r="BG692" s="164"/>
      <c r="BH692" s="164"/>
      <c r="BI692" s="164"/>
      <c r="BJ692" s="164"/>
      <c r="BK692" s="164"/>
      <c r="BL692" s="164"/>
      <c r="BM692" s="164"/>
      <c r="BN692" s="164"/>
      <c r="BO692" s="164"/>
      <c r="BP692" s="164"/>
      <c r="BQ692" s="164"/>
      <c r="BR692" s="164"/>
      <c r="BS692" s="164"/>
      <c r="BT692" s="164"/>
      <c r="BU692" s="164"/>
      <c r="BV692" s="164"/>
      <c r="BW692" s="164"/>
      <c r="BX692" s="164"/>
    </row>
    <row r="693" spans="1:76" s="172" customFormat="1" x14ac:dyDescent="0.3">
      <c r="A693" s="156"/>
      <c r="B693" s="164"/>
      <c r="W693" s="164"/>
      <c r="X693" s="164"/>
      <c r="Y693" s="164"/>
      <c r="Z693" s="164"/>
      <c r="AA693" s="164"/>
      <c r="AB693" s="164"/>
      <c r="AC693" s="164"/>
      <c r="AD693" s="164"/>
      <c r="AE693" s="164"/>
      <c r="AF693" s="164"/>
      <c r="AG693" s="164"/>
      <c r="AH693" s="164"/>
      <c r="AI693" s="164"/>
      <c r="AJ693" s="164"/>
      <c r="AK693" s="164"/>
      <c r="AL693" s="164"/>
      <c r="AM693" s="164"/>
      <c r="AN693" s="164"/>
      <c r="AO693" s="164"/>
      <c r="AP693" s="164"/>
      <c r="AQ693" s="164"/>
      <c r="AR693" s="164"/>
      <c r="AS693" s="164"/>
      <c r="AT693" s="164"/>
      <c r="AU693" s="164"/>
      <c r="AV693" s="164"/>
      <c r="AW693" s="164"/>
      <c r="AX693" s="164"/>
      <c r="AY693" s="164"/>
      <c r="AZ693" s="164"/>
      <c r="BA693" s="164"/>
      <c r="BB693" s="164"/>
      <c r="BC693" s="164"/>
      <c r="BD693" s="164"/>
      <c r="BE693" s="164"/>
      <c r="BF693" s="164"/>
      <c r="BG693" s="164"/>
      <c r="BH693" s="164"/>
      <c r="BI693" s="164"/>
      <c r="BJ693" s="164"/>
      <c r="BK693" s="164"/>
      <c r="BL693" s="164"/>
      <c r="BM693" s="164"/>
      <c r="BN693" s="164"/>
      <c r="BO693" s="164"/>
      <c r="BP693" s="164"/>
      <c r="BQ693" s="164"/>
      <c r="BR693" s="164"/>
      <c r="BS693" s="164"/>
      <c r="BT693" s="164"/>
      <c r="BU693" s="164"/>
      <c r="BV693" s="164"/>
      <c r="BW693" s="164"/>
      <c r="BX693" s="164"/>
    </row>
    <row r="694" spans="1:76" s="172" customFormat="1" x14ac:dyDescent="0.3">
      <c r="A694" s="156"/>
      <c r="B694" s="164"/>
      <c r="W694" s="164"/>
      <c r="X694" s="164"/>
      <c r="Y694" s="164"/>
      <c r="Z694" s="164"/>
      <c r="AA694" s="164"/>
      <c r="AB694" s="164"/>
      <c r="AC694" s="164"/>
      <c r="AD694" s="164"/>
      <c r="AE694" s="164"/>
      <c r="AF694" s="164"/>
      <c r="AG694" s="164"/>
      <c r="AH694" s="164"/>
      <c r="AI694" s="164"/>
      <c r="AJ694" s="164"/>
      <c r="AK694" s="164"/>
      <c r="AL694" s="164"/>
      <c r="AM694" s="164"/>
      <c r="AN694" s="164"/>
      <c r="AO694" s="164"/>
      <c r="AP694" s="164"/>
      <c r="AQ694" s="164"/>
      <c r="AR694" s="164"/>
      <c r="AS694" s="164"/>
      <c r="AT694" s="164"/>
      <c r="AU694" s="164"/>
      <c r="AV694" s="164"/>
      <c r="AW694" s="164"/>
      <c r="AX694" s="164"/>
      <c r="AY694" s="164"/>
      <c r="AZ694" s="164"/>
      <c r="BA694" s="164"/>
      <c r="BB694" s="164"/>
      <c r="BC694" s="164"/>
      <c r="BD694" s="164"/>
      <c r="BE694" s="164"/>
      <c r="BF694" s="164"/>
      <c r="BG694" s="164"/>
      <c r="BH694" s="164"/>
      <c r="BI694" s="164"/>
      <c r="BJ694" s="164"/>
      <c r="BK694" s="164"/>
      <c r="BL694" s="164"/>
      <c r="BM694" s="164"/>
      <c r="BN694" s="164"/>
      <c r="BO694" s="164"/>
      <c r="BP694" s="164"/>
      <c r="BQ694" s="164"/>
      <c r="BR694" s="164"/>
      <c r="BS694" s="164"/>
      <c r="BT694" s="164"/>
      <c r="BU694" s="164"/>
      <c r="BV694" s="164"/>
      <c r="BW694" s="164"/>
      <c r="BX694" s="164"/>
    </row>
    <row r="695" spans="1:76" s="172" customFormat="1" x14ac:dyDescent="0.3">
      <c r="A695" s="156"/>
      <c r="B695" s="164"/>
      <c r="W695" s="164"/>
      <c r="X695" s="164"/>
      <c r="Y695" s="164"/>
      <c r="Z695" s="164"/>
      <c r="AA695" s="164"/>
      <c r="AB695" s="164"/>
      <c r="AC695" s="164"/>
      <c r="AD695" s="164"/>
      <c r="AE695" s="164"/>
      <c r="AF695" s="164"/>
      <c r="AG695" s="164"/>
      <c r="AH695" s="164"/>
      <c r="AI695" s="164"/>
      <c r="AJ695" s="164"/>
      <c r="AK695" s="164"/>
      <c r="AL695" s="164"/>
      <c r="AM695" s="164"/>
      <c r="AN695" s="164"/>
      <c r="AO695" s="164"/>
      <c r="AP695" s="164"/>
      <c r="AQ695" s="164"/>
      <c r="AR695" s="164"/>
      <c r="AS695" s="164"/>
      <c r="AT695" s="164"/>
      <c r="AU695" s="164"/>
      <c r="AV695" s="164"/>
      <c r="AW695" s="164"/>
      <c r="AX695" s="164"/>
      <c r="AY695" s="164"/>
      <c r="AZ695" s="164"/>
      <c r="BA695" s="164"/>
      <c r="BB695" s="164"/>
      <c r="BC695" s="164"/>
      <c r="BD695" s="164"/>
      <c r="BE695" s="164"/>
      <c r="BF695" s="164"/>
      <c r="BG695" s="164"/>
      <c r="BH695" s="164"/>
      <c r="BI695" s="164"/>
      <c r="BJ695" s="164"/>
      <c r="BK695" s="164"/>
      <c r="BL695" s="164"/>
      <c r="BM695" s="164"/>
      <c r="BN695" s="164"/>
      <c r="BO695" s="164"/>
      <c r="BP695" s="164"/>
      <c r="BQ695" s="164"/>
      <c r="BR695" s="164"/>
      <c r="BS695" s="164"/>
      <c r="BT695" s="164"/>
      <c r="BU695" s="164"/>
      <c r="BV695" s="164"/>
      <c r="BW695" s="164"/>
      <c r="BX695" s="164"/>
    </row>
    <row r="696" spans="1:76" s="172" customFormat="1" x14ac:dyDescent="0.3">
      <c r="A696" s="156"/>
      <c r="B696" s="164"/>
      <c r="W696" s="164"/>
      <c r="X696" s="164"/>
      <c r="Y696" s="164"/>
      <c r="Z696" s="164"/>
      <c r="AA696" s="164"/>
      <c r="AB696" s="164"/>
      <c r="AC696" s="164"/>
      <c r="AD696" s="164"/>
      <c r="AE696" s="164"/>
      <c r="AF696" s="164"/>
      <c r="AG696" s="164"/>
      <c r="AH696" s="164"/>
      <c r="AI696" s="164"/>
      <c r="AJ696" s="164"/>
      <c r="AK696" s="164"/>
      <c r="AL696" s="164"/>
      <c r="AM696" s="164"/>
      <c r="AN696" s="164"/>
      <c r="AO696" s="164"/>
      <c r="AP696" s="164"/>
      <c r="AQ696" s="164"/>
      <c r="AR696" s="164"/>
      <c r="AS696" s="164"/>
      <c r="AT696" s="164"/>
      <c r="AU696" s="164"/>
      <c r="AV696" s="164"/>
      <c r="AW696" s="164"/>
      <c r="AX696" s="164"/>
      <c r="AY696" s="164"/>
      <c r="AZ696" s="164"/>
      <c r="BA696" s="164"/>
      <c r="BB696" s="164"/>
      <c r="BC696" s="164"/>
      <c r="BD696" s="164"/>
      <c r="BE696" s="164"/>
      <c r="BF696" s="164"/>
      <c r="BG696" s="164"/>
      <c r="BH696" s="164"/>
      <c r="BI696" s="164"/>
      <c r="BJ696" s="164"/>
      <c r="BK696" s="164"/>
      <c r="BL696" s="164"/>
      <c r="BM696" s="164"/>
      <c r="BN696" s="164"/>
      <c r="BO696" s="164"/>
      <c r="BP696" s="164"/>
      <c r="BQ696" s="164"/>
      <c r="BR696" s="164"/>
      <c r="BS696" s="164"/>
      <c r="BT696" s="164"/>
      <c r="BU696" s="164"/>
      <c r="BV696" s="164"/>
      <c r="BW696" s="164"/>
      <c r="BX696" s="164"/>
    </row>
    <row r="697" spans="1:76" s="172" customFormat="1" x14ac:dyDescent="0.3">
      <c r="A697" s="156"/>
      <c r="B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4"/>
      <c r="AY697" s="164"/>
      <c r="AZ697" s="164"/>
      <c r="BA697" s="164"/>
      <c r="BB697" s="164"/>
      <c r="BC697" s="164"/>
      <c r="BD697" s="164"/>
      <c r="BE697" s="164"/>
      <c r="BF697" s="164"/>
      <c r="BG697" s="164"/>
      <c r="BH697" s="164"/>
      <c r="BI697" s="164"/>
      <c r="BJ697" s="164"/>
      <c r="BK697" s="164"/>
      <c r="BL697" s="164"/>
      <c r="BM697" s="164"/>
      <c r="BN697" s="164"/>
      <c r="BO697" s="164"/>
      <c r="BP697" s="164"/>
      <c r="BQ697" s="164"/>
      <c r="BR697" s="164"/>
      <c r="BS697" s="164"/>
      <c r="BT697" s="164"/>
      <c r="BU697" s="164"/>
      <c r="BV697" s="164"/>
      <c r="BW697" s="164"/>
      <c r="BX697" s="164"/>
    </row>
    <row r="698" spans="1:76" s="172" customFormat="1" x14ac:dyDescent="0.3">
      <c r="A698" s="156"/>
      <c r="B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4"/>
      <c r="AY698" s="164"/>
      <c r="AZ698" s="164"/>
      <c r="BA698" s="164"/>
      <c r="BB698" s="164"/>
      <c r="BC698" s="164"/>
      <c r="BD698" s="164"/>
      <c r="BE698" s="164"/>
      <c r="BF698" s="164"/>
      <c r="BG698" s="164"/>
      <c r="BH698" s="164"/>
      <c r="BI698" s="164"/>
      <c r="BJ698" s="164"/>
      <c r="BK698" s="164"/>
      <c r="BL698" s="164"/>
      <c r="BM698" s="164"/>
      <c r="BN698" s="164"/>
      <c r="BO698" s="164"/>
      <c r="BP698" s="164"/>
      <c r="BQ698" s="164"/>
      <c r="BR698" s="164"/>
      <c r="BS698" s="164"/>
      <c r="BT698" s="164"/>
      <c r="BU698" s="164"/>
      <c r="BV698" s="164"/>
      <c r="BW698" s="164"/>
      <c r="BX698" s="164"/>
    </row>
    <row r="699" spans="1:76" s="172" customFormat="1" x14ac:dyDescent="0.3">
      <c r="A699" s="156"/>
      <c r="B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4"/>
      <c r="AY699" s="164"/>
      <c r="AZ699" s="164"/>
      <c r="BA699" s="164"/>
      <c r="BB699" s="164"/>
      <c r="BC699" s="164"/>
      <c r="BD699" s="164"/>
      <c r="BE699" s="164"/>
      <c r="BF699" s="164"/>
      <c r="BG699" s="164"/>
      <c r="BH699" s="164"/>
      <c r="BI699" s="164"/>
      <c r="BJ699" s="164"/>
      <c r="BK699" s="164"/>
      <c r="BL699" s="164"/>
      <c r="BM699" s="164"/>
      <c r="BN699" s="164"/>
      <c r="BO699" s="164"/>
      <c r="BP699" s="164"/>
      <c r="BQ699" s="164"/>
      <c r="BR699" s="164"/>
      <c r="BS699" s="164"/>
      <c r="BT699" s="164"/>
      <c r="BU699" s="164"/>
      <c r="BV699" s="164"/>
      <c r="BW699" s="164"/>
      <c r="BX699" s="164"/>
    </row>
    <row r="700" spans="1:76" s="172" customFormat="1" x14ac:dyDescent="0.3">
      <c r="A700" s="156"/>
      <c r="B700" s="164"/>
      <c r="W700" s="164"/>
      <c r="X700" s="164"/>
      <c r="Y700" s="164"/>
      <c r="Z700" s="164"/>
      <c r="AA700" s="164"/>
      <c r="AB700" s="164"/>
      <c r="AC700" s="164"/>
      <c r="AD700" s="164"/>
      <c r="AE700" s="164"/>
      <c r="AF700" s="164"/>
      <c r="AG700" s="164"/>
      <c r="AH700" s="164"/>
      <c r="AI700" s="164"/>
      <c r="AJ700" s="164"/>
      <c r="AK700" s="164"/>
      <c r="AL700" s="164"/>
      <c r="AM700" s="164"/>
      <c r="AN700" s="164"/>
      <c r="AO700" s="164"/>
      <c r="AP700" s="164"/>
      <c r="AQ700" s="164"/>
      <c r="AR700" s="164"/>
      <c r="AS700" s="164"/>
      <c r="AT700" s="164"/>
      <c r="AU700" s="164"/>
      <c r="AV700" s="164"/>
      <c r="AW700" s="164"/>
      <c r="AX700" s="164"/>
      <c r="AY700" s="164"/>
      <c r="AZ700" s="164"/>
      <c r="BA700" s="164"/>
      <c r="BB700" s="164"/>
      <c r="BC700" s="164"/>
      <c r="BD700" s="164"/>
      <c r="BE700" s="164"/>
      <c r="BF700" s="164"/>
      <c r="BG700" s="164"/>
      <c r="BH700" s="164"/>
      <c r="BI700" s="164"/>
      <c r="BJ700" s="164"/>
      <c r="BK700" s="164"/>
      <c r="BL700" s="164"/>
      <c r="BM700" s="164"/>
      <c r="BN700" s="164"/>
      <c r="BO700" s="164"/>
      <c r="BP700" s="164"/>
      <c r="BQ700" s="164"/>
      <c r="BR700" s="164"/>
      <c r="BS700" s="164"/>
      <c r="BT700" s="164"/>
      <c r="BU700" s="164"/>
      <c r="BV700" s="164"/>
      <c r="BW700" s="164"/>
      <c r="BX700" s="164"/>
    </row>
    <row r="701" spans="1:76" s="172" customFormat="1" x14ac:dyDescent="0.3">
      <c r="A701" s="156"/>
      <c r="B701" s="164"/>
      <c r="W701" s="164"/>
      <c r="X701" s="164"/>
      <c r="Y701" s="164"/>
      <c r="Z701" s="164"/>
      <c r="AA701" s="164"/>
      <c r="AB701" s="164"/>
      <c r="AC701" s="164"/>
      <c r="AD701" s="164"/>
      <c r="AE701" s="164"/>
      <c r="AF701" s="164"/>
      <c r="AG701" s="164"/>
      <c r="AH701" s="164"/>
      <c r="AI701" s="164"/>
      <c r="AJ701" s="164"/>
      <c r="AK701" s="164"/>
      <c r="AL701" s="164"/>
      <c r="AM701" s="164"/>
      <c r="AN701" s="164"/>
      <c r="AO701" s="164"/>
      <c r="AP701" s="164"/>
      <c r="AQ701" s="164"/>
      <c r="AR701" s="164"/>
      <c r="AS701" s="164"/>
      <c r="AT701" s="164"/>
      <c r="AU701" s="164"/>
      <c r="AV701" s="164"/>
      <c r="AW701" s="164"/>
      <c r="AX701" s="164"/>
      <c r="AY701" s="164"/>
      <c r="AZ701" s="164"/>
      <c r="BA701" s="164"/>
      <c r="BB701" s="164"/>
      <c r="BC701" s="164"/>
      <c r="BD701" s="164"/>
      <c r="BE701" s="164"/>
      <c r="BF701" s="164"/>
      <c r="BG701" s="164"/>
      <c r="BH701" s="164"/>
      <c r="BI701" s="164"/>
      <c r="BJ701" s="164"/>
      <c r="BK701" s="164"/>
      <c r="BL701" s="164"/>
      <c r="BM701" s="164"/>
      <c r="BN701" s="164"/>
      <c r="BO701" s="164"/>
      <c r="BP701" s="164"/>
      <c r="BQ701" s="164"/>
      <c r="BR701" s="164"/>
      <c r="BS701" s="164"/>
      <c r="BT701" s="164"/>
      <c r="BU701" s="164"/>
      <c r="BV701" s="164"/>
      <c r="BW701" s="164"/>
      <c r="BX701" s="164"/>
    </row>
    <row r="702" spans="1:76" s="172" customFormat="1" x14ac:dyDescent="0.3">
      <c r="A702" s="156"/>
      <c r="B702" s="164"/>
      <c r="W702" s="164"/>
      <c r="X702" s="164"/>
      <c r="Y702" s="164"/>
      <c r="Z702" s="164"/>
      <c r="AA702" s="164"/>
      <c r="AB702" s="164"/>
      <c r="AC702" s="164"/>
      <c r="AD702" s="164"/>
      <c r="AE702" s="164"/>
      <c r="AF702" s="164"/>
      <c r="AG702" s="164"/>
      <c r="AH702" s="164"/>
      <c r="AI702" s="164"/>
      <c r="AJ702" s="164"/>
      <c r="AK702" s="164"/>
      <c r="AL702" s="164"/>
      <c r="AM702" s="164"/>
      <c r="AN702" s="164"/>
      <c r="AO702" s="164"/>
      <c r="AP702" s="164"/>
      <c r="AQ702" s="164"/>
      <c r="AR702" s="164"/>
      <c r="AS702" s="164"/>
      <c r="AT702" s="164"/>
      <c r="AU702" s="164"/>
      <c r="AV702" s="164"/>
      <c r="AW702" s="164"/>
      <c r="AX702" s="164"/>
      <c r="AY702" s="164"/>
      <c r="AZ702" s="164"/>
      <c r="BA702" s="164"/>
      <c r="BB702" s="164"/>
      <c r="BC702" s="164"/>
      <c r="BD702" s="164"/>
      <c r="BE702" s="164"/>
      <c r="BF702" s="164"/>
      <c r="BG702" s="164"/>
      <c r="BH702" s="164"/>
      <c r="BI702" s="164"/>
      <c r="BJ702" s="164"/>
      <c r="BK702" s="164"/>
      <c r="BL702" s="164"/>
      <c r="BM702" s="164"/>
      <c r="BN702" s="164"/>
      <c r="BO702" s="164"/>
      <c r="BP702" s="164"/>
      <c r="BQ702" s="164"/>
      <c r="BR702" s="164"/>
      <c r="BS702" s="164"/>
      <c r="BT702" s="164"/>
      <c r="BU702" s="164"/>
      <c r="BV702" s="164"/>
      <c r="BW702" s="164"/>
      <c r="BX702" s="164"/>
    </row>
    <row r="703" spans="1:76" s="172" customFormat="1" x14ac:dyDescent="0.3">
      <c r="A703" s="156"/>
      <c r="B703" s="164"/>
      <c r="W703" s="164"/>
      <c r="X703" s="164"/>
      <c r="Y703" s="164"/>
      <c r="Z703" s="164"/>
      <c r="AA703" s="164"/>
      <c r="AB703" s="164"/>
      <c r="AC703" s="164"/>
      <c r="AD703" s="164"/>
      <c r="AE703" s="164"/>
      <c r="AF703" s="164"/>
      <c r="AG703" s="164"/>
      <c r="AH703" s="164"/>
      <c r="AI703" s="164"/>
      <c r="AJ703" s="164"/>
      <c r="AK703" s="164"/>
      <c r="AL703" s="164"/>
      <c r="AM703" s="164"/>
      <c r="AN703" s="164"/>
      <c r="AO703" s="164"/>
      <c r="AP703" s="164"/>
      <c r="AQ703" s="164"/>
      <c r="AR703" s="164"/>
      <c r="AS703" s="164"/>
      <c r="AT703" s="164"/>
      <c r="AU703" s="164"/>
      <c r="AV703" s="164"/>
      <c r="AW703" s="164"/>
      <c r="AX703" s="164"/>
      <c r="AY703" s="164"/>
      <c r="AZ703" s="164"/>
      <c r="BA703" s="164"/>
      <c r="BB703" s="164"/>
      <c r="BC703" s="164"/>
      <c r="BD703" s="164"/>
      <c r="BE703" s="164"/>
      <c r="BF703" s="164"/>
      <c r="BG703" s="164"/>
      <c r="BH703" s="164"/>
      <c r="BI703" s="164"/>
      <c r="BJ703" s="164"/>
      <c r="BK703" s="164"/>
      <c r="BL703" s="164"/>
      <c r="BM703" s="164"/>
      <c r="BN703" s="164"/>
      <c r="BO703" s="164"/>
      <c r="BP703" s="164"/>
      <c r="BQ703" s="164"/>
      <c r="BR703" s="164"/>
      <c r="BS703" s="164"/>
      <c r="BT703" s="164"/>
      <c r="BU703" s="164"/>
      <c r="BV703" s="164"/>
      <c r="BW703" s="164"/>
      <c r="BX703" s="164"/>
    </row>
    <row r="704" spans="1:76" s="172" customFormat="1" x14ac:dyDescent="0.3">
      <c r="A704" s="156"/>
      <c r="B704" s="164"/>
      <c r="W704" s="164"/>
      <c r="X704" s="164"/>
      <c r="Y704" s="164"/>
      <c r="Z704" s="164"/>
      <c r="AA704" s="164"/>
      <c r="AB704" s="164"/>
      <c r="AC704" s="164"/>
      <c r="AD704" s="164"/>
      <c r="AE704" s="164"/>
      <c r="AF704" s="164"/>
      <c r="AG704" s="164"/>
      <c r="AH704" s="164"/>
      <c r="AI704" s="164"/>
      <c r="AJ704" s="164"/>
      <c r="AK704" s="164"/>
      <c r="AL704" s="164"/>
      <c r="AM704" s="164"/>
      <c r="AN704" s="164"/>
      <c r="AO704" s="164"/>
      <c r="AP704" s="164"/>
      <c r="AQ704" s="164"/>
      <c r="AR704" s="164"/>
      <c r="AS704" s="164"/>
      <c r="AT704" s="164"/>
      <c r="AU704" s="164"/>
      <c r="AV704" s="164"/>
      <c r="AW704" s="164"/>
      <c r="AX704" s="164"/>
      <c r="AY704" s="164"/>
      <c r="AZ704" s="164"/>
      <c r="BA704" s="164"/>
      <c r="BB704" s="164"/>
      <c r="BC704" s="164"/>
      <c r="BD704" s="164"/>
      <c r="BE704" s="164"/>
      <c r="BF704" s="164"/>
      <c r="BG704" s="164"/>
      <c r="BH704" s="164"/>
      <c r="BI704" s="164"/>
      <c r="BJ704" s="164"/>
      <c r="BK704" s="164"/>
      <c r="BL704" s="164"/>
      <c r="BM704" s="164"/>
      <c r="BN704" s="164"/>
      <c r="BO704" s="164"/>
      <c r="BP704" s="164"/>
      <c r="BQ704" s="164"/>
      <c r="BR704" s="164"/>
      <c r="BS704" s="164"/>
      <c r="BT704" s="164"/>
      <c r="BU704" s="164"/>
      <c r="BV704" s="164"/>
      <c r="BW704" s="164"/>
      <c r="BX704" s="164"/>
    </row>
    <row r="705" spans="1:76" s="172" customFormat="1" x14ac:dyDescent="0.3">
      <c r="A705" s="156"/>
      <c r="B705" s="164"/>
      <c r="W705" s="164"/>
      <c r="X705" s="164"/>
      <c r="Y705" s="164"/>
      <c r="Z705" s="164"/>
      <c r="AA705" s="164"/>
      <c r="AB705" s="164"/>
      <c r="AC705" s="164"/>
      <c r="AD705" s="164"/>
      <c r="AE705" s="164"/>
      <c r="AF705" s="164"/>
      <c r="AG705" s="164"/>
      <c r="AH705" s="164"/>
      <c r="AI705" s="164"/>
      <c r="AJ705" s="164"/>
      <c r="AK705" s="164"/>
      <c r="AL705" s="164"/>
      <c r="AM705" s="164"/>
      <c r="AN705" s="164"/>
      <c r="AO705" s="164"/>
      <c r="AP705" s="164"/>
      <c r="AQ705" s="164"/>
      <c r="AR705" s="164"/>
      <c r="AS705" s="164"/>
      <c r="AT705" s="164"/>
      <c r="AU705" s="164"/>
      <c r="AV705" s="164"/>
      <c r="AW705" s="164"/>
      <c r="AX705" s="164"/>
      <c r="AY705" s="164"/>
      <c r="AZ705" s="164"/>
      <c r="BA705" s="164"/>
      <c r="BB705" s="164"/>
      <c r="BC705" s="164"/>
      <c r="BD705" s="164"/>
      <c r="BE705" s="164"/>
      <c r="BF705" s="164"/>
      <c r="BG705" s="164"/>
      <c r="BH705" s="164"/>
      <c r="BI705" s="164"/>
      <c r="BJ705" s="164"/>
      <c r="BK705" s="164"/>
      <c r="BL705" s="164"/>
      <c r="BM705" s="164"/>
      <c r="BN705" s="164"/>
      <c r="BO705" s="164"/>
      <c r="BP705" s="164"/>
      <c r="BQ705" s="164"/>
      <c r="BR705" s="164"/>
      <c r="BS705" s="164"/>
      <c r="BT705" s="164"/>
      <c r="BU705" s="164"/>
      <c r="BV705" s="164"/>
      <c r="BW705" s="164"/>
      <c r="BX705" s="164"/>
    </row>
    <row r="706" spans="1:76" s="172" customFormat="1" x14ac:dyDescent="0.3">
      <c r="A706" s="156"/>
      <c r="B706" s="164"/>
      <c r="W706" s="164"/>
      <c r="X706" s="164"/>
      <c r="Y706" s="164"/>
      <c r="Z706" s="164"/>
      <c r="AA706" s="164"/>
      <c r="AB706" s="164"/>
      <c r="AC706" s="164"/>
      <c r="AD706" s="164"/>
      <c r="AE706" s="164"/>
      <c r="AF706" s="164"/>
      <c r="AG706" s="164"/>
      <c r="AH706" s="164"/>
      <c r="AI706" s="164"/>
      <c r="AJ706" s="164"/>
      <c r="AK706" s="164"/>
      <c r="AL706" s="164"/>
      <c r="AM706" s="164"/>
      <c r="AN706" s="164"/>
      <c r="AO706" s="164"/>
      <c r="AP706" s="164"/>
      <c r="AQ706" s="164"/>
      <c r="AR706" s="164"/>
      <c r="AS706" s="164"/>
      <c r="AT706" s="164"/>
      <c r="AU706" s="164"/>
      <c r="AV706" s="164"/>
      <c r="AW706" s="164"/>
      <c r="AX706" s="164"/>
      <c r="AY706" s="164"/>
      <c r="AZ706" s="164"/>
      <c r="BA706" s="164"/>
      <c r="BB706" s="164"/>
      <c r="BC706" s="164"/>
      <c r="BD706" s="164"/>
      <c r="BE706" s="164"/>
      <c r="BF706" s="164"/>
      <c r="BG706" s="164"/>
      <c r="BH706" s="164"/>
      <c r="BI706" s="164"/>
      <c r="BJ706" s="164"/>
      <c r="BK706" s="164"/>
      <c r="BL706" s="164"/>
      <c r="BM706" s="164"/>
      <c r="BN706" s="164"/>
      <c r="BO706" s="164"/>
      <c r="BP706" s="164"/>
      <c r="BQ706" s="164"/>
      <c r="BR706" s="164"/>
      <c r="BS706" s="164"/>
      <c r="BT706" s="164"/>
      <c r="BU706" s="164"/>
      <c r="BV706" s="164"/>
      <c r="BW706" s="164"/>
      <c r="BX706" s="164"/>
    </row>
    <row r="707" spans="1:76" s="172" customFormat="1" x14ac:dyDescent="0.3">
      <c r="A707" s="156"/>
      <c r="B707" s="164"/>
      <c r="W707" s="164"/>
      <c r="X707" s="164"/>
      <c r="Y707" s="164"/>
      <c r="Z707" s="164"/>
      <c r="AA707" s="164"/>
      <c r="AB707" s="164"/>
      <c r="AC707" s="164"/>
      <c r="AD707" s="164"/>
      <c r="AE707" s="164"/>
      <c r="AF707" s="164"/>
      <c r="AG707" s="164"/>
      <c r="AH707" s="164"/>
      <c r="AI707" s="164"/>
      <c r="AJ707" s="164"/>
      <c r="AK707" s="164"/>
      <c r="AL707" s="164"/>
      <c r="AM707" s="164"/>
      <c r="AN707" s="164"/>
      <c r="AO707" s="164"/>
      <c r="AP707" s="164"/>
      <c r="AQ707" s="164"/>
      <c r="AR707" s="164"/>
      <c r="AS707" s="164"/>
      <c r="AT707" s="164"/>
      <c r="AU707" s="164"/>
      <c r="AV707" s="164"/>
      <c r="AW707" s="164"/>
      <c r="AX707" s="164"/>
      <c r="AY707" s="164"/>
      <c r="AZ707" s="164"/>
      <c r="BA707" s="164"/>
      <c r="BB707" s="164"/>
      <c r="BC707" s="164"/>
      <c r="BD707" s="164"/>
      <c r="BE707" s="164"/>
      <c r="BF707" s="164"/>
      <c r="BG707" s="164"/>
      <c r="BH707" s="164"/>
      <c r="BI707" s="164"/>
      <c r="BJ707" s="164"/>
      <c r="BK707" s="164"/>
      <c r="BL707" s="164"/>
      <c r="BM707" s="164"/>
      <c r="BN707" s="164"/>
      <c r="BO707" s="164"/>
      <c r="BP707" s="164"/>
      <c r="BQ707" s="164"/>
      <c r="BR707" s="164"/>
      <c r="BS707" s="164"/>
      <c r="BT707" s="164"/>
      <c r="BU707" s="164"/>
      <c r="BV707" s="164"/>
      <c r="BW707" s="164"/>
      <c r="BX707" s="164"/>
    </row>
    <row r="708" spans="1:76" s="172" customFormat="1" x14ac:dyDescent="0.3">
      <c r="A708" s="156"/>
      <c r="B708" s="164"/>
      <c r="W708" s="164"/>
      <c r="X708" s="164"/>
      <c r="Y708" s="164"/>
      <c r="Z708" s="164"/>
      <c r="AA708" s="164"/>
      <c r="AB708" s="164"/>
      <c r="AC708" s="164"/>
      <c r="AD708" s="164"/>
      <c r="AE708" s="164"/>
      <c r="AF708" s="164"/>
      <c r="AG708" s="164"/>
      <c r="AH708" s="164"/>
      <c r="AI708" s="164"/>
      <c r="AJ708" s="164"/>
      <c r="AK708" s="164"/>
      <c r="AL708" s="164"/>
      <c r="AM708" s="164"/>
      <c r="AN708" s="164"/>
      <c r="AO708" s="164"/>
      <c r="AP708" s="164"/>
      <c r="AQ708" s="164"/>
      <c r="AR708" s="164"/>
      <c r="AS708" s="164"/>
      <c r="AT708" s="164"/>
      <c r="AU708" s="164"/>
      <c r="AV708" s="164"/>
      <c r="AW708" s="164"/>
      <c r="AX708" s="164"/>
      <c r="AY708" s="164"/>
      <c r="AZ708" s="164"/>
      <c r="BA708" s="164"/>
      <c r="BB708" s="164"/>
      <c r="BC708" s="164"/>
      <c r="BD708" s="164"/>
      <c r="BE708" s="164"/>
      <c r="BF708" s="164"/>
      <c r="BG708" s="164"/>
      <c r="BH708" s="164"/>
      <c r="BI708" s="164"/>
      <c r="BJ708" s="164"/>
      <c r="BK708" s="164"/>
      <c r="BL708" s="164"/>
      <c r="BM708" s="164"/>
      <c r="BN708" s="164"/>
      <c r="BO708" s="164"/>
      <c r="BP708" s="164"/>
      <c r="BQ708" s="164"/>
      <c r="BR708" s="164"/>
      <c r="BS708" s="164"/>
      <c r="BT708" s="164"/>
      <c r="BU708" s="164"/>
      <c r="BV708" s="164"/>
      <c r="BW708" s="164"/>
      <c r="BX708" s="164"/>
    </row>
    <row r="709" spans="1:76" s="172" customFormat="1" x14ac:dyDescent="0.3">
      <c r="A709" s="156"/>
      <c r="B709" s="164"/>
      <c r="W709" s="164"/>
      <c r="X709" s="164"/>
      <c r="Y709" s="164"/>
      <c r="Z709" s="164"/>
      <c r="AA709" s="164"/>
      <c r="AB709" s="164"/>
      <c r="AC709" s="164"/>
      <c r="AD709" s="164"/>
      <c r="AE709" s="164"/>
      <c r="AF709" s="164"/>
      <c r="AG709" s="164"/>
      <c r="AH709" s="164"/>
      <c r="AI709" s="164"/>
      <c r="AJ709" s="164"/>
      <c r="AK709" s="164"/>
      <c r="AL709" s="164"/>
      <c r="AM709" s="164"/>
      <c r="AN709" s="164"/>
      <c r="AO709" s="164"/>
      <c r="AP709" s="164"/>
      <c r="AQ709" s="164"/>
      <c r="AR709" s="164"/>
      <c r="AS709" s="164"/>
      <c r="AT709" s="164"/>
      <c r="AU709" s="164"/>
      <c r="AV709" s="164"/>
      <c r="AW709" s="164"/>
      <c r="AX709" s="164"/>
      <c r="AY709" s="164"/>
      <c r="AZ709" s="164"/>
      <c r="BA709" s="164"/>
      <c r="BB709" s="164"/>
      <c r="BC709" s="164"/>
      <c r="BD709" s="164"/>
      <c r="BE709" s="164"/>
      <c r="BF709" s="164"/>
      <c r="BG709" s="164"/>
      <c r="BH709" s="164"/>
      <c r="BI709" s="164"/>
      <c r="BJ709" s="164"/>
      <c r="BK709" s="164"/>
      <c r="BL709" s="164"/>
      <c r="BM709" s="164"/>
      <c r="BN709" s="164"/>
      <c r="BO709" s="164"/>
      <c r="BP709" s="164"/>
      <c r="BQ709" s="164"/>
      <c r="BR709" s="164"/>
      <c r="BS709" s="164"/>
      <c r="BT709" s="164"/>
      <c r="BU709" s="164"/>
      <c r="BV709" s="164"/>
      <c r="BW709" s="164"/>
      <c r="BX709" s="164"/>
    </row>
    <row r="710" spans="1:76" s="172" customFormat="1" x14ac:dyDescent="0.3">
      <c r="A710" s="156"/>
      <c r="B710" s="164"/>
      <c r="W710" s="164"/>
      <c r="X710" s="164"/>
      <c r="Y710" s="164"/>
      <c r="Z710" s="164"/>
      <c r="AA710" s="164"/>
      <c r="AB710" s="164"/>
      <c r="AC710" s="164"/>
      <c r="AD710" s="164"/>
      <c r="AE710" s="164"/>
      <c r="AF710" s="164"/>
      <c r="AG710" s="164"/>
      <c r="AH710" s="164"/>
      <c r="AI710" s="164"/>
      <c r="AJ710" s="164"/>
      <c r="AK710" s="164"/>
      <c r="AL710" s="164"/>
      <c r="AM710" s="164"/>
      <c r="AN710" s="164"/>
      <c r="AO710" s="164"/>
      <c r="AP710" s="164"/>
      <c r="AQ710" s="164"/>
      <c r="AR710" s="164"/>
      <c r="AS710" s="164"/>
      <c r="AT710" s="164"/>
      <c r="AU710" s="164"/>
      <c r="AV710" s="164"/>
      <c r="AW710" s="164"/>
      <c r="AX710" s="164"/>
      <c r="AY710" s="164"/>
      <c r="AZ710" s="164"/>
      <c r="BA710" s="164"/>
      <c r="BB710" s="164"/>
      <c r="BC710" s="164"/>
      <c r="BD710" s="164"/>
      <c r="BE710" s="164"/>
      <c r="BF710" s="164"/>
      <c r="BG710" s="164"/>
      <c r="BH710" s="164"/>
      <c r="BI710" s="164"/>
      <c r="BJ710" s="164"/>
      <c r="BK710" s="164"/>
      <c r="BL710" s="164"/>
      <c r="BM710" s="164"/>
      <c r="BN710" s="164"/>
      <c r="BO710" s="164"/>
      <c r="BP710" s="164"/>
      <c r="BQ710" s="164"/>
      <c r="BR710" s="164"/>
      <c r="BS710" s="164"/>
      <c r="BT710" s="164"/>
      <c r="BU710" s="164"/>
      <c r="BV710" s="164"/>
      <c r="BW710" s="164"/>
      <c r="BX710" s="164"/>
    </row>
    <row r="711" spans="1:76" s="172" customFormat="1" x14ac:dyDescent="0.3">
      <c r="A711" s="156"/>
      <c r="B711" s="164"/>
      <c r="W711" s="164"/>
      <c r="X711" s="164"/>
      <c r="Y711" s="164"/>
      <c r="Z711" s="164"/>
      <c r="AA711" s="164"/>
      <c r="AB711" s="164"/>
      <c r="AC711" s="164"/>
      <c r="AD711" s="164"/>
      <c r="AE711" s="164"/>
      <c r="AF711" s="164"/>
      <c r="AG711" s="164"/>
      <c r="AH711" s="164"/>
      <c r="AI711" s="164"/>
      <c r="AJ711" s="164"/>
      <c r="AK711" s="164"/>
      <c r="AL711" s="164"/>
      <c r="AM711" s="164"/>
      <c r="AN711" s="164"/>
      <c r="AO711" s="164"/>
      <c r="AP711" s="164"/>
      <c r="AQ711" s="164"/>
      <c r="AR711" s="164"/>
      <c r="AS711" s="164"/>
      <c r="AT711" s="164"/>
      <c r="AU711" s="164"/>
      <c r="AV711" s="164"/>
      <c r="AW711" s="164"/>
      <c r="AX711" s="164"/>
      <c r="AY711" s="164"/>
      <c r="AZ711" s="164"/>
      <c r="BA711" s="164"/>
      <c r="BB711" s="164"/>
      <c r="BC711" s="164"/>
      <c r="BD711" s="164"/>
      <c r="BE711" s="164"/>
      <c r="BF711" s="164"/>
      <c r="BG711" s="164"/>
      <c r="BH711" s="164"/>
      <c r="BI711" s="164"/>
      <c r="BJ711" s="164"/>
      <c r="BK711" s="164"/>
      <c r="BL711" s="164"/>
      <c r="BM711" s="164"/>
      <c r="BN711" s="164"/>
      <c r="BO711" s="164"/>
      <c r="BP711" s="164"/>
      <c r="BQ711" s="164"/>
      <c r="BR711" s="164"/>
      <c r="BS711" s="164"/>
      <c r="BT711" s="164"/>
      <c r="BU711" s="164"/>
      <c r="BV711" s="164"/>
      <c r="BW711" s="164"/>
      <c r="BX711" s="164"/>
    </row>
    <row r="712" spans="1:76" s="172" customFormat="1" x14ac:dyDescent="0.3">
      <c r="A712" s="156"/>
      <c r="B712" s="164"/>
      <c r="W712" s="164"/>
      <c r="X712" s="164"/>
      <c r="Y712" s="164"/>
      <c r="Z712" s="164"/>
      <c r="AA712" s="164"/>
      <c r="AB712" s="164"/>
      <c r="AC712" s="164"/>
      <c r="AD712" s="164"/>
      <c r="AE712" s="164"/>
      <c r="AF712" s="164"/>
      <c r="AG712" s="164"/>
      <c r="AH712" s="164"/>
      <c r="AI712" s="164"/>
      <c r="AJ712" s="164"/>
      <c r="AK712" s="164"/>
      <c r="AL712" s="164"/>
      <c r="AM712" s="164"/>
      <c r="AN712" s="164"/>
      <c r="AO712" s="164"/>
      <c r="AP712" s="164"/>
      <c r="AQ712" s="164"/>
      <c r="AR712" s="164"/>
      <c r="AS712" s="164"/>
      <c r="AT712" s="164"/>
      <c r="AU712" s="164"/>
      <c r="AV712" s="164"/>
      <c r="AW712" s="164"/>
      <c r="AX712" s="164"/>
      <c r="AY712" s="164"/>
      <c r="AZ712" s="164"/>
      <c r="BA712" s="164"/>
      <c r="BB712" s="164"/>
      <c r="BC712" s="164"/>
      <c r="BD712" s="164"/>
      <c r="BE712" s="164"/>
      <c r="BF712" s="164"/>
      <c r="BG712" s="164"/>
      <c r="BH712" s="164"/>
      <c r="BI712" s="164"/>
      <c r="BJ712" s="164"/>
      <c r="BK712" s="164"/>
      <c r="BL712" s="164"/>
      <c r="BM712" s="164"/>
      <c r="BN712" s="164"/>
      <c r="BO712" s="164"/>
      <c r="BP712" s="164"/>
      <c r="BQ712" s="164"/>
      <c r="BR712" s="164"/>
      <c r="BS712" s="164"/>
      <c r="BT712" s="164"/>
      <c r="BU712" s="164"/>
      <c r="BV712" s="164"/>
      <c r="BW712" s="164"/>
      <c r="BX712" s="164"/>
    </row>
    <row r="713" spans="1:76" s="172" customFormat="1" x14ac:dyDescent="0.3">
      <c r="A713" s="156"/>
      <c r="B713" s="164"/>
      <c r="W713" s="164"/>
      <c r="X713" s="164"/>
      <c r="Y713" s="164"/>
      <c r="Z713" s="164"/>
      <c r="AA713" s="164"/>
      <c r="AB713" s="164"/>
      <c r="AC713" s="164"/>
      <c r="AD713" s="164"/>
      <c r="AE713" s="164"/>
      <c r="AF713" s="164"/>
      <c r="AG713" s="164"/>
      <c r="AH713" s="164"/>
      <c r="AI713" s="164"/>
      <c r="AJ713" s="164"/>
      <c r="AK713" s="164"/>
      <c r="AL713" s="164"/>
      <c r="AM713" s="164"/>
      <c r="AN713" s="164"/>
      <c r="AO713" s="164"/>
      <c r="AP713" s="164"/>
      <c r="AQ713" s="164"/>
      <c r="AR713" s="164"/>
      <c r="AS713" s="164"/>
      <c r="AT713" s="164"/>
      <c r="AU713" s="164"/>
      <c r="AV713" s="164"/>
      <c r="AW713" s="164"/>
      <c r="AX713" s="164"/>
      <c r="AY713" s="164"/>
      <c r="AZ713" s="164"/>
      <c r="BA713" s="164"/>
      <c r="BB713" s="164"/>
      <c r="BC713" s="164"/>
      <c r="BD713" s="164"/>
      <c r="BE713" s="164"/>
      <c r="BF713" s="164"/>
      <c r="BG713" s="164"/>
      <c r="BH713" s="164"/>
      <c r="BI713" s="164"/>
      <c r="BJ713" s="164"/>
      <c r="BK713" s="164"/>
      <c r="BL713" s="164"/>
      <c r="BM713" s="164"/>
      <c r="BN713" s="164"/>
      <c r="BO713" s="164"/>
      <c r="BP713" s="164"/>
      <c r="BQ713" s="164"/>
      <c r="BR713" s="164"/>
      <c r="BS713" s="164"/>
      <c r="BT713" s="164"/>
      <c r="BU713" s="164"/>
      <c r="BV713" s="164"/>
      <c r="BW713" s="164"/>
      <c r="BX713" s="164"/>
    </row>
    <row r="714" spans="1:76" s="172" customFormat="1" x14ac:dyDescent="0.3">
      <c r="A714" s="156"/>
      <c r="B714" s="164"/>
      <c r="W714" s="164"/>
      <c r="X714" s="164"/>
      <c r="Y714" s="164"/>
      <c r="Z714" s="164"/>
      <c r="AA714" s="164"/>
      <c r="AB714" s="164"/>
      <c r="AC714" s="164"/>
      <c r="AD714" s="164"/>
      <c r="AE714" s="164"/>
      <c r="AF714" s="164"/>
      <c r="AG714" s="164"/>
      <c r="AH714" s="164"/>
      <c r="AI714" s="164"/>
      <c r="AJ714" s="164"/>
      <c r="AK714" s="164"/>
      <c r="AL714" s="164"/>
      <c r="AM714" s="164"/>
      <c r="AN714" s="164"/>
      <c r="AO714" s="164"/>
      <c r="AP714" s="164"/>
      <c r="AQ714" s="164"/>
      <c r="AR714" s="164"/>
      <c r="AS714" s="164"/>
      <c r="AT714" s="164"/>
      <c r="AU714" s="164"/>
      <c r="AV714" s="164"/>
      <c r="AW714" s="164"/>
      <c r="AX714" s="164"/>
      <c r="AY714" s="164"/>
      <c r="AZ714" s="164"/>
      <c r="BA714" s="164"/>
      <c r="BB714" s="164"/>
      <c r="BC714" s="164"/>
      <c r="BD714" s="164"/>
      <c r="BE714" s="164"/>
      <c r="BF714" s="164"/>
      <c r="BG714" s="164"/>
      <c r="BH714" s="164"/>
      <c r="BI714" s="164"/>
      <c r="BJ714" s="164"/>
      <c r="BK714" s="164"/>
      <c r="BL714" s="164"/>
      <c r="BM714" s="164"/>
      <c r="BN714" s="164"/>
      <c r="BO714" s="164"/>
      <c r="BP714" s="164"/>
      <c r="BQ714" s="164"/>
      <c r="BR714" s="164"/>
      <c r="BS714" s="164"/>
      <c r="BT714" s="164"/>
      <c r="BU714" s="164"/>
      <c r="BV714" s="164"/>
      <c r="BW714" s="164"/>
      <c r="BX714" s="164"/>
    </row>
    <row r="715" spans="1:76" s="172" customFormat="1" x14ac:dyDescent="0.3">
      <c r="A715" s="156"/>
      <c r="B715" s="164"/>
      <c r="W715" s="164"/>
      <c r="X715" s="164"/>
      <c r="Y715" s="164"/>
      <c r="Z715" s="164"/>
      <c r="AA715" s="164"/>
      <c r="AB715" s="164"/>
      <c r="AC715" s="164"/>
      <c r="AD715" s="164"/>
      <c r="AE715" s="164"/>
      <c r="AF715" s="164"/>
      <c r="AG715" s="164"/>
      <c r="AH715" s="164"/>
      <c r="AI715" s="164"/>
      <c r="AJ715" s="164"/>
      <c r="AK715" s="164"/>
      <c r="AL715" s="164"/>
      <c r="AM715" s="164"/>
      <c r="AN715" s="164"/>
      <c r="AO715" s="164"/>
      <c r="AP715" s="164"/>
      <c r="AQ715" s="164"/>
      <c r="AR715" s="164"/>
      <c r="AS715" s="164"/>
      <c r="AT715" s="164"/>
      <c r="AU715" s="164"/>
      <c r="AV715" s="164"/>
      <c r="AW715" s="164"/>
      <c r="AX715" s="164"/>
      <c r="AY715" s="164"/>
      <c r="AZ715" s="164"/>
      <c r="BA715" s="164"/>
      <c r="BB715" s="164"/>
      <c r="BC715" s="164"/>
      <c r="BD715" s="164"/>
      <c r="BE715" s="164"/>
      <c r="BF715" s="164"/>
      <c r="BG715" s="164"/>
      <c r="BH715" s="164"/>
      <c r="BI715" s="164"/>
      <c r="BJ715" s="164"/>
      <c r="BK715" s="164"/>
      <c r="BL715" s="164"/>
      <c r="BM715" s="164"/>
      <c r="BN715" s="164"/>
      <c r="BO715" s="164"/>
      <c r="BP715" s="164"/>
      <c r="BQ715" s="164"/>
      <c r="BR715" s="164"/>
      <c r="BS715" s="164"/>
      <c r="BT715" s="164"/>
      <c r="BU715" s="164"/>
      <c r="BV715" s="164"/>
      <c r="BW715" s="164"/>
      <c r="BX715" s="164"/>
    </row>
    <row r="716" spans="1:76" s="172" customFormat="1" x14ac:dyDescent="0.3">
      <c r="A716" s="156"/>
      <c r="B716" s="164"/>
      <c r="W716" s="164"/>
      <c r="X716" s="164"/>
      <c r="Y716" s="164"/>
      <c r="Z716" s="164"/>
      <c r="AA716" s="164"/>
      <c r="AB716" s="164"/>
      <c r="AC716" s="164"/>
      <c r="AD716" s="164"/>
      <c r="AE716" s="164"/>
      <c r="AF716" s="164"/>
      <c r="AG716" s="164"/>
      <c r="AH716" s="164"/>
      <c r="AI716" s="164"/>
      <c r="AJ716" s="164"/>
      <c r="AK716" s="164"/>
      <c r="AL716" s="164"/>
      <c r="AM716" s="164"/>
      <c r="AN716" s="164"/>
      <c r="AO716" s="164"/>
      <c r="AP716" s="164"/>
      <c r="AQ716" s="164"/>
      <c r="AR716" s="164"/>
      <c r="AS716" s="164"/>
      <c r="AT716" s="164"/>
      <c r="AU716" s="164"/>
      <c r="AV716" s="164"/>
      <c r="AW716" s="164"/>
      <c r="AX716" s="164"/>
      <c r="AY716" s="164"/>
      <c r="AZ716" s="164"/>
      <c r="BA716" s="164"/>
      <c r="BB716" s="164"/>
      <c r="BC716" s="164"/>
      <c r="BD716" s="164"/>
      <c r="BE716" s="164"/>
      <c r="BF716" s="164"/>
      <c r="BG716" s="164"/>
      <c r="BH716" s="164"/>
      <c r="BI716" s="164"/>
      <c r="BJ716" s="164"/>
      <c r="BK716" s="164"/>
      <c r="BL716" s="164"/>
      <c r="BM716" s="164"/>
      <c r="BN716" s="164"/>
      <c r="BO716" s="164"/>
      <c r="BP716" s="164"/>
      <c r="BQ716" s="164"/>
      <c r="BR716" s="164"/>
      <c r="BS716" s="164"/>
      <c r="BT716" s="164"/>
      <c r="BU716" s="164"/>
      <c r="BV716" s="164"/>
      <c r="BW716" s="164"/>
      <c r="BX716" s="164"/>
    </row>
    <row r="717" spans="1:76" s="172" customFormat="1" x14ac:dyDescent="0.3">
      <c r="A717" s="156"/>
      <c r="B717" s="164"/>
      <c r="W717" s="164"/>
      <c r="X717" s="164"/>
      <c r="Y717" s="164"/>
      <c r="Z717" s="164"/>
      <c r="AA717" s="164"/>
      <c r="AB717" s="164"/>
      <c r="AC717" s="164"/>
      <c r="AD717" s="164"/>
      <c r="AE717" s="164"/>
      <c r="AF717" s="164"/>
      <c r="AG717" s="164"/>
      <c r="AH717" s="164"/>
      <c r="AI717" s="164"/>
      <c r="AJ717" s="164"/>
      <c r="AK717" s="164"/>
      <c r="AL717" s="164"/>
      <c r="AM717" s="164"/>
      <c r="AN717" s="164"/>
      <c r="AO717" s="164"/>
      <c r="AP717" s="164"/>
      <c r="AQ717" s="164"/>
      <c r="AR717" s="164"/>
      <c r="AS717" s="164"/>
      <c r="AT717" s="164"/>
      <c r="AU717" s="164"/>
      <c r="AV717" s="164"/>
      <c r="AW717" s="164"/>
      <c r="AX717" s="164"/>
      <c r="AY717" s="164"/>
      <c r="AZ717" s="164"/>
      <c r="BA717" s="164"/>
      <c r="BB717" s="164"/>
      <c r="BC717" s="164"/>
      <c r="BD717" s="164"/>
      <c r="BE717" s="164"/>
      <c r="BF717" s="164"/>
      <c r="BG717" s="164"/>
      <c r="BH717" s="164"/>
      <c r="BI717" s="164"/>
      <c r="BJ717" s="164"/>
      <c r="BK717" s="164"/>
      <c r="BL717" s="164"/>
      <c r="BM717" s="164"/>
      <c r="BN717" s="164"/>
      <c r="BO717" s="164"/>
      <c r="BP717" s="164"/>
      <c r="BQ717" s="164"/>
      <c r="BR717" s="164"/>
      <c r="BS717" s="164"/>
      <c r="BT717" s="164"/>
      <c r="BU717" s="164"/>
      <c r="BV717" s="164"/>
      <c r="BW717" s="164"/>
      <c r="BX717" s="164"/>
    </row>
    <row r="718" spans="1:76" s="172" customFormat="1" x14ac:dyDescent="0.3">
      <c r="A718" s="156"/>
      <c r="B718" s="164"/>
      <c r="W718" s="164"/>
      <c r="X718" s="164"/>
      <c r="Y718" s="164"/>
      <c r="Z718" s="164"/>
      <c r="AA718" s="164"/>
      <c r="AB718" s="164"/>
      <c r="AC718" s="164"/>
      <c r="AD718" s="164"/>
      <c r="AE718" s="164"/>
      <c r="AF718" s="164"/>
      <c r="AG718" s="164"/>
      <c r="AH718" s="164"/>
      <c r="AI718" s="164"/>
      <c r="AJ718" s="164"/>
      <c r="AK718" s="164"/>
      <c r="AL718" s="164"/>
      <c r="AM718" s="164"/>
      <c r="AN718" s="164"/>
      <c r="AO718" s="164"/>
      <c r="AP718" s="164"/>
      <c r="AQ718" s="164"/>
      <c r="AR718" s="164"/>
      <c r="AS718" s="164"/>
      <c r="AT718" s="164"/>
      <c r="AU718" s="164"/>
      <c r="AV718" s="164"/>
      <c r="AW718" s="164"/>
      <c r="AX718" s="164"/>
      <c r="AY718" s="164"/>
      <c r="AZ718" s="164"/>
      <c r="BA718" s="164"/>
      <c r="BB718" s="164"/>
      <c r="BC718" s="164"/>
      <c r="BD718" s="164"/>
      <c r="BE718" s="164"/>
      <c r="BF718" s="164"/>
      <c r="BG718" s="164"/>
      <c r="BH718" s="164"/>
      <c r="BI718" s="164"/>
      <c r="BJ718" s="164"/>
      <c r="BK718" s="164"/>
      <c r="BL718" s="164"/>
      <c r="BM718" s="164"/>
      <c r="BN718" s="164"/>
      <c r="BO718" s="164"/>
      <c r="BP718" s="164"/>
      <c r="BQ718" s="164"/>
      <c r="BR718" s="164"/>
      <c r="BS718" s="164"/>
      <c r="BT718" s="164"/>
      <c r="BU718" s="164"/>
      <c r="BV718" s="164"/>
      <c r="BW718" s="164"/>
      <c r="BX718" s="164"/>
    </row>
    <row r="719" spans="1:76" s="172" customFormat="1" x14ac:dyDescent="0.3">
      <c r="A719" s="156"/>
      <c r="B719" s="164"/>
      <c r="W719" s="164"/>
      <c r="X719" s="164"/>
      <c r="Y719" s="164"/>
      <c r="Z719" s="164"/>
      <c r="AA719" s="164"/>
      <c r="AB719" s="164"/>
      <c r="AC719" s="164"/>
      <c r="AD719" s="164"/>
      <c r="AE719" s="164"/>
      <c r="AF719" s="164"/>
      <c r="AG719" s="164"/>
      <c r="AH719" s="164"/>
      <c r="AI719" s="164"/>
      <c r="AJ719" s="164"/>
      <c r="AK719" s="164"/>
      <c r="AL719" s="164"/>
      <c r="AM719" s="164"/>
      <c r="AN719" s="164"/>
      <c r="AO719" s="164"/>
      <c r="AP719" s="164"/>
      <c r="AQ719" s="164"/>
      <c r="AR719" s="164"/>
      <c r="AS719" s="164"/>
      <c r="AT719" s="164"/>
      <c r="AU719" s="164"/>
      <c r="AV719" s="164"/>
      <c r="AW719" s="164"/>
      <c r="AX719" s="164"/>
      <c r="AY719" s="164"/>
      <c r="AZ719" s="164"/>
      <c r="BA719" s="164"/>
      <c r="BB719" s="164"/>
      <c r="BC719" s="164"/>
      <c r="BD719" s="164"/>
      <c r="BE719" s="164"/>
      <c r="BF719" s="164"/>
      <c r="BG719" s="164"/>
      <c r="BH719" s="164"/>
      <c r="BI719" s="164"/>
      <c r="BJ719" s="164"/>
      <c r="BK719" s="164"/>
      <c r="BL719" s="164"/>
      <c r="BM719" s="164"/>
      <c r="BN719" s="164"/>
      <c r="BO719" s="164"/>
      <c r="BP719" s="164"/>
      <c r="BQ719" s="164"/>
      <c r="BR719" s="164"/>
      <c r="BS719" s="164"/>
      <c r="BT719" s="164"/>
      <c r="BU719" s="164"/>
      <c r="BV719" s="164"/>
      <c r="BW719" s="164"/>
      <c r="BX719" s="164"/>
    </row>
    <row r="720" spans="1:76" s="172" customFormat="1" x14ac:dyDescent="0.3">
      <c r="A720" s="156"/>
      <c r="B720" s="164"/>
      <c r="W720" s="164"/>
      <c r="X720" s="164"/>
      <c r="Y720" s="164"/>
      <c r="Z720" s="164"/>
      <c r="AA720" s="164"/>
      <c r="AB720" s="164"/>
      <c r="AC720" s="164"/>
      <c r="AD720" s="164"/>
      <c r="AE720" s="164"/>
      <c r="AF720" s="164"/>
      <c r="AG720" s="164"/>
      <c r="AH720" s="164"/>
      <c r="AI720" s="164"/>
      <c r="AJ720" s="164"/>
      <c r="AK720" s="164"/>
      <c r="AL720" s="164"/>
      <c r="AM720" s="164"/>
      <c r="AN720" s="164"/>
      <c r="AO720" s="164"/>
      <c r="AP720" s="164"/>
      <c r="AQ720" s="164"/>
      <c r="AR720" s="164"/>
      <c r="AS720" s="164"/>
      <c r="AT720" s="164"/>
      <c r="AU720" s="164"/>
      <c r="AV720" s="164"/>
      <c r="AW720" s="164"/>
      <c r="AX720" s="164"/>
      <c r="AY720" s="164"/>
      <c r="AZ720" s="164"/>
      <c r="BA720" s="164"/>
      <c r="BB720" s="164"/>
      <c r="BC720" s="164"/>
      <c r="BD720" s="164"/>
      <c r="BE720" s="164"/>
      <c r="BF720" s="164"/>
      <c r="BG720" s="164"/>
      <c r="BH720" s="164"/>
      <c r="BI720" s="164"/>
      <c r="BJ720" s="164"/>
      <c r="BK720" s="164"/>
      <c r="BL720" s="164"/>
      <c r="BM720" s="164"/>
      <c r="BN720" s="164"/>
      <c r="BO720" s="164"/>
      <c r="BP720" s="164"/>
      <c r="BQ720" s="164"/>
      <c r="BR720" s="164"/>
      <c r="BS720" s="164"/>
      <c r="BT720" s="164"/>
      <c r="BU720" s="164"/>
      <c r="BV720" s="164"/>
      <c r="BW720" s="164"/>
      <c r="BX720" s="164"/>
    </row>
    <row r="721" spans="1:76" s="172" customFormat="1" x14ac:dyDescent="0.3">
      <c r="A721" s="156"/>
      <c r="B721" s="164"/>
      <c r="W721" s="164"/>
      <c r="X721" s="164"/>
      <c r="Y721" s="164"/>
      <c r="Z721" s="164"/>
      <c r="AA721" s="164"/>
      <c r="AB721" s="164"/>
      <c r="AC721" s="164"/>
      <c r="AD721" s="164"/>
      <c r="AE721" s="164"/>
      <c r="AF721" s="164"/>
      <c r="AG721" s="164"/>
      <c r="AH721" s="164"/>
      <c r="AI721" s="164"/>
      <c r="AJ721" s="164"/>
      <c r="AK721" s="164"/>
      <c r="AL721" s="164"/>
      <c r="AM721" s="164"/>
      <c r="AN721" s="164"/>
      <c r="AO721" s="164"/>
      <c r="AP721" s="164"/>
      <c r="AQ721" s="164"/>
      <c r="AR721" s="164"/>
      <c r="AS721" s="164"/>
      <c r="AT721" s="164"/>
      <c r="AU721" s="164"/>
      <c r="AV721" s="164"/>
      <c r="AW721" s="164"/>
      <c r="AX721" s="164"/>
      <c r="AY721" s="164"/>
      <c r="AZ721" s="164"/>
      <c r="BA721" s="164"/>
      <c r="BB721" s="164"/>
      <c r="BC721" s="164"/>
      <c r="BD721" s="164"/>
      <c r="BE721" s="164"/>
      <c r="BF721" s="164"/>
      <c r="BG721" s="164"/>
      <c r="BH721" s="164"/>
      <c r="BI721" s="164"/>
      <c r="BJ721" s="164"/>
      <c r="BK721" s="164"/>
      <c r="BL721" s="164"/>
      <c r="BM721" s="164"/>
      <c r="BN721" s="164"/>
      <c r="BO721" s="164"/>
      <c r="BP721" s="164"/>
      <c r="BQ721" s="164"/>
      <c r="BR721" s="164"/>
      <c r="BS721" s="164"/>
      <c r="BT721" s="164"/>
      <c r="BU721" s="164"/>
      <c r="BV721" s="164"/>
      <c r="BW721" s="164"/>
      <c r="BX721" s="164"/>
    </row>
    <row r="722" spans="1:76" s="172" customFormat="1" x14ac:dyDescent="0.3">
      <c r="A722" s="156"/>
      <c r="B722" s="164"/>
      <c r="W722" s="164"/>
      <c r="X722" s="164"/>
      <c r="Y722" s="164"/>
      <c r="Z722" s="164"/>
      <c r="AA722" s="164"/>
      <c r="AB722" s="164"/>
      <c r="AC722" s="164"/>
      <c r="AD722" s="164"/>
      <c r="AE722" s="164"/>
      <c r="AF722" s="164"/>
      <c r="AG722" s="164"/>
      <c r="AH722" s="164"/>
      <c r="AI722" s="164"/>
      <c r="AJ722" s="164"/>
      <c r="AK722" s="164"/>
      <c r="AL722" s="164"/>
      <c r="AM722" s="164"/>
      <c r="AN722" s="164"/>
      <c r="AO722" s="164"/>
      <c r="AP722" s="164"/>
      <c r="AQ722" s="164"/>
      <c r="AR722" s="164"/>
      <c r="AS722" s="164"/>
      <c r="AT722" s="164"/>
      <c r="AU722" s="164"/>
      <c r="AV722" s="164"/>
      <c r="AW722" s="164"/>
      <c r="AX722" s="164"/>
      <c r="AY722" s="164"/>
      <c r="AZ722" s="164"/>
      <c r="BA722" s="164"/>
      <c r="BB722" s="164"/>
      <c r="BC722" s="164"/>
      <c r="BD722" s="164"/>
      <c r="BE722" s="164"/>
      <c r="BF722" s="164"/>
      <c r="BG722" s="164"/>
      <c r="BH722" s="164"/>
      <c r="BI722" s="164"/>
      <c r="BJ722" s="164"/>
      <c r="BK722" s="164"/>
      <c r="BL722" s="164"/>
      <c r="BM722" s="164"/>
      <c r="BN722" s="164"/>
      <c r="BO722" s="164"/>
      <c r="BP722" s="164"/>
      <c r="BQ722" s="164"/>
      <c r="BR722" s="164"/>
      <c r="BS722" s="164"/>
      <c r="BT722" s="164"/>
      <c r="BU722" s="164"/>
      <c r="BV722" s="164"/>
      <c r="BW722" s="164"/>
      <c r="BX722" s="164"/>
    </row>
    <row r="723" spans="1:76" s="172" customFormat="1" x14ac:dyDescent="0.3">
      <c r="A723" s="156"/>
      <c r="B723" s="164"/>
      <c r="W723" s="164"/>
      <c r="X723" s="164"/>
      <c r="Y723" s="164"/>
      <c r="Z723" s="164"/>
      <c r="AA723" s="164"/>
      <c r="AB723" s="164"/>
      <c r="AC723" s="164"/>
      <c r="AD723" s="164"/>
      <c r="AE723" s="164"/>
      <c r="AF723" s="164"/>
      <c r="AG723" s="164"/>
      <c r="AH723" s="164"/>
      <c r="AI723" s="164"/>
      <c r="AJ723" s="164"/>
      <c r="AK723" s="164"/>
      <c r="AL723" s="164"/>
      <c r="AM723" s="164"/>
      <c r="AN723" s="164"/>
      <c r="AO723" s="164"/>
      <c r="AP723" s="164"/>
      <c r="AQ723" s="164"/>
      <c r="AR723" s="164"/>
      <c r="AS723" s="164"/>
      <c r="AT723" s="164"/>
      <c r="AU723" s="164"/>
      <c r="AV723" s="164"/>
      <c r="AW723" s="164"/>
      <c r="AX723" s="164"/>
      <c r="AY723" s="164"/>
      <c r="AZ723" s="164"/>
      <c r="BA723" s="164"/>
      <c r="BB723" s="164"/>
      <c r="BC723" s="164"/>
      <c r="BD723" s="164"/>
      <c r="BE723" s="164"/>
      <c r="BF723" s="164"/>
      <c r="BG723" s="164"/>
      <c r="BH723" s="164"/>
      <c r="BI723" s="164"/>
      <c r="BJ723" s="164"/>
      <c r="BK723" s="164"/>
      <c r="BL723" s="164"/>
      <c r="BM723" s="164"/>
      <c r="BN723" s="164"/>
      <c r="BO723" s="164"/>
      <c r="BP723" s="164"/>
      <c r="BQ723" s="164"/>
      <c r="BR723" s="164"/>
      <c r="BS723" s="164"/>
      <c r="BT723" s="164"/>
      <c r="BU723" s="164"/>
      <c r="BV723" s="164"/>
      <c r="BW723" s="164"/>
      <c r="BX723" s="164"/>
    </row>
    <row r="724" spans="1:76" s="172" customFormat="1" x14ac:dyDescent="0.3">
      <c r="A724" s="156"/>
      <c r="B724" s="164"/>
      <c r="W724" s="164"/>
      <c r="X724" s="164"/>
      <c r="Y724" s="164"/>
      <c r="Z724" s="164"/>
      <c r="AA724" s="164"/>
      <c r="AB724" s="164"/>
      <c r="AC724" s="164"/>
      <c r="AD724" s="164"/>
      <c r="AE724" s="164"/>
      <c r="AF724" s="164"/>
      <c r="AG724" s="164"/>
      <c r="AH724" s="164"/>
      <c r="AI724" s="164"/>
      <c r="AJ724" s="164"/>
      <c r="AK724" s="164"/>
      <c r="AL724" s="164"/>
      <c r="AM724" s="164"/>
      <c r="AN724" s="164"/>
      <c r="AO724" s="164"/>
      <c r="AP724" s="164"/>
      <c r="AQ724" s="164"/>
      <c r="AR724" s="164"/>
      <c r="AS724" s="164"/>
      <c r="AT724" s="164"/>
      <c r="AU724" s="164"/>
      <c r="AV724" s="164"/>
      <c r="AW724" s="164"/>
      <c r="AX724" s="164"/>
      <c r="AY724" s="164"/>
      <c r="AZ724" s="164"/>
      <c r="BA724" s="164"/>
      <c r="BB724" s="164"/>
      <c r="BC724" s="164"/>
      <c r="BD724" s="164"/>
      <c r="BE724" s="164"/>
      <c r="BF724" s="164"/>
      <c r="BG724" s="164"/>
      <c r="BH724" s="164"/>
      <c r="BI724" s="164"/>
      <c r="BJ724" s="164"/>
      <c r="BK724" s="164"/>
      <c r="BL724" s="164"/>
      <c r="BM724" s="164"/>
      <c r="BN724" s="164"/>
      <c r="BO724" s="164"/>
      <c r="BP724" s="164"/>
      <c r="BQ724" s="164"/>
      <c r="BR724" s="164"/>
      <c r="BS724" s="164"/>
      <c r="BT724" s="164"/>
      <c r="BU724" s="164"/>
      <c r="BV724" s="164"/>
      <c r="BW724" s="164"/>
      <c r="BX724" s="164"/>
    </row>
    <row r="725" spans="1:76" s="172" customFormat="1" x14ac:dyDescent="0.3">
      <c r="A725" s="156"/>
      <c r="B725" s="164"/>
      <c r="W725" s="164"/>
      <c r="X725" s="164"/>
      <c r="Y725" s="164"/>
      <c r="Z725" s="164"/>
      <c r="AA725" s="164"/>
      <c r="AB725" s="164"/>
      <c r="AC725" s="164"/>
      <c r="AD725" s="164"/>
      <c r="AE725" s="164"/>
      <c r="AF725" s="164"/>
      <c r="AG725" s="164"/>
      <c r="AH725" s="164"/>
      <c r="AI725" s="164"/>
      <c r="AJ725" s="164"/>
      <c r="AK725" s="164"/>
      <c r="AL725" s="164"/>
      <c r="AM725" s="164"/>
      <c r="AN725" s="164"/>
      <c r="AO725" s="164"/>
      <c r="AP725" s="164"/>
      <c r="AQ725" s="164"/>
      <c r="AR725" s="164"/>
      <c r="AS725" s="164"/>
      <c r="AT725" s="164"/>
      <c r="AU725" s="164"/>
      <c r="AV725" s="164"/>
      <c r="AW725" s="164"/>
      <c r="AX725" s="164"/>
      <c r="AY725" s="164"/>
      <c r="AZ725" s="164"/>
      <c r="BA725" s="164"/>
      <c r="BB725" s="164"/>
      <c r="BC725" s="164"/>
      <c r="BD725" s="164"/>
      <c r="BE725" s="164"/>
      <c r="BF725" s="164"/>
      <c r="BG725" s="164"/>
      <c r="BH725" s="164"/>
      <c r="BI725" s="164"/>
      <c r="BJ725" s="164"/>
      <c r="BK725" s="164"/>
      <c r="BL725" s="164"/>
      <c r="BM725" s="164"/>
      <c r="BN725" s="164"/>
      <c r="BO725" s="164"/>
      <c r="BP725" s="164"/>
      <c r="BQ725" s="164"/>
      <c r="BR725" s="164"/>
      <c r="BS725" s="164"/>
      <c r="BT725" s="164"/>
      <c r="BU725" s="164"/>
      <c r="BV725" s="164"/>
      <c r="BW725" s="164"/>
      <c r="BX725" s="164"/>
    </row>
    <row r="726" spans="1:76" s="172" customFormat="1" x14ac:dyDescent="0.3">
      <c r="A726" s="156"/>
      <c r="B726" s="164"/>
      <c r="W726" s="164"/>
      <c r="X726" s="164"/>
      <c r="Y726" s="164"/>
      <c r="Z726" s="164"/>
      <c r="AA726" s="164"/>
      <c r="AB726" s="164"/>
      <c r="AC726" s="164"/>
      <c r="AD726" s="164"/>
      <c r="AE726" s="164"/>
      <c r="AF726" s="164"/>
      <c r="AG726" s="164"/>
      <c r="AH726" s="164"/>
      <c r="AI726" s="164"/>
      <c r="AJ726" s="164"/>
      <c r="AK726" s="164"/>
      <c r="AL726" s="164"/>
      <c r="AM726" s="164"/>
      <c r="AN726" s="164"/>
      <c r="AO726" s="164"/>
      <c r="AP726" s="164"/>
      <c r="AQ726" s="164"/>
      <c r="AR726" s="164"/>
      <c r="AS726" s="164"/>
      <c r="AT726" s="164"/>
      <c r="AU726" s="164"/>
      <c r="AV726" s="164"/>
      <c r="AW726" s="164"/>
      <c r="AX726" s="164"/>
      <c r="AY726" s="164"/>
      <c r="AZ726" s="164"/>
      <c r="BA726" s="164"/>
      <c r="BB726" s="164"/>
      <c r="BC726" s="164"/>
      <c r="BD726" s="164"/>
      <c r="BE726" s="164"/>
      <c r="BF726" s="164"/>
      <c r="BG726" s="164"/>
      <c r="BH726" s="164"/>
      <c r="BI726" s="164"/>
      <c r="BJ726" s="164"/>
      <c r="BK726" s="164"/>
      <c r="BL726" s="164"/>
      <c r="BM726" s="164"/>
      <c r="BN726" s="164"/>
      <c r="BO726" s="164"/>
      <c r="BP726" s="164"/>
      <c r="BQ726" s="164"/>
      <c r="BR726" s="164"/>
      <c r="BS726" s="164"/>
      <c r="BT726" s="164"/>
      <c r="BU726" s="164"/>
      <c r="BV726" s="164"/>
      <c r="BW726" s="164"/>
      <c r="BX726" s="164"/>
    </row>
    <row r="727" spans="1:76" s="172" customFormat="1" x14ac:dyDescent="0.3">
      <c r="A727" s="156"/>
      <c r="B727" s="164"/>
      <c r="W727" s="164"/>
      <c r="X727" s="164"/>
      <c r="Y727" s="164"/>
      <c r="Z727" s="164"/>
      <c r="AA727" s="164"/>
      <c r="AB727" s="164"/>
      <c r="AC727" s="164"/>
      <c r="AD727" s="164"/>
      <c r="AE727" s="164"/>
      <c r="AF727" s="164"/>
      <c r="AG727" s="164"/>
      <c r="AH727" s="164"/>
      <c r="AI727" s="164"/>
      <c r="AJ727" s="164"/>
      <c r="AK727" s="164"/>
      <c r="AL727" s="164"/>
      <c r="AM727" s="164"/>
      <c r="AN727" s="164"/>
      <c r="AO727" s="164"/>
      <c r="AP727" s="164"/>
      <c r="AQ727" s="164"/>
      <c r="AR727" s="164"/>
      <c r="AS727" s="164"/>
      <c r="AT727" s="164"/>
      <c r="AU727" s="164"/>
      <c r="AV727" s="164"/>
      <c r="AW727" s="164"/>
      <c r="AX727" s="164"/>
      <c r="AY727" s="164"/>
      <c r="AZ727" s="164"/>
      <c r="BA727" s="164"/>
      <c r="BB727" s="164"/>
      <c r="BC727" s="164"/>
      <c r="BD727" s="164"/>
      <c r="BE727" s="164"/>
      <c r="BF727" s="164"/>
      <c r="BG727" s="164"/>
      <c r="BH727" s="164"/>
      <c r="BI727" s="164"/>
      <c r="BJ727" s="164"/>
      <c r="BK727" s="164"/>
      <c r="BL727" s="164"/>
      <c r="BM727" s="164"/>
      <c r="BN727" s="164"/>
      <c r="BO727" s="164"/>
      <c r="BP727" s="164"/>
      <c r="BQ727" s="164"/>
      <c r="BR727" s="164"/>
      <c r="BS727" s="164"/>
      <c r="BT727" s="164"/>
      <c r="BU727" s="164"/>
      <c r="BV727" s="164"/>
      <c r="BW727" s="164"/>
      <c r="BX727" s="164"/>
    </row>
    <row r="728" spans="1:76" s="172" customFormat="1" x14ac:dyDescent="0.3">
      <c r="A728" s="156"/>
      <c r="B728" s="164"/>
      <c r="W728" s="164"/>
      <c r="X728" s="164"/>
      <c r="Y728" s="164"/>
      <c r="Z728" s="164"/>
      <c r="AA728" s="164"/>
      <c r="AB728" s="164"/>
      <c r="AC728" s="164"/>
      <c r="AD728" s="164"/>
      <c r="AE728" s="164"/>
      <c r="AF728" s="164"/>
      <c r="AG728" s="164"/>
      <c r="AH728" s="164"/>
      <c r="AI728" s="164"/>
      <c r="AJ728" s="164"/>
      <c r="AK728" s="164"/>
      <c r="AL728" s="164"/>
      <c r="AM728" s="164"/>
      <c r="AN728" s="164"/>
      <c r="AO728" s="164"/>
      <c r="AP728" s="164"/>
      <c r="AQ728" s="164"/>
      <c r="AR728" s="164"/>
      <c r="AS728" s="164"/>
      <c r="AT728" s="164"/>
      <c r="AU728" s="164"/>
      <c r="AV728" s="164"/>
      <c r="AW728" s="164"/>
      <c r="AX728" s="164"/>
      <c r="AY728" s="164"/>
      <c r="AZ728" s="164"/>
      <c r="BA728" s="164"/>
      <c r="BB728" s="164"/>
      <c r="BC728" s="164"/>
      <c r="BD728" s="164"/>
      <c r="BE728" s="164"/>
      <c r="BF728" s="164"/>
      <c r="BG728" s="164"/>
      <c r="BH728" s="164"/>
      <c r="BI728" s="164"/>
      <c r="BJ728" s="164"/>
      <c r="BK728" s="164"/>
      <c r="BL728" s="164"/>
      <c r="BM728" s="164"/>
      <c r="BN728" s="164"/>
      <c r="BO728" s="164"/>
      <c r="BP728" s="164"/>
      <c r="BQ728" s="164"/>
      <c r="BR728" s="164"/>
      <c r="BS728" s="164"/>
      <c r="BT728" s="164"/>
      <c r="BU728" s="164"/>
      <c r="BV728" s="164"/>
      <c r="BW728" s="164"/>
      <c r="BX728" s="164"/>
    </row>
    <row r="729" spans="1:76" s="172" customFormat="1" x14ac:dyDescent="0.3">
      <c r="A729" s="156"/>
      <c r="B729" s="164"/>
      <c r="W729" s="164"/>
      <c r="X729" s="164"/>
      <c r="Y729" s="164"/>
      <c r="Z729" s="164"/>
      <c r="AA729" s="164"/>
      <c r="AB729" s="164"/>
      <c r="AC729" s="164"/>
      <c r="AD729" s="164"/>
      <c r="AE729" s="164"/>
      <c r="AF729" s="164"/>
      <c r="AG729" s="164"/>
      <c r="AH729" s="164"/>
      <c r="AI729" s="164"/>
      <c r="AJ729" s="164"/>
      <c r="AK729" s="164"/>
      <c r="AL729" s="164"/>
      <c r="AM729" s="164"/>
      <c r="AN729" s="164"/>
      <c r="AO729" s="164"/>
      <c r="AP729" s="164"/>
      <c r="AQ729" s="164"/>
      <c r="AR729" s="164"/>
      <c r="AS729" s="164"/>
      <c r="AT729" s="164"/>
      <c r="AU729" s="164"/>
      <c r="AV729" s="164"/>
      <c r="AW729" s="164"/>
      <c r="AX729" s="164"/>
      <c r="AY729" s="164"/>
      <c r="AZ729" s="164"/>
      <c r="BA729" s="164"/>
      <c r="BB729" s="164"/>
      <c r="BC729" s="164"/>
      <c r="BD729" s="164"/>
      <c r="BE729" s="164"/>
      <c r="BF729" s="164"/>
      <c r="BG729" s="164"/>
      <c r="BH729" s="164"/>
      <c r="BI729" s="164"/>
      <c r="BJ729" s="164"/>
      <c r="BK729" s="164"/>
      <c r="BL729" s="164"/>
      <c r="BM729" s="164"/>
      <c r="BN729" s="164"/>
      <c r="BO729" s="164"/>
      <c r="BP729" s="164"/>
      <c r="BQ729" s="164"/>
      <c r="BR729" s="164"/>
      <c r="BS729" s="164"/>
      <c r="BT729" s="164"/>
      <c r="BU729" s="164"/>
      <c r="BV729" s="164"/>
      <c r="BW729" s="164"/>
      <c r="BX729" s="164"/>
    </row>
    <row r="730" spans="1:76" s="172" customFormat="1" x14ac:dyDescent="0.3">
      <c r="A730" s="156"/>
      <c r="B730" s="164"/>
      <c r="W730" s="164"/>
      <c r="X730" s="164"/>
      <c r="Y730" s="164"/>
      <c r="Z730" s="164"/>
      <c r="AA730" s="164"/>
      <c r="AB730" s="164"/>
      <c r="AC730" s="164"/>
      <c r="AD730" s="164"/>
      <c r="AE730" s="164"/>
      <c r="AF730" s="164"/>
      <c r="AG730" s="164"/>
      <c r="AH730" s="164"/>
      <c r="AI730" s="164"/>
      <c r="AJ730" s="164"/>
      <c r="AK730" s="164"/>
      <c r="AL730" s="164"/>
      <c r="AM730" s="164"/>
      <c r="AN730" s="164"/>
      <c r="AO730" s="164"/>
      <c r="AP730" s="164"/>
      <c r="AQ730" s="164"/>
      <c r="AR730" s="164"/>
      <c r="AS730" s="164"/>
      <c r="AT730" s="164"/>
      <c r="AU730" s="164"/>
      <c r="AV730" s="164"/>
      <c r="AW730" s="164"/>
      <c r="AX730" s="164"/>
      <c r="AY730" s="164"/>
      <c r="AZ730" s="164"/>
      <c r="BA730" s="164"/>
      <c r="BB730" s="164"/>
      <c r="BC730" s="164"/>
      <c r="BD730" s="164"/>
      <c r="BE730" s="164"/>
      <c r="BF730" s="164"/>
      <c r="BG730" s="164"/>
      <c r="BH730" s="164"/>
      <c r="BI730" s="164"/>
      <c r="BJ730" s="164"/>
      <c r="BK730" s="164"/>
      <c r="BL730" s="164"/>
      <c r="BM730" s="164"/>
      <c r="BN730" s="164"/>
      <c r="BO730" s="164"/>
      <c r="BP730" s="164"/>
      <c r="BQ730" s="164"/>
      <c r="BR730" s="164"/>
      <c r="BS730" s="164"/>
      <c r="BT730" s="164"/>
      <c r="BU730" s="164"/>
      <c r="BV730" s="164"/>
      <c r="BW730" s="164"/>
      <c r="BX730" s="164"/>
    </row>
    <row r="731" spans="1:76" s="172" customFormat="1" x14ac:dyDescent="0.3">
      <c r="A731" s="156"/>
      <c r="B731" s="164"/>
      <c r="W731" s="164"/>
      <c r="X731" s="164"/>
      <c r="Y731" s="164"/>
      <c r="Z731" s="164"/>
      <c r="AA731" s="164"/>
      <c r="AB731" s="164"/>
      <c r="AC731" s="164"/>
      <c r="AD731" s="164"/>
      <c r="AE731" s="164"/>
      <c r="AF731" s="164"/>
      <c r="AG731" s="164"/>
      <c r="AH731" s="164"/>
      <c r="AI731" s="164"/>
      <c r="AJ731" s="164"/>
      <c r="AK731" s="164"/>
      <c r="AL731" s="164"/>
      <c r="AM731" s="164"/>
      <c r="AN731" s="164"/>
      <c r="AO731" s="164"/>
      <c r="AP731" s="164"/>
      <c r="AQ731" s="164"/>
      <c r="AR731" s="164"/>
      <c r="AS731" s="164"/>
      <c r="AT731" s="164"/>
      <c r="AU731" s="164"/>
      <c r="AV731" s="164"/>
      <c r="AW731" s="164"/>
      <c r="AX731" s="164"/>
      <c r="AY731" s="164"/>
      <c r="AZ731" s="164"/>
      <c r="BA731" s="164"/>
      <c r="BB731" s="164"/>
      <c r="BC731" s="164"/>
      <c r="BD731" s="164"/>
      <c r="BE731" s="164"/>
      <c r="BF731" s="164"/>
      <c r="BG731" s="164"/>
      <c r="BH731" s="164"/>
      <c r="BI731" s="164"/>
      <c r="BJ731" s="164"/>
      <c r="BK731" s="164"/>
      <c r="BL731" s="164"/>
      <c r="BM731" s="164"/>
      <c r="BN731" s="164"/>
      <c r="BO731" s="164"/>
      <c r="BP731" s="164"/>
      <c r="BQ731" s="164"/>
      <c r="BR731" s="164"/>
      <c r="BS731" s="164"/>
      <c r="BT731" s="164"/>
      <c r="BU731" s="164"/>
      <c r="BV731" s="164"/>
      <c r="BW731" s="164"/>
      <c r="BX731" s="164"/>
    </row>
    <row r="732" spans="1:76" s="172" customFormat="1" x14ac:dyDescent="0.3">
      <c r="A732" s="156"/>
      <c r="B732" s="164"/>
      <c r="W732" s="164"/>
      <c r="X732" s="164"/>
      <c r="Y732" s="164"/>
      <c r="Z732" s="164"/>
      <c r="AA732" s="164"/>
      <c r="AB732" s="164"/>
      <c r="AC732" s="164"/>
      <c r="AD732" s="164"/>
      <c r="AE732" s="164"/>
      <c r="AF732" s="164"/>
      <c r="AG732" s="164"/>
      <c r="AH732" s="164"/>
      <c r="AI732" s="164"/>
      <c r="AJ732" s="164"/>
      <c r="AK732" s="164"/>
      <c r="AL732" s="164"/>
      <c r="AM732" s="164"/>
      <c r="AN732" s="164"/>
      <c r="AO732" s="164"/>
      <c r="AP732" s="164"/>
      <c r="AQ732" s="164"/>
      <c r="AR732" s="164"/>
      <c r="AS732" s="164"/>
      <c r="AT732" s="164"/>
      <c r="AU732" s="164"/>
      <c r="AV732" s="164"/>
      <c r="AW732" s="164"/>
      <c r="AX732" s="164"/>
      <c r="AY732" s="164"/>
      <c r="AZ732" s="164"/>
      <c r="BA732" s="164"/>
      <c r="BB732" s="164"/>
      <c r="BC732" s="164"/>
      <c r="BD732" s="164"/>
      <c r="BE732" s="164"/>
      <c r="BF732" s="164"/>
      <c r="BG732" s="164"/>
      <c r="BH732" s="164"/>
      <c r="BI732" s="164"/>
      <c r="BJ732" s="164"/>
      <c r="BK732" s="164"/>
      <c r="BL732" s="164"/>
      <c r="BM732" s="164"/>
      <c r="BN732" s="164"/>
      <c r="BO732" s="164"/>
      <c r="BP732" s="164"/>
      <c r="BQ732" s="164"/>
      <c r="BR732" s="164"/>
      <c r="BS732" s="164"/>
      <c r="BT732" s="164"/>
      <c r="BU732" s="164"/>
      <c r="BV732" s="164"/>
      <c r="BW732" s="164"/>
      <c r="BX732" s="164"/>
    </row>
    <row r="733" spans="1:76" s="172" customFormat="1" x14ac:dyDescent="0.3">
      <c r="A733" s="156"/>
      <c r="B733" s="164"/>
      <c r="W733" s="164"/>
      <c r="X733" s="164"/>
      <c r="Y733" s="164"/>
      <c r="Z733" s="164"/>
      <c r="AA733" s="164"/>
      <c r="AB733" s="164"/>
      <c r="AC733" s="164"/>
      <c r="AD733" s="164"/>
      <c r="AE733" s="164"/>
      <c r="AF733" s="164"/>
      <c r="AG733" s="164"/>
      <c r="AH733" s="164"/>
      <c r="AI733" s="164"/>
      <c r="AJ733" s="164"/>
      <c r="AK733" s="164"/>
      <c r="AL733" s="164"/>
      <c r="AM733" s="164"/>
      <c r="AN733" s="164"/>
      <c r="AO733" s="164"/>
      <c r="AP733" s="164"/>
      <c r="AQ733" s="164"/>
      <c r="AR733" s="164"/>
      <c r="AS733" s="164"/>
      <c r="AT733" s="164"/>
      <c r="AU733" s="164"/>
      <c r="AV733" s="164"/>
      <c r="AW733" s="164"/>
      <c r="AX733" s="164"/>
      <c r="AY733" s="164"/>
      <c r="AZ733" s="164"/>
      <c r="BA733" s="164"/>
      <c r="BB733" s="164"/>
      <c r="BC733" s="164"/>
      <c r="BD733" s="164"/>
      <c r="BE733" s="164"/>
      <c r="BF733" s="164"/>
      <c r="BG733" s="164"/>
      <c r="BH733" s="164"/>
      <c r="BI733" s="164"/>
      <c r="BJ733" s="164"/>
      <c r="BK733" s="164"/>
      <c r="BL733" s="164"/>
      <c r="BM733" s="164"/>
      <c r="BN733" s="164"/>
      <c r="BO733" s="164"/>
      <c r="BP733" s="164"/>
      <c r="BQ733" s="164"/>
      <c r="BR733" s="164"/>
      <c r="BS733" s="164"/>
      <c r="BT733" s="164"/>
      <c r="BU733" s="164"/>
      <c r="BV733" s="164"/>
      <c r="BW733" s="164"/>
      <c r="BX733" s="164"/>
    </row>
    <row r="734" spans="1:76" s="172" customFormat="1" x14ac:dyDescent="0.3">
      <c r="A734" s="156"/>
      <c r="B734" s="164"/>
      <c r="W734" s="164"/>
      <c r="X734" s="164"/>
      <c r="Y734" s="164"/>
      <c r="Z734" s="164"/>
      <c r="AA734" s="164"/>
      <c r="AB734" s="164"/>
      <c r="AC734" s="164"/>
      <c r="AD734" s="164"/>
      <c r="AE734" s="164"/>
      <c r="AF734" s="164"/>
      <c r="AG734" s="164"/>
      <c r="AH734" s="164"/>
      <c r="AI734" s="164"/>
      <c r="AJ734" s="164"/>
      <c r="AK734" s="164"/>
      <c r="AL734" s="164"/>
      <c r="AM734" s="164"/>
      <c r="AN734" s="164"/>
      <c r="AO734" s="164"/>
      <c r="AP734" s="164"/>
      <c r="AQ734" s="164"/>
      <c r="AR734" s="164"/>
      <c r="AS734" s="164"/>
      <c r="AT734" s="164"/>
      <c r="AU734" s="164"/>
      <c r="AV734" s="164"/>
      <c r="AW734" s="164"/>
      <c r="AX734" s="164"/>
      <c r="AY734" s="164"/>
      <c r="AZ734" s="164"/>
      <c r="BA734" s="164"/>
      <c r="BB734" s="164"/>
      <c r="BC734" s="164"/>
      <c r="BD734" s="164"/>
      <c r="BE734" s="164"/>
      <c r="BF734" s="164"/>
      <c r="BG734" s="164"/>
      <c r="BH734" s="164"/>
      <c r="BI734" s="164"/>
      <c r="BJ734" s="164"/>
      <c r="BK734" s="164"/>
      <c r="BL734" s="164"/>
      <c r="BM734" s="164"/>
      <c r="BN734" s="164"/>
      <c r="BO734" s="164"/>
      <c r="BP734" s="164"/>
      <c r="BQ734" s="164"/>
      <c r="BR734" s="164"/>
      <c r="BS734" s="164"/>
      <c r="BT734" s="164"/>
      <c r="BU734" s="164"/>
      <c r="BV734" s="164"/>
      <c r="BW734" s="164"/>
      <c r="BX734" s="164"/>
    </row>
    <row r="735" spans="1:76" s="172" customFormat="1" x14ac:dyDescent="0.3">
      <c r="A735" s="156"/>
      <c r="B735" s="164"/>
      <c r="W735" s="164"/>
      <c r="X735" s="164"/>
      <c r="Y735" s="164"/>
      <c r="Z735" s="164"/>
      <c r="AA735" s="164"/>
      <c r="AB735" s="164"/>
      <c r="AC735" s="164"/>
      <c r="AD735" s="164"/>
      <c r="AE735" s="164"/>
      <c r="AF735" s="164"/>
      <c r="AG735" s="164"/>
      <c r="AH735" s="164"/>
      <c r="AI735" s="164"/>
      <c r="AJ735" s="164"/>
      <c r="AK735" s="164"/>
      <c r="AL735" s="164"/>
      <c r="AM735" s="164"/>
      <c r="AN735" s="164"/>
      <c r="AO735" s="164"/>
      <c r="AP735" s="164"/>
      <c r="AQ735" s="164"/>
      <c r="AR735" s="164"/>
      <c r="AS735" s="164"/>
      <c r="AT735" s="164"/>
      <c r="AU735" s="164"/>
      <c r="AV735" s="164"/>
      <c r="AW735" s="164"/>
      <c r="AX735" s="164"/>
      <c r="AY735" s="164"/>
      <c r="AZ735" s="164"/>
      <c r="BA735" s="164"/>
      <c r="BB735" s="164"/>
      <c r="BC735" s="164"/>
      <c r="BD735" s="164"/>
      <c r="BE735" s="164"/>
      <c r="BF735" s="164"/>
      <c r="BG735" s="164"/>
      <c r="BH735" s="164"/>
      <c r="BI735" s="164"/>
      <c r="BJ735" s="164"/>
      <c r="BK735" s="164"/>
      <c r="BL735" s="164"/>
      <c r="BM735" s="164"/>
      <c r="BN735" s="164"/>
      <c r="BO735" s="164"/>
      <c r="BP735" s="164"/>
      <c r="BQ735" s="164"/>
      <c r="BR735" s="164"/>
      <c r="BS735" s="164"/>
      <c r="BT735" s="164"/>
      <c r="BU735" s="164"/>
      <c r="BV735" s="164"/>
      <c r="BW735" s="164"/>
      <c r="BX735" s="164"/>
    </row>
    <row r="736" spans="1:76" s="172" customFormat="1" x14ac:dyDescent="0.3">
      <c r="A736" s="156"/>
      <c r="B736" s="164"/>
      <c r="W736" s="164"/>
      <c r="X736" s="164"/>
      <c r="Y736" s="164"/>
      <c r="Z736" s="164"/>
      <c r="AA736" s="164"/>
      <c r="AB736" s="164"/>
      <c r="AC736" s="164"/>
      <c r="AD736" s="164"/>
      <c r="AE736" s="164"/>
      <c r="AF736" s="164"/>
      <c r="AG736" s="164"/>
      <c r="AH736" s="164"/>
      <c r="AI736" s="164"/>
      <c r="AJ736" s="164"/>
      <c r="AK736" s="164"/>
      <c r="AL736" s="164"/>
      <c r="AM736" s="164"/>
      <c r="AN736" s="164"/>
      <c r="AO736" s="164"/>
      <c r="AP736" s="164"/>
      <c r="AQ736" s="164"/>
      <c r="AR736" s="164"/>
      <c r="AS736" s="164"/>
      <c r="AT736" s="164"/>
      <c r="AU736" s="164"/>
      <c r="AV736" s="164"/>
      <c r="AW736" s="164"/>
      <c r="AX736" s="164"/>
      <c r="AY736" s="164"/>
      <c r="AZ736" s="164"/>
      <c r="BA736" s="164"/>
      <c r="BB736" s="164"/>
      <c r="BC736" s="164"/>
      <c r="BD736" s="164"/>
      <c r="BE736" s="164"/>
      <c r="BF736" s="164"/>
      <c r="BG736" s="164"/>
      <c r="BH736" s="164"/>
      <c r="BI736" s="164"/>
      <c r="BJ736" s="164"/>
      <c r="BK736" s="164"/>
      <c r="BL736" s="164"/>
      <c r="BM736" s="164"/>
      <c r="BN736" s="164"/>
      <c r="BO736" s="164"/>
      <c r="BP736" s="164"/>
      <c r="BQ736" s="164"/>
      <c r="BR736" s="164"/>
      <c r="BS736" s="164"/>
      <c r="BT736" s="164"/>
      <c r="BU736" s="164"/>
      <c r="BV736" s="164"/>
      <c r="BW736" s="164"/>
      <c r="BX736" s="164"/>
    </row>
    <row r="737" spans="1:76" s="172" customFormat="1" x14ac:dyDescent="0.3">
      <c r="A737" s="156"/>
      <c r="B737" s="164"/>
      <c r="W737" s="164"/>
      <c r="X737" s="164"/>
      <c r="Y737" s="164"/>
      <c r="Z737" s="164"/>
      <c r="AA737" s="164"/>
      <c r="AB737" s="164"/>
      <c r="AC737" s="164"/>
      <c r="AD737" s="164"/>
      <c r="AE737" s="164"/>
      <c r="AF737" s="164"/>
      <c r="AG737" s="164"/>
      <c r="AH737" s="164"/>
      <c r="AI737" s="164"/>
      <c r="AJ737" s="164"/>
      <c r="AK737" s="164"/>
      <c r="AL737" s="164"/>
      <c r="AM737" s="164"/>
      <c r="AN737" s="164"/>
      <c r="AO737" s="164"/>
      <c r="AP737" s="164"/>
      <c r="AQ737" s="164"/>
      <c r="AR737" s="164"/>
      <c r="AS737" s="164"/>
      <c r="AT737" s="164"/>
      <c r="AU737" s="164"/>
      <c r="AV737" s="164"/>
      <c r="AW737" s="164"/>
      <c r="AX737" s="164"/>
      <c r="AY737" s="164"/>
      <c r="AZ737" s="164"/>
      <c r="BA737" s="164"/>
      <c r="BB737" s="164"/>
      <c r="BC737" s="164"/>
      <c r="BD737" s="164"/>
      <c r="BE737" s="164"/>
      <c r="BF737" s="164"/>
      <c r="BG737" s="164"/>
      <c r="BH737" s="164"/>
      <c r="BI737" s="164"/>
      <c r="BJ737" s="164"/>
      <c r="BK737" s="164"/>
      <c r="BL737" s="164"/>
      <c r="BM737" s="164"/>
      <c r="BN737" s="164"/>
      <c r="BO737" s="164"/>
      <c r="BP737" s="164"/>
      <c r="BQ737" s="164"/>
      <c r="BR737" s="164"/>
      <c r="BS737" s="164"/>
      <c r="BT737" s="164"/>
      <c r="BU737" s="164"/>
      <c r="BV737" s="164"/>
      <c r="BW737" s="164"/>
      <c r="BX737" s="164"/>
    </row>
    <row r="738" spans="1:76" s="172" customFormat="1" x14ac:dyDescent="0.3">
      <c r="A738" s="156"/>
      <c r="B738" s="164"/>
      <c r="W738" s="164"/>
      <c r="X738" s="164"/>
      <c r="Y738" s="164"/>
      <c r="Z738" s="164"/>
      <c r="AA738" s="164"/>
      <c r="AB738" s="164"/>
      <c r="AC738" s="164"/>
      <c r="AD738" s="164"/>
      <c r="AE738" s="164"/>
      <c r="AF738" s="164"/>
      <c r="AG738" s="164"/>
      <c r="AH738" s="164"/>
      <c r="AI738" s="164"/>
      <c r="AJ738" s="164"/>
      <c r="AK738" s="164"/>
      <c r="AL738" s="164"/>
      <c r="AM738" s="164"/>
      <c r="AN738" s="164"/>
      <c r="AO738" s="164"/>
      <c r="AP738" s="164"/>
      <c r="AQ738" s="164"/>
      <c r="AR738" s="164"/>
      <c r="AS738" s="164"/>
      <c r="AT738" s="164"/>
      <c r="AU738" s="164"/>
      <c r="AV738" s="164"/>
      <c r="AW738" s="164"/>
      <c r="AX738" s="164"/>
      <c r="AY738" s="164"/>
      <c r="AZ738" s="164"/>
      <c r="BA738" s="164"/>
      <c r="BB738" s="164"/>
      <c r="BC738" s="164"/>
      <c r="BD738" s="164"/>
      <c r="BE738" s="164"/>
      <c r="BF738" s="164"/>
      <c r="BG738" s="164"/>
      <c r="BH738" s="164"/>
      <c r="BI738" s="164"/>
      <c r="BJ738" s="164"/>
      <c r="BK738" s="164"/>
      <c r="BL738" s="164"/>
      <c r="BM738" s="164"/>
      <c r="BN738" s="164"/>
      <c r="BO738" s="164"/>
      <c r="BP738" s="164"/>
      <c r="BQ738" s="164"/>
      <c r="BR738" s="164"/>
      <c r="BS738" s="164"/>
      <c r="BT738" s="164"/>
      <c r="BU738" s="164"/>
      <c r="BV738" s="164"/>
      <c r="BW738" s="164"/>
      <c r="BX738" s="164"/>
    </row>
    <row r="739" spans="1:76" s="172" customFormat="1" x14ac:dyDescent="0.3">
      <c r="A739" s="156"/>
      <c r="B739" s="164"/>
      <c r="W739" s="164"/>
      <c r="X739" s="164"/>
      <c r="Y739" s="164"/>
      <c r="Z739" s="164"/>
      <c r="AA739" s="164"/>
      <c r="AB739" s="164"/>
      <c r="AC739" s="164"/>
      <c r="AD739" s="164"/>
      <c r="AE739" s="164"/>
      <c r="AF739" s="164"/>
      <c r="AG739" s="164"/>
      <c r="AH739" s="164"/>
      <c r="AI739" s="164"/>
      <c r="AJ739" s="164"/>
      <c r="AK739" s="164"/>
      <c r="AL739" s="164"/>
      <c r="AM739" s="164"/>
      <c r="AN739" s="164"/>
      <c r="AO739" s="164"/>
      <c r="AP739" s="164"/>
      <c r="AQ739" s="164"/>
      <c r="AR739" s="164"/>
      <c r="AS739" s="164"/>
      <c r="AT739" s="164"/>
      <c r="AU739" s="164"/>
      <c r="AV739" s="164"/>
      <c r="AW739" s="164"/>
      <c r="AX739" s="164"/>
      <c r="AY739" s="164"/>
      <c r="AZ739" s="164"/>
      <c r="BA739" s="164"/>
      <c r="BB739" s="164"/>
      <c r="BC739" s="164"/>
      <c r="BD739" s="164"/>
      <c r="BE739" s="164"/>
      <c r="BF739" s="164"/>
      <c r="BG739" s="164"/>
      <c r="BH739" s="164"/>
      <c r="BI739" s="164"/>
      <c r="BJ739" s="164"/>
      <c r="BK739" s="164"/>
      <c r="BL739" s="164"/>
      <c r="BM739" s="164"/>
      <c r="BN739" s="164"/>
      <c r="BO739" s="164"/>
      <c r="BP739" s="164"/>
      <c r="BQ739" s="164"/>
      <c r="BR739" s="164"/>
      <c r="BS739" s="164"/>
      <c r="BT739" s="164"/>
      <c r="BU739" s="164"/>
      <c r="BV739" s="164"/>
      <c r="BW739" s="164"/>
      <c r="BX739" s="164"/>
    </row>
    <row r="740" spans="1:76" s="172" customFormat="1" x14ac:dyDescent="0.3">
      <c r="A740" s="156"/>
      <c r="B740" s="164"/>
      <c r="W740" s="164"/>
      <c r="X740" s="164"/>
      <c r="Y740" s="164"/>
      <c r="Z740" s="164"/>
      <c r="AA740" s="164"/>
      <c r="AB740" s="164"/>
      <c r="AC740" s="164"/>
      <c r="AD740" s="164"/>
      <c r="AE740" s="164"/>
      <c r="AF740" s="164"/>
      <c r="AG740" s="164"/>
      <c r="AH740" s="164"/>
      <c r="AI740" s="164"/>
      <c r="AJ740" s="164"/>
      <c r="AK740" s="164"/>
      <c r="AL740" s="164"/>
      <c r="AM740" s="164"/>
      <c r="AN740" s="164"/>
      <c r="AO740" s="164"/>
      <c r="AP740" s="164"/>
      <c r="AQ740" s="164"/>
      <c r="AR740" s="164"/>
      <c r="AS740" s="164"/>
      <c r="AT740" s="164"/>
      <c r="AU740" s="164"/>
      <c r="AV740" s="164"/>
      <c r="AW740" s="164"/>
      <c r="AX740" s="164"/>
      <c r="AY740" s="164"/>
      <c r="AZ740" s="164"/>
      <c r="BA740" s="164"/>
      <c r="BB740" s="164"/>
      <c r="BC740" s="164"/>
      <c r="BD740" s="164"/>
      <c r="BE740" s="164"/>
      <c r="BF740" s="164"/>
      <c r="BG740" s="164"/>
      <c r="BH740" s="164"/>
      <c r="BI740" s="164"/>
      <c r="BJ740" s="164"/>
      <c r="BK740" s="164"/>
      <c r="BL740" s="164"/>
      <c r="BM740" s="164"/>
      <c r="BN740" s="164"/>
      <c r="BO740" s="164"/>
      <c r="BP740" s="164"/>
      <c r="BQ740" s="164"/>
      <c r="BR740" s="164"/>
      <c r="BS740" s="164"/>
      <c r="BT740" s="164"/>
      <c r="BU740" s="164"/>
      <c r="BV740" s="164"/>
      <c r="BW740" s="164"/>
      <c r="BX740" s="164"/>
    </row>
    <row r="741" spans="1:76" s="172" customFormat="1" x14ac:dyDescent="0.3">
      <c r="A741" s="156"/>
      <c r="B741" s="164"/>
      <c r="W741" s="164"/>
      <c r="X741" s="164"/>
      <c r="Y741" s="164"/>
      <c r="Z741" s="164"/>
      <c r="AA741" s="164"/>
      <c r="AB741" s="164"/>
      <c r="AC741" s="164"/>
      <c r="AD741" s="164"/>
      <c r="AE741" s="164"/>
      <c r="AF741" s="164"/>
      <c r="AG741" s="164"/>
      <c r="AH741" s="164"/>
      <c r="AI741" s="164"/>
      <c r="AJ741" s="164"/>
      <c r="AK741" s="164"/>
      <c r="AL741" s="164"/>
      <c r="AM741" s="164"/>
      <c r="AN741" s="164"/>
      <c r="AO741" s="164"/>
      <c r="AP741" s="164"/>
      <c r="AQ741" s="164"/>
      <c r="AR741" s="164"/>
      <c r="AS741" s="164"/>
      <c r="AT741" s="164"/>
      <c r="AU741" s="164"/>
      <c r="AV741" s="164"/>
      <c r="AW741" s="164"/>
      <c r="AX741" s="164"/>
      <c r="AY741" s="164"/>
      <c r="AZ741" s="164"/>
      <c r="BA741" s="164"/>
      <c r="BB741" s="164"/>
      <c r="BC741" s="164"/>
      <c r="BD741" s="164"/>
      <c r="BE741" s="164"/>
      <c r="BF741" s="164"/>
      <c r="BG741" s="164"/>
      <c r="BH741" s="164"/>
      <c r="BI741" s="164"/>
      <c r="BJ741" s="164"/>
      <c r="BK741" s="164"/>
      <c r="BL741" s="164"/>
      <c r="BM741" s="164"/>
      <c r="BN741" s="164"/>
      <c r="BO741" s="164"/>
      <c r="BP741" s="164"/>
      <c r="BQ741" s="164"/>
      <c r="BR741" s="164"/>
      <c r="BS741" s="164"/>
      <c r="BT741" s="164"/>
      <c r="BU741" s="164"/>
      <c r="BV741" s="164"/>
      <c r="BW741" s="164"/>
      <c r="BX741" s="164"/>
    </row>
    <row r="742" spans="1:76" s="172" customFormat="1" x14ac:dyDescent="0.3">
      <c r="A742" s="156"/>
      <c r="B742" s="164"/>
      <c r="W742" s="164"/>
      <c r="X742" s="164"/>
      <c r="Y742" s="164"/>
      <c r="Z742" s="164"/>
      <c r="AA742" s="164"/>
      <c r="AB742" s="164"/>
      <c r="AC742" s="164"/>
      <c r="AD742" s="164"/>
      <c r="AE742" s="164"/>
      <c r="AF742" s="164"/>
      <c r="AG742" s="164"/>
      <c r="AH742" s="164"/>
      <c r="AI742" s="164"/>
      <c r="AJ742" s="164"/>
      <c r="AK742" s="164"/>
      <c r="AL742" s="164"/>
      <c r="AM742" s="164"/>
      <c r="AN742" s="164"/>
      <c r="AO742" s="164"/>
      <c r="AP742" s="164"/>
      <c r="AQ742" s="164"/>
      <c r="AR742" s="164"/>
      <c r="AS742" s="164"/>
      <c r="AT742" s="164"/>
      <c r="AU742" s="164"/>
      <c r="AV742" s="164"/>
      <c r="AW742" s="164"/>
      <c r="AX742" s="164"/>
      <c r="AY742" s="164"/>
      <c r="AZ742" s="164"/>
      <c r="BA742" s="164"/>
      <c r="BB742" s="164"/>
      <c r="BC742" s="164"/>
      <c r="BD742" s="164"/>
      <c r="BE742" s="164"/>
      <c r="BF742" s="164"/>
      <c r="BG742" s="164"/>
      <c r="BH742" s="164"/>
      <c r="BI742" s="164"/>
      <c r="BJ742" s="164"/>
      <c r="BK742" s="164"/>
      <c r="BL742" s="164"/>
      <c r="BM742" s="164"/>
      <c r="BN742" s="164"/>
      <c r="BO742" s="164"/>
      <c r="BP742" s="164"/>
      <c r="BQ742" s="164"/>
      <c r="BR742" s="164"/>
      <c r="BS742" s="164"/>
      <c r="BT742" s="164"/>
      <c r="BU742" s="164"/>
      <c r="BV742" s="164"/>
      <c r="BW742" s="164"/>
      <c r="BX742" s="164"/>
    </row>
    <row r="743" spans="1:76" s="172" customFormat="1" x14ac:dyDescent="0.3">
      <c r="A743" s="156"/>
      <c r="B743" s="164"/>
      <c r="W743" s="164"/>
      <c r="X743" s="164"/>
      <c r="Y743" s="164"/>
      <c r="Z743" s="164"/>
      <c r="AA743" s="164"/>
      <c r="AB743" s="164"/>
      <c r="AC743" s="164"/>
      <c r="AD743" s="164"/>
      <c r="AE743" s="164"/>
      <c r="AF743" s="164"/>
      <c r="AG743" s="164"/>
      <c r="AH743" s="164"/>
      <c r="AI743" s="164"/>
      <c r="AJ743" s="164"/>
      <c r="AK743" s="164"/>
      <c r="AL743" s="164"/>
      <c r="AM743" s="164"/>
      <c r="AN743" s="164"/>
      <c r="AO743" s="164"/>
      <c r="AP743" s="164"/>
      <c r="AQ743" s="164"/>
      <c r="AR743" s="164"/>
      <c r="AS743" s="164"/>
      <c r="AT743" s="164"/>
      <c r="AU743" s="164"/>
      <c r="AV743" s="164"/>
      <c r="AW743" s="164"/>
      <c r="AX743" s="164"/>
      <c r="AY743" s="164"/>
      <c r="AZ743" s="164"/>
      <c r="BA743" s="164"/>
      <c r="BB743" s="164"/>
      <c r="BC743" s="164"/>
      <c r="BD743" s="164"/>
      <c r="BE743" s="164"/>
      <c r="BF743" s="164"/>
      <c r="BG743" s="164"/>
      <c r="BH743" s="164"/>
      <c r="BI743" s="164"/>
      <c r="BJ743" s="164"/>
      <c r="BK743" s="164"/>
      <c r="BL743" s="164"/>
      <c r="BM743" s="164"/>
      <c r="BN743" s="164"/>
      <c r="BO743" s="164"/>
      <c r="BP743" s="164"/>
      <c r="BQ743" s="164"/>
      <c r="BR743" s="164"/>
      <c r="BS743" s="164"/>
      <c r="BT743" s="164"/>
      <c r="BU743" s="164"/>
      <c r="BV743" s="164"/>
      <c r="BW743" s="164"/>
      <c r="BX743" s="164"/>
    </row>
    <row r="744" spans="1:76" s="172" customFormat="1" x14ac:dyDescent="0.3">
      <c r="A744" s="156"/>
      <c r="B744" s="164"/>
      <c r="W744" s="164"/>
      <c r="X744" s="164"/>
      <c r="Y744" s="164"/>
      <c r="Z744" s="164"/>
      <c r="AA744" s="164"/>
      <c r="AB744" s="164"/>
      <c r="AC744" s="164"/>
      <c r="AD744" s="164"/>
      <c r="AE744" s="164"/>
      <c r="AF744" s="164"/>
      <c r="AG744" s="164"/>
      <c r="AH744" s="164"/>
      <c r="AI744" s="164"/>
      <c r="AJ744" s="164"/>
      <c r="AK744" s="164"/>
      <c r="AL744" s="164"/>
      <c r="AM744" s="164"/>
      <c r="AN744" s="164"/>
      <c r="AO744" s="164"/>
      <c r="AP744" s="164"/>
      <c r="AQ744" s="164"/>
      <c r="AR744" s="164"/>
      <c r="AS744" s="164"/>
      <c r="AT744" s="164"/>
      <c r="AU744" s="164"/>
      <c r="AV744" s="164"/>
      <c r="AW744" s="164"/>
      <c r="AX744" s="164"/>
      <c r="AY744" s="164"/>
      <c r="AZ744" s="164"/>
      <c r="BA744" s="164"/>
      <c r="BB744" s="164"/>
      <c r="BC744" s="164"/>
      <c r="BD744" s="164"/>
      <c r="BE744" s="164"/>
      <c r="BF744" s="164"/>
      <c r="BG744" s="164"/>
      <c r="BH744" s="164"/>
      <c r="BI744" s="164"/>
      <c r="BJ744" s="164"/>
      <c r="BK744" s="164"/>
      <c r="BL744" s="164"/>
      <c r="BM744" s="164"/>
      <c r="BN744" s="164"/>
      <c r="BO744" s="164"/>
      <c r="BP744" s="164"/>
      <c r="BQ744" s="164"/>
      <c r="BR744" s="164"/>
      <c r="BS744" s="164"/>
      <c r="BT744" s="164"/>
      <c r="BU744" s="164"/>
      <c r="BV744" s="164"/>
      <c r="BW744" s="164"/>
      <c r="BX744" s="164"/>
    </row>
    <row r="745" spans="1:76" s="172" customFormat="1" x14ac:dyDescent="0.3">
      <c r="A745" s="156"/>
      <c r="B745" s="164"/>
      <c r="W745" s="164"/>
      <c r="X745" s="164"/>
      <c r="Y745" s="164"/>
      <c r="Z745" s="164"/>
      <c r="AA745" s="164"/>
      <c r="AB745" s="164"/>
      <c r="AC745" s="164"/>
      <c r="AD745" s="164"/>
      <c r="AE745" s="164"/>
      <c r="AF745" s="164"/>
      <c r="AG745" s="164"/>
      <c r="AH745" s="164"/>
      <c r="AI745" s="164"/>
      <c r="AJ745" s="164"/>
      <c r="AK745" s="164"/>
      <c r="AL745" s="164"/>
      <c r="AM745" s="164"/>
      <c r="AN745" s="164"/>
      <c r="AO745" s="164"/>
      <c r="AP745" s="164"/>
      <c r="AQ745" s="164"/>
      <c r="AR745" s="164"/>
      <c r="AS745" s="164"/>
      <c r="AT745" s="164"/>
      <c r="AU745" s="164"/>
      <c r="AV745" s="164"/>
      <c r="AW745" s="164"/>
      <c r="AX745" s="164"/>
      <c r="AY745" s="164"/>
      <c r="AZ745" s="164"/>
      <c r="BA745" s="164"/>
      <c r="BB745" s="164"/>
      <c r="BC745" s="164"/>
      <c r="BD745" s="164"/>
      <c r="BE745" s="164"/>
      <c r="BF745" s="164"/>
      <c r="BG745" s="164"/>
      <c r="BH745" s="164"/>
      <c r="BI745" s="164"/>
      <c r="BJ745" s="164"/>
      <c r="BK745" s="164"/>
      <c r="BL745" s="164"/>
      <c r="BM745" s="164"/>
      <c r="BN745" s="164"/>
      <c r="BO745" s="164"/>
      <c r="BP745" s="164"/>
      <c r="BQ745" s="164"/>
      <c r="BR745" s="164"/>
      <c r="BS745" s="164"/>
      <c r="BT745" s="164"/>
      <c r="BU745" s="164"/>
      <c r="BV745" s="164"/>
      <c r="BW745" s="164"/>
      <c r="BX745" s="164"/>
    </row>
    <row r="746" spans="1:76" s="172" customFormat="1" x14ac:dyDescent="0.3">
      <c r="A746" s="156"/>
      <c r="B746" s="164"/>
      <c r="W746" s="164"/>
      <c r="X746" s="164"/>
      <c r="Y746" s="164"/>
      <c r="Z746" s="164"/>
      <c r="AA746" s="164"/>
      <c r="AB746" s="164"/>
      <c r="AC746" s="164"/>
      <c r="AD746" s="164"/>
      <c r="AE746" s="164"/>
      <c r="AF746" s="164"/>
      <c r="AG746" s="164"/>
      <c r="AH746" s="164"/>
      <c r="AI746" s="164"/>
      <c r="AJ746" s="164"/>
      <c r="AK746" s="164"/>
      <c r="AL746" s="164"/>
      <c r="AM746" s="164"/>
      <c r="AN746" s="164"/>
      <c r="AO746" s="164"/>
      <c r="AP746" s="164"/>
      <c r="AQ746" s="164"/>
      <c r="AR746" s="164"/>
      <c r="AS746" s="164"/>
      <c r="AT746" s="164"/>
      <c r="AU746" s="164"/>
      <c r="AV746" s="164"/>
      <c r="AW746" s="164"/>
      <c r="AX746" s="164"/>
      <c r="AY746" s="164"/>
      <c r="AZ746" s="164"/>
      <c r="BA746" s="164"/>
      <c r="BB746" s="164"/>
      <c r="BC746" s="164"/>
      <c r="BD746" s="164"/>
      <c r="BE746" s="164"/>
      <c r="BF746" s="164"/>
      <c r="BG746" s="164"/>
      <c r="BH746" s="164"/>
      <c r="BI746" s="164"/>
      <c r="BJ746" s="164"/>
      <c r="BK746" s="164"/>
      <c r="BL746" s="164"/>
      <c r="BM746" s="164"/>
      <c r="BN746" s="164"/>
      <c r="BO746" s="164"/>
      <c r="BP746" s="164"/>
      <c r="BQ746" s="164"/>
      <c r="BR746" s="164"/>
      <c r="BS746" s="164"/>
      <c r="BT746" s="164"/>
      <c r="BU746" s="164"/>
      <c r="BV746" s="164"/>
      <c r="BW746" s="164"/>
      <c r="BX746" s="164"/>
    </row>
    <row r="747" spans="1:76" s="172" customFormat="1" x14ac:dyDescent="0.3">
      <c r="A747" s="156"/>
      <c r="B747" s="164"/>
      <c r="W747" s="164"/>
      <c r="X747" s="164"/>
      <c r="Y747" s="164"/>
      <c r="Z747" s="164"/>
      <c r="AA747" s="164"/>
      <c r="AB747" s="164"/>
      <c r="AC747" s="164"/>
      <c r="AD747" s="164"/>
      <c r="AE747" s="164"/>
      <c r="AF747" s="164"/>
      <c r="AG747" s="164"/>
      <c r="AH747" s="164"/>
      <c r="AI747" s="164"/>
      <c r="AJ747" s="164"/>
      <c r="AK747" s="164"/>
      <c r="AL747" s="164"/>
      <c r="AM747" s="164"/>
      <c r="AN747" s="164"/>
      <c r="AO747" s="164"/>
      <c r="AP747" s="164"/>
      <c r="AQ747" s="164"/>
      <c r="AR747" s="164"/>
      <c r="AS747" s="164"/>
      <c r="AT747" s="164"/>
      <c r="AU747" s="164"/>
      <c r="AV747" s="164"/>
      <c r="AW747" s="164"/>
      <c r="AX747" s="164"/>
      <c r="AY747" s="164"/>
      <c r="AZ747" s="164"/>
      <c r="BA747" s="164"/>
      <c r="BB747" s="164"/>
      <c r="BC747" s="164"/>
      <c r="BD747" s="164"/>
      <c r="BE747" s="164"/>
      <c r="BF747" s="164"/>
      <c r="BG747" s="164"/>
      <c r="BH747" s="164"/>
      <c r="BI747" s="164"/>
      <c r="BJ747" s="164"/>
      <c r="BK747" s="164"/>
      <c r="BL747" s="164"/>
      <c r="BM747" s="164"/>
      <c r="BN747" s="164"/>
      <c r="BO747" s="164"/>
      <c r="BP747" s="164"/>
      <c r="BQ747" s="164"/>
      <c r="BR747" s="164"/>
      <c r="BS747" s="164"/>
      <c r="BT747" s="164"/>
      <c r="BU747" s="164"/>
      <c r="BV747" s="164"/>
      <c r="BW747" s="164"/>
      <c r="BX747" s="164"/>
    </row>
    <row r="748" spans="1:76" s="172" customFormat="1" x14ac:dyDescent="0.3">
      <c r="A748" s="156"/>
      <c r="B748" s="164"/>
      <c r="W748" s="164"/>
      <c r="X748" s="164"/>
      <c r="Y748" s="164"/>
      <c r="Z748" s="164"/>
      <c r="AA748" s="164"/>
      <c r="AB748" s="164"/>
      <c r="AC748" s="164"/>
      <c r="AD748" s="164"/>
      <c r="AE748" s="164"/>
      <c r="AF748" s="164"/>
      <c r="AG748" s="164"/>
      <c r="AH748" s="164"/>
      <c r="AI748" s="164"/>
      <c r="AJ748" s="164"/>
      <c r="AK748" s="164"/>
      <c r="AL748" s="164"/>
      <c r="AM748" s="164"/>
      <c r="AN748" s="164"/>
      <c r="AO748" s="164"/>
      <c r="AP748" s="164"/>
      <c r="AQ748" s="164"/>
      <c r="AR748" s="164"/>
      <c r="AS748" s="164"/>
      <c r="AT748" s="164"/>
      <c r="AU748" s="164"/>
      <c r="AV748" s="164"/>
      <c r="AW748" s="164"/>
      <c r="AX748" s="164"/>
      <c r="AY748" s="164"/>
      <c r="AZ748" s="164"/>
      <c r="BA748" s="164"/>
      <c r="BB748" s="164"/>
      <c r="BC748" s="164"/>
      <c r="BD748" s="164"/>
      <c r="BE748" s="164"/>
      <c r="BF748" s="164"/>
      <c r="BG748" s="164"/>
      <c r="BH748" s="164"/>
      <c r="BI748" s="164"/>
      <c r="BJ748" s="164"/>
      <c r="BK748" s="164"/>
      <c r="BL748" s="164"/>
      <c r="BM748" s="164"/>
      <c r="BN748" s="164"/>
      <c r="BO748" s="164"/>
      <c r="BP748" s="164"/>
      <c r="BQ748" s="164"/>
      <c r="BR748" s="164"/>
      <c r="BS748" s="164"/>
      <c r="BT748" s="164"/>
      <c r="BU748" s="164"/>
      <c r="BV748" s="164"/>
      <c r="BW748" s="164"/>
      <c r="BX748" s="164"/>
    </row>
    <row r="749" spans="1:76" s="172" customFormat="1" x14ac:dyDescent="0.3">
      <c r="A749" s="156"/>
      <c r="B749" s="164"/>
      <c r="W749" s="164"/>
      <c r="X749" s="164"/>
      <c r="Y749" s="164"/>
      <c r="Z749" s="164"/>
      <c r="AA749" s="164"/>
      <c r="AB749" s="164"/>
      <c r="AC749" s="164"/>
      <c r="AD749" s="164"/>
      <c r="AE749" s="164"/>
      <c r="AF749" s="164"/>
      <c r="AG749" s="164"/>
      <c r="AH749" s="164"/>
      <c r="AI749" s="164"/>
      <c r="AJ749" s="164"/>
      <c r="AK749" s="164"/>
      <c r="AL749" s="164"/>
      <c r="AM749" s="164"/>
      <c r="AN749" s="164"/>
      <c r="AO749" s="164"/>
      <c r="AP749" s="164"/>
      <c r="AQ749" s="164"/>
      <c r="AR749" s="164"/>
      <c r="AS749" s="164"/>
      <c r="AT749" s="164"/>
      <c r="AU749" s="164"/>
      <c r="AV749" s="164"/>
      <c r="AW749" s="164"/>
      <c r="AX749" s="164"/>
      <c r="AY749" s="164"/>
      <c r="AZ749" s="164"/>
      <c r="BA749" s="164"/>
      <c r="BB749" s="164"/>
      <c r="BC749" s="164"/>
      <c r="BD749" s="164"/>
      <c r="BE749" s="164"/>
      <c r="BF749" s="164"/>
      <c r="BG749" s="164"/>
      <c r="BH749" s="164"/>
      <c r="BI749" s="164"/>
      <c r="BJ749" s="164"/>
      <c r="BK749" s="164"/>
      <c r="BL749" s="164"/>
      <c r="BM749" s="164"/>
      <c r="BN749" s="164"/>
      <c r="BO749" s="164"/>
      <c r="BP749" s="164"/>
      <c r="BQ749" s="164"/>
      <c r="BR749" s="164"/>
      <c r="BS749" s="164"/>
      <c r="BT749" s="164"/>
      <c r="BU749" s="164"/>
      <c r="BV749" s="164"/>
      <c r="BW749" s="164"/>
      <c r="BX749" s="164"/>
    </row>
    <row r="750" spans="1:76" s="172" customFormat="1" x14ac:dyDescent="0.3">
      <c r="A750" s="156"/>
      <c r="B750" s="164"/>
      <c r="W750" s="164"/>
      <c r="X750" s="164"/>
      <c r="Y750" s="164"/>
      <c r="Z750" s="164"/>
      <c r="AA750" s="164"/>
      <c r="AB750" s="164"/>
      <c r="AC750" s="164"/>
      <c r="AD750" s="164"/>
      <c r="AE750" s="164"/>
      <c r="AF750" s="164"/>
      <c r="AG750" s="164"/>
      <c r="AH750" s="164"/>
      <c r="AI750" s="164"/>
      <c r="AJ750" s="164"/>
      <c r="AK750" s="164"/>
      <c r="AL750" s="164"/>
      <c r="AM750" s="164"/>
      <c r="AN750" s="164"/>
      <c r="AO750" s="164"/>
      <c r="AP750" s="164"/>
      <c r="AQ750" s="164"/>
      <c r="AR750" s="164"/>
      <c r="AS750" s="164"/>
      <c r="AT750" s="164"/>
      <c r="AU750" s="164"/>
      <c r="AV750" s="164"/>
      <c r="AW750" s="164"/>
      <c r="AX750" s="164"/>
      <c r="AY750" s="164"/>
      <c r="AZ750" s="164"/>
      <c r="BA750" s="164"/>
      <c r="BB750" s="164"/>
      <c r="BC750" s="164"/>
      <c r="BD750" s="164"/>
      <c r="BE750" s="164"/>
      <c r="BF750" s="164"/>
      <c r="BG750" s="164"/>
      <c r="BH750" s="164"/>
      <c r="BI750" s="164"/>
      <c r="BJ750" s="164"/>
      <c r="BK750" s="164"/>
      <c r="BL750" s="164"/>
      <c r="BM750" s="164"/>
      <c r="BN750" s="164"/>
      <c r="BO750" s="164"/>
      <c r="BP750" s="164"/>
      <c r="BQ750" s="164"/>
      <c r="BR750" s="164"/>
      <c r="BS750" s="164"/>
      <c r="BT750" s="164"/>
      <c r="BU750" s="164"/>
      <c r="BV750" s="164"/>
      <c r="BW750" s="164"/>
      <c r="BX750" s="164"/>
    </row>
    <row r="751" spans="1:76" s="172" customFormat="1" x14ac:dyDescent="0.3">
      <c r="A751" s="156"/>
      <c r="B751" s="164"/>
      <c r="W751" s="164"/>
      <c r="X751" s="164"/>
      <c r="Y751" s="164"/>
      <c r="Z751" s="164"/>
      <c r="AA751" s="164"/>
      <c r="AB751" s="164"/>
      <c r="AC751" s="164"/>
      <c r="AD751" s="164"/>
      <c r="AE751" s="164"/>
      <c r="AF751" s="164"/>
      <c r="AG751" s="164"/>
      <c r="AH751" s="164"/>
      <c r="AI751" s="164"/>
      <c r="AJ751" s="164"/>
      <c r="AK751" s="164"/>
      <c r="AL751" s="164"/>
      <c r="AM751" s="164"/>
      <c r="AN751" s="164"/>
      <c r="AO751" s="164"/>
      <c r="AP751" s="164"/>
      <c r="AQ751" s="164"/>
      <c r="AR751" s="164"/>
      <c r="AS751" s="164"/>
      <c r="AT751" s="164"/>
      <c r="AU751" s="164"/>
      <c r="AV751" s="164"/>
      <c r="AW751" s="164"/>
      <c r="AX751" s="164"/>
      <c r="AY751" s="164"/>
      <c r="AZ751" s="164"/>
      <c r="BA751" s="164"/>
      <c r="BB751" s="164"/>
      <c r="BC751" s="164"/>
      <c r="BD751" s="164"/>
      <c r="BE751" s="164"/>
      <c r="BF751" s="164"/>
      <c r="BG751" s="164"/>
      <c r="BH751" s="164"/>
      <c r="BI751" s="164"/>
      <c r="BJ751" s="164"/>
      <c r="BK751" s="164"/>
      <c r="BL751" s="164"/>
      <c r="BM751" s="164"/>
      <c r="BN751" s="164"/>
      <c r="BO751" s="164"/>
      <c r="BP751" s="164"/>
      <c r="BQ751" s="164"/>
      <c r="BR751" s="164"/>
      <c r="BS751" s="164"/>
      <c r="BT751" s="164"/>
      <c r="BU751" s="164"/>
      <c r="BV751" s="164"/>
      <c r="BW751" s="164"/>
      <c r="BX751" s="164"/>
    </row>
    <row r="752" spans="1:76" s="172" customFormat="1" x14ac:dyDescent="0.3">
      <c r="A752" s="156"/>
      <c r="B752" s="164"/>
      <c r="W752" s="164"/>
      <c r="X752" s="164"/>
      <c r="Y752" s="164"/>
      <c r="Z752" s="164"/>
      <c r="AA752" s="164"/>
      <c r="AB752" s="164"/>
      <c r="AC752" s="164"/>
      <c r="AD752" s="164"/>
      <c r="AE752" s="164"/>
      <c r="AF752" s="164"/>
      <c r="AG752" s="164"/>
      <c r="AH752" s="164"/>
      <c r="AI752" s="164"/>
      <c r="AJ752" s="164"/>
      <c r="AK752" s="164"/>
      <c r="AL752" s="164"/>
      <c r="AM752" s="164"/>
      <c r="AN752" s="164"/>
      <c r="AO752" s="164"/>
      <c r="AP752" s="164"/>
      <c r="AQ752" s="164"/>
      <c r="AR752" s="164"/>
      <c r="AS752" s="164"/>
      <c r="AT752" s="164"/>
      <c r="AU752" s="164"/>
      <c r="AV752" s="164"/>
      <c r="AW752" s="164"/>
      <c r="AX752" s="164"/>
      <c r="AY752" s="164"/>
      <c r="AZ752" s="164"/>
      <c r="BA752" s="164"/>
      <c r="BB752" s="164"/>
      <c r="BC752" s="164"/>
      <c r="BD752" s="164"/>
      <c r="BE752" s="164"/>
      <c r="BF752" s="164"/>
      <c r="BG752" s="164"/>
      <c r="BH752" s="164"/>
      <c r="BI752" s="164"/>
      <c r="BJ752" s="164"/>
      <c r="BK752" s="164"/>
      <c r="BL752" s="164"/>
      <c r="BM752" s="164"/>
      <c r="BN752" s="164"/>
      <c r="BO752" s="164"/>
      <c r="BP752" s="164"/>
      <c r="BQ752" s="164"/>
      <c r="BR752" s="164"/>
      <c r="BS752" s="164"/>
      <c r="BT752" s="164"/>
      <c r="BU752" s="164"/>
      <c r="BV752" s="164"/>
      <c r="BW752" s="164"/>
      <c r="BX752" s="164"/>
    </row>
    <row r="753" spans="1:76" s="172" customFormat="1" x14ac:dyDescent="0.3">
      <c r="A753" s="156"/>
      <c r="B753" s="164"/>
      <c r="W753" s="164"/>
      <c r="X753" s="164"/>
      <c r="Y753" s="164"/>
      <c r="Z753" s="164"/>
      <c r="AA753" s="164"/>
      <c r="AB753" s="164"/>
      <c r="AC753" s="164"/>
      <c r="AD753" s="164"/>
      <c r="AE753" s="164"/>
      <c r="AF753" s="164"/>
      <c r="AG753" s="164"/>
      <c r="AH753" s="164"/>
      <c r="AI753" s="164"/>
      <c r="AJ753" s="164"/>
      <c r="AK753" s="164"/>
      <c r="AL753" s="164"/>
      <c r="AM753" s="164"/>
      <c r="AN753" s="164"/>
      <c r="AO753" s="164"/>
      <c r="AP753" s="164"/>
      <c r="AQ753" s="164"/>
      <c r="AR753" s="164"/>
      <c r="AS753" s="164"/>
      <c r="AT753" s="164"/>
      <c r="AU753" s="164"/>
      <c r="AV753" s="164"/>
      <c r="AW753" s="164"/>
      <c r="AX753" s="164"/>
      <c r="AY753" s="164"/>
      <c r="AZ753" s="164"/>
      <c r="BA753" s="164"/>
      <c r="BB753" s="164"/>
      <c r="BC753" s="164"/>
      <c r="BD753" s="164"/>
      <c r="BE753" s="164"/>
      <c r="BF753" s="164"/>
      <c r="BG753" s="164"/>
      <c r="BH753" s="164"/>
      <c r="BI753" s="164"/>
      <c r="BJ753" s="164"/>
      <c r="BK753" s="164"/>
      <c r="BL753" s="164"/>
      <c r="BM753" s="164"/>
      <c r="BN753" s="164"/>
      <c r="BO753" s="164"/>
      <c r="BP753" s="164"/>
      <c r="BQ753" s="164"/>
      <c r="BR753" s="164"/>
      <c r="BS753" s="164"/>
      <c r="BT753" s="164"/>
      <c r="BU753" s="164"/>
      <c r="BV753" s="164"/>
      <c r="BW753" s="164"/>
      <c r="BX753" s="164"/>
    </row>
    <row r="754" spans="1:76" s="172" customFormat="1" x14ac:dyDescent="0.3">
      <c r="A754" s="156"/>
      <c r="B754" s="164"/>
      <c r="W754" s="164"/>
      <c r="X754" s="164"/>
      <c r="Y754" s="164"/>
      <c r="Z754" s="164"/>
      <c r="AA754" s="164"/>
      <c r="AB754" s="164"/>
      <c r="AC754" s="164"/>
      <c r="AD754" s="164"/>
      <c r="AE754" s="164"/>
      <c r="AF754" s="164"/>
      <c r="AG754" s="164"/>
      <c r="AH754" s="164"/>
      <c r="AI754" s="164"/>
      <c r="AJ754" s="164"/>
      <c r="AK754" s="164"/>
      <c r="AL754" s="164"/>
      <c r="AM754" s="164"/>
      <c r="AN754" s="164"/>
      <c r="AO754" s="164"/>
      <c r="AP754" s="164"/>
      <c r="AQ754" s="164"/>
      <c r="AR754" s="164"/>
      <c r="AS754" s="164"/>
      <c r="AT754" s="164"/>
      <c r="AU754" s="164"/>
      <c r="AV754" s="164"/>
      <c r="AW754" s="164"/>
      <c r="AX754" s="164"/>
      <c r="AY754" s="164"/>
      <c r="AZ754" s="164"/>
      <c r="BA754" s="164"/>
      <c r="BB754" s="164"/>
      <c r="BC754" s="164"/>
      <c r="BD754" s="164"/>
      <c r="BE754" s="164"/>
      <c r="BF754" s="164"/>
      <c r="BG754" s="164"/>
      <c r="BH754" s="164"/>
      <c r="BI754" s="164"/>
      <c r="BJ754" s="164"/>
      <c r="BK754" s="164"/>
      <c r="BL754" s="164"/>
      <c r="BM754" s="164"/>
      <c r="BN754" s="164"/>
      <c r="BO754" s="164"/>
      <c r="BP754" s="164"/>
      <c r="BQ754" s="164"/>
      <c r="BR754" s="164"/>
      <c r="BS754" s="164"/>
      <c r="BT754" s="164"/>
      <c r="BU754" s="164"/>
      <c r="BV754" s="164"/>
      <c r="BW754" s="164"/>
      <c r="BX754" s="164"/>
    </row>
    <row r="755" spans="1:76" s="172" customFormat="1" x14ac:dyDescent="0.3">
      <c r="A755" s="156"/>
      <c r="B755" s="164"/>
      <c r="W755" s="164"/>
      <c r="X755" s="164"/>
      <c r="Y755" s="164"/>
      <c r="Z755" s="164"/>
      <c r="AA755" s="164"/>
      <c r="AB755" s="164"/>
      <c r="AC755" s="164"/>
      <c r="AD755" s="164"/>
      <c r="AE755" s="164"/>
      <c r="AF755" s="164"/>
      <c r="AG755" s="164"/>
      <c r="AH755" s="164"/>
      <c r="AI755" s="164"/>
      <c r="AJ755" s="164"/>
      <c r="AK755" s="164"/>
      <c r="AL755" s="164"/>
      <c r="AM755" s="164"/>
      <c r="AN755" s="164"/>
      <c r="AO755" s="164"/>
      <c r="AP755" s="164"/>
      <c r="AQ755" s="164"/>
      <c r="AR755" s="164"/>
      <c r="AS755" s="164"/>
      <c r="AT755" s="164"/>
      <c r="AU755" s="164"/>
      <c r="AV755" s="164"/>
      <c r="AW755" s="164"/>
      <c r="AX755" s="164"/>
      <c r="AY755" s="164"/>
      <c r="AZ755" s="164"/>
      <c r="BA755" s="164"/>
      <c r="BB755" s="164"/>
      <c r="BC755" s="164"/>
      <c r="BD755" s="164"/>
      <c r="BE755" s="164"/>
      <c r="BF755" s="164"/>
      <c r="BG755" s="164"/>
      <c r="BH755" s="164"/>
      <c r="BI755" s="164"/>
      <c r="BJ755" s="164"/>
      <c r="BK755" s="164"/>
      <c r="BL755" s="164"/>
      <c r="BM755" s="164"/>
      <c r="BN755" s="164"/>
      <c r="BO755" s="164"/>
      <c r="BP755" s="164"/>
      <c r="BQ755" s="164"/>
      <c r="BR755" s="164"/>
      <c r="BS755" s="164"/>
      <c r="BT755" s="164"/>
      <c r="BU755" s="164"/>
      <c r="BV755" s="164"/>
      <c r="BW755" s="164"/>
      <c r="BX755" s="164"/>
    </row>
    <row r="756" spans="1:76" s="172" customFormat="1" x14ac:dyDescent="0.3">
      <c r="A756" s="156"/>
      <c r="B756" s="164"/>
      <c r="W756" s="164"/>
      <c r="X756" s="164"/>
      <c r="Y756" s="164"/>
      <c r="Z756" s="164"/>
      <c r="AA756" s="164"/>
      <c r="AB756" s="164"/>
      <c r="AC756" s="164"/>
      <c r="AD756" s="164"/>
      <c r="AE756" s="164"/>
      <c r="AF756" s="164"/>
      <c r="AG756" s="164"/>
      <c r="AH756" s="164"/>
      <c r="AI756" s="164"/>
      <c r="AJ756" s="164"/>
      <c r="AK756" s="164"/>
      <c r="AL756" s="164"/>
      <c r="AM756" s="164"/>
      <c r="AN756" s="164"/>
      <c r="AO756" s="164"/>
      <c r="AP756" s="164"/>
      <c r="AQ756" s="164"/>
      <c r="AR756" s="164"/>
      <c r="AS756" s="164"/>
      <c r="AT756" s="164"/>
      <c r="AU756" s="164"/>
      <c r="AV756" s="164"/>
      <c r="AW756" s="164"/>
      <c r="AX756" s="164"/>
      <c r="AY756" s="164"/>
      <c r="AZ756" s="164"/>
      <c r="BA756" s="164"/>
      <c r="BB756" s="164"/>
      <c r="BC756" s="164"/>
      <c r="BD756" s="164"/>
      <c r="BE756" s="164"/>
      <c r="BF756" s="164"/>
      <c r="BG756" s="164"/>
      <c r="BH756" s="164"/>
      <c r="BI756" s="164"/>
      <c r="BJ756" s="164"/>
      <c r="BK756" s="164"/>
      <c r="BL756" s="164"/>
      <c r="BM756" s="164"/>
      <c r="BN756" s="164"/>
      <c r="BO756" s="164"/>
      <c r="BP756" s="164"/>
      <c r="BQ756" s="164"/>
      <c r="BR756" s="164"/>
      <c r="BS756" s="164"/>
      <c r="BT756" s="164"/>
      <c r="BU756" s="164"/>
      <c r="BV756" s="164"/>
      <c r="BW756" s="164"/>
      <c r="BX756" s="164"/>
    </row>
    <row r="757" spans="1:76" s="172" customFormat="1" x14ac:dyDescent="0.3">
      <c r="A757" s="156"/>
      <c r="B757" s="164"/>
      <c r="W757" s="164"/>
      <c r="X757" s="164"/>
      <c r="Y757" s="164"/>
      <c r="Z757" s="164"/>
      <c r="AA757" s="164"/>
      <c r="AB757" s="164"/>
      <c r="AC757" s="164"/>
      <c r="AD757" s="164"/>
      <c r="AE757" s="164"/>
      <c r="AF757" s="164"/>
      <c r="AG757" s="164"/>
      <c r="AH757" s="164"/>
      <c r="AI757" s="164"/>
      <c r="AJ757" s="164"/>
      <c r="AK757" s="164"/>
      <c r="AL757" s="164"/>
      <c r="AM757" s="164"/>
      <c r="AN757" s="164"/>
      <c r="AO757" s="164"/>
      <c r="AP757" s="164"/>
      <c r="AQ757" s="164"/>
      <c r="AR757" s="164"/>
      <c r="AS757" s="164"/>
      <c r="AT757" s="164"/>
      <c r="AU757" s="164"/>
      <c r="AV757" s="164"/>
      <c r="AW757" s="164"/>
      <c r="AX757" s="164"/>
      <c r="AY757" s="164"/>
      <c r="AZ757" s="164"/>
      <c r="BA757" s="164"/>
      <c r="BB757" s="164"/>
      <c r="BC757" s="164"/>
      <c r="BD757" s="164"/>
      <c r="BE757" s="164"/>
      <c r="BF757" s="164"/>
      <c r="BG757" s="164"/>
      <c r="BH757" s="164"/>
      <c r="BI757" s="164"/>
      <c r="BJ757" s="164"/>
      <c r="BK757" s="164"/>
      <c r="BL757" s="164"/>
      <c r="BM757" s="164"/>
      <c r="BN757" s="164"/>
      <c r="BO757" s="164"/>
      <c r="BP757" s="164"/>
      <c r="BQ757" s="164"/>
      <c r="BR757" s="164"/>
      <c r="BS757" s="164"/>
      <c r="BT757" s="164"/>
      <c r="BU757" s="164"/>
      <c r="BV757" s="164"/>
      <c r="BW757" s="164"/>
      <c r="BX757" s="164"/>
    </row>
    <row r="758" spans="1:76" s="172" customFormat="1" x14ac:dyDescent="0.3">
      <c r="A758" s="156"/>
      <c r="B758" s="164"/>
      <c r="W758" s="164"/>
      <c r="X758" s="164"/>
      <c r="Y758" s="164"/>
      <c r="Z758" s="164"/>
      <c r="AA758" s="164"/>
      <c r="AB758" s="164"/>
      <c r="AC758" s="164"/>
      <c r="AD758" s="164"/>
      <c r="AE758" s="164"/>
      <c r="AF758" s="164"/>
      <c r="AG758" s="164"/>
      <c r="AH758" s="164"/>
      <c r="AI758" s="164"/>
      <c r="AJ758" s="164"/>
      <c r="AK758" s="164"/>
      <c r="AL758" s="164"/>
      <c r="AM758" s="164"/>
      <c r="AN758" s="164"/>
      <c r="AO758" s="164"/>
      <c r="AP758" s="164"/>
      <c r="AQ758" s="164"/>
      <c r="AR758" s="164"/>
      <c r="AS758" s="164"/>
      <c r="AT758" s="164"/>
      <c r="AU758" s="164"/>
      <c r="AV758" s="164"/>
      <c r="AW758" s="164"/>
      <c r="AX758" s="164"/>
      <c r="AY758" s="164"/>
      <c r="AZ758" s="164"/>
      <c r="BA758" s="164"/>
      <c r="BB758" s="164"/>
      <c r="BC758" s="164"/>
      <c r="BD758" s="164"/>
      <c r="BE758" s="164"/>
      <c r="BF758" s="164"/>
      <c r="BG758" s="164"/>
      <c r="BH758" s="164"/>
      <c r="BI758" s="164"/>
      <c r="BJ758" s="164"/>
      <c r="BK758" s="164"/>
      <c r="BL758" s="164"/>
      <c r="BM758" s="164"/>
      <c r="BN758" s="164"/>
      <c r="BO758" s="164"/>
      <c r="BP758" s="164"/>
      <c r="BQ758" s="164"/>
      <c r="BR758" s="164"/>
      <c r="BS758" s="164"/>
      <c r="BT758" s="164"/>
      <c r="BU758" s="164"/>
      <c r="BV758" s="164"/>
      <c r="BW758" s="164"/>
      <c r="BX758" s="164"/>
    </row>
    <row r="759" spans="1:76" s="172" customFormat="1" x14ac:dyDescent="0.3">
      <c r="A759" s="156"/>
      <c r="B759" s="164"/>
      <c r="W759" s="164"/>
      <c r="X759" s="164"/>
      <c r="Y759" s="164"/>
      <c r="Z759" s="164"/>
      <c r="AA759" s="164"/>
      <c r="AB759" s="164"/>
      <c r="AC759" s="164"/>
      <c r="AD759" s="164"/>
      <c r="AE759" s="164"/>
      <c r="AF759" s="164"/>
      <c r="AG759" s="164"/>
      <c r="AH759" s="164"/>
      <c r="AI759" s="164"/>
      <c r="AJ759" s="164"/>
      <c r="AK759" s="164"/>
      <c r="AL759" s="164"/>
      <c r="AM759" s="164"/>
      <c r="AN759" s="164"/>
      <c r="AO759" s="164"/>
      <c r="AP759" s="164"/>
      <c r="AQ759" s="164"/>
      <c r="AR759" s="164"/>
      <c r="AS759" s="164"/>
      <c r="AT759" s="164"/>
      <c r="AU759" s="164"/>
      <c r="AV759" s="164"/>
      <c r="AW759" s="164"/>
      <c r="AX759" s="164"/>
      <c r="AY759" s="164"/>
      <c r="AZ759" s="164"/>
      <c r="BA759" s="164"/>
      <c r="BB759" s="164"/>
      <c r="BC759" s="164"/>
      <c r="BD759" s="164"/>
      <c r="BE759" s="164"/>
      <c r="BF759" s="164"/>
      <c r="BG759" s="164"/>
      <c r="BH759" s="164"/>
      <c r="BI759" s="164"/>
      <c r="BJ759" s="164"/>
      <c r="BK759" s="164"/>
      <c r="BL759" s="164"/>
      <c r="BM759" s="164"/>
      <c r="BN759" s="164"/>
      <c r="BO759" s="164"/>
      <c r="BP759" s="164"/>
      <c r="BQ759" s="164"/>
      <c r="BR759" s="164"/>
      <c r="BS759" s="164"/>
      <c r="BT759" s="164"/>
      <c r="BU759" s="164"/>
      <c r="BV759" s="164"/>
      <c r="BW759" s="164"/>
      <c r="BX759" s="164"/>
    </row>
    <row r="760" spans="1:76" s="172" customFormat="1" x14ac:dyDescent="0.3">
      <c r="A760" s="156"/>
      <c r="B760" s="164"/>
      <c r="W760" s="164"/>
      <c r="X760" s="164"/>
      <c r="Y760" s="164"/>
      <c r="Z760" s="164"/>
      <c r="AA760" s="164"/>
      <c r="AB760" s="164"/>
      <c r="AC760" s="164"/>
      <c r="AD760" s="164"/>
      <c r="AE760" s="164"/>
      <c r="AF760" s="164"/>
      <c r="AG760" s="164"/>
      <c r="AH760" s="164"/>
      <c r="AI760" s="164"/>
      <c r="AJ760" s="164"/>
      <c r="AK760" s="164"/>
      <c r="AL760" s="164"/>
      <c r="AM760" s="164"/>
      <c r="AN760" s="164"/>
      <c r="AO760" s="164"/>
      <c r="AP760" s="164"/>
      <c r="AQ760" s="164"/>
      <c r="AR760" s="164"/>
      <c r="AS760" s="164"/>
      <c r="AT760" s="164"/>
      <c r="AU760" s="164"/>
      <c r="AV760" s="164"/>
      <c r="AW760" s="164"/>
      <c r="AX760" s="164"/>
      <c r="AY760" s="164"/>
      <c r="AZ760" s="164"/>
      <c r="BA760" s="164"/>
      <c r="BB760" s="164"/>
      <c r="BC760" s="164"/>
      <c r="BD760" s="164"/>
      <c r="BE760" s="164"/>
      <c r="BF760" s="164"/>
      <c r="BG760" s="164"/>
      <c r="BH760" s="164"/>
      <c r="BI760" s="164"/>
      <c r="BJ760" s="164"/>
      <c r="BK760" s="164"/>
      <c r="BL760" s="164"/>
      <c r="BM760" s="164"/>
      <c r="BN760" s="164"/>
      <c r="BO760" s="164"/>
      <c r="BP760" s="164"/>
      <c r="BQ760" s="164"/>
      <c r="BR760" s="164"/>
      <c r="BS760" s="164"/>
      <c r="BT760" s="164"/>
      <c r="BU760" s="164"/>
      <c r="BV760" s="164"/>
      <c r="BW760" s="164"/>
      <c r="BX760" s="164"/>
    </row>
    <row r="761" spans="1:76" s="172" customFormat="1" x14ac:dyDescent="0.3">
      <c r="A761" s="156"/>
      <c r="B761" s="164"/>
      <c r="W761" s="164"/>
      <c r="X761" s="164"/>
      <c r="Y761" s="164"/>
      <c r="Z761" s="164"/>
      <c r="AA761" s="164"/>
      <c r="AB761" s="164"/>
      <c r="AC761" s="164"/>
      <c r="AD761" s="164"/>
      <c r="AE761" s="164"/>
      <c r="AF761" s="164"/>
      <c r="AG761" s="164"/>
      <c r="AH761" s="164"/>
      <c r="AI761" s="164"/>
      <c r="AJ761" s="164"/>
      <c r="AK761" s="164"/>
      <c r="AL761" s="164"/>
      <c r="AM761" s="164"/>
      <c r="AN761" s="164"/>
      <c r="AO761" s="164"/>
      <c r="AP761" s="164"/>
      <c r="AQ761" s="164"/>
      <c r="AR761" s="164"/>
      <c r="AS761" s="164"/>
      <c r="AT761" s="164"/>
      <c r="AU761" s="164"/>
      <c r="AV761" s="164"/>
      <c r="AW761" s="164"/>
      <c r="AX761" s="164"/>
      <c r="AY761" s="164"/>
      <c r="AZ761" s="164"/>
      <c r="BA761" s="164"/>
      <c r="BB761" s="164"/>
      <c r="BC761" s="164"/>
      <c r="BD761" s="164"/>
      <c r="BE761" s="164"/>
      <c r="BF761" s="164"/>
      <c r="BG761" s="164"/>
      <c r="BH761" s="164"/>
      <c r="BI761" s="164"/>
      <c r="BJ761" s="164"/>
      <c r="BK761" s="164"/>
      <c r="BL761" s="164"/>
      <c r="BM761" s="164"/>
      <c r="BN761" s="164"/>
      <c r="BO761" s="164"/>
      <c r="BP761" s="164"/>
      <c r="BQ761" s="164"/>
      <c r="BR761" s="164"/>
      <c r="BS761" s="164"/>
      <c r="BT761" s="164"/>
      <c r="BU761" s="164"/>
      <c r="BV761" s="164"/>
      <c r="BW761" s="164"/>
      <c r="BX761" s="164"/>
    </row>
    <row r="762" spans="1:76" s="172" customFormat="1" x14ac:dyDescent="0.3">
      <c r="A762" s="156"/>
      <c r="B762" s="164"/>
      <c r="W762" s="164"/>
      <c r="X762" s="164"/>
      <c r="Y762" s="164"/>
      <c r="Z762" s="164"/>
      <c r="AA762" s="164"/>
      <c r="AB762" s="164"/>
      <c r="AC762" s="164"/>
      <c r="AD762" s="164"/>
      <c r="AE762" s="164"/>
      <c r="AF762" s="164"/>
      <c r="AG762" s="164"/>
      <c r="AH762" s="164"/>
      <c r="AI762" s="164"/>
      <c r="AJ762" s="164"/>
      <c r="AK762" s="164"/>
      <c r="AL762" s="164"/>
      <c r="AM762" s="164"/>
      <c r="AN762" s="164"/>
      <c r="AO762" s="164"/>
      <c r="AP762" s="164"/>
      <c r="AQ762" s="164"/>
      <c r="AR762" s="164"/>
      <c r="AS762" s="164"/>
      <c r="AT762" s="164"/>
      <c r="AU762" s="164"/>
      <c r="AV762" s="164"/>
      <c r="AW762" s="164"/>
      <c r="AX762" s="164"/>
      <c r="AY762" s="164"/>
      <c r="AZ762" s="164"/>
      <c r="BA762" s="164"/>
      <c r="BB762" s="164"/>
      <c r="BC762" s="164"/>
      <c r="BD762" s="164"/>
      <c r="BE762" s="164"/>
      <c r="BF762" s="164"/>
      <c r="BG762" s="164"/>
      <c r="BH762" s="164"/>
      <c r="BI762" s="164"/>
      <c r="BJ762" s="164"/>
      <c r="BK762" s="164"/>
      <c r="BL762" s="164"/>
      <c r="BM762" s="164"/>
      <c r="BN762" s="164"/>
      <c r="BO762" s="164"/>
      <c r="BP762" s="164"/>
      <c r="BQ762" s="164"/>
      <c r="BR762" s="164"/>
      <c r="BS762" s="164"/>
      <c r="BT762" s="164"/>
      <c r="BU762" s="164"/>
      <c r="BV762" s="164"/>
      <c r="BW762" s="164"/>
      <c r="BX762" s="164"/>
    </row>
    <row r="763" spans="1:76" s="172" customFormat="1" x14ac:dyDescent="0.3">
      <c r="A763" s="156"/>
      <c r="B763" s="164"/>
      <c r="W763" s="164"/>
      <c r="X763" s="164"/>
      <c r="Y763" s="164"/>
      <c r="Z763" s="164"/>
      <c r="AA763" s="164"/>
      <c r="AB763" s="164"/>
      <c r="AC763" s="164"/>
      <c r="AD763" s="164"/>
      <c r="AE763" s="164"/>
      <c r="AF763" s="164"/>
      <c r="AG763" s="164"/>
      <c r="AH763" s="164"/>
      <c r="AI763" s="164"/>
      <c r="AJ763" s="164"/>
      <c r="AK763" s="164"/>
      <c r="AL763" s="164"/>
      <c r="AM763" s="164"/>
      <c r="AN763" s="164"/>
      <c r="AO763" s="164"/>
      <c r="AP763" s="164"/>
      <c r="AQ763" s="164"/>
      <c r="AR763" s="164"/>
      <c r="AS763" s="164"/>
      <c r="AT763" s="164"/>
      <c r="AU763" s="164"/>
      <c r="AV763" s="164"/>
      <c r="AW763" s="164"/>
      <c r="AX763" s="164"/>
      <c r="AY763" s="164"/>
      <c r="AZ763" s="164"/>
      <c r="BA763" s="164"/>
      <c r="BB763" s="164"/>
      <c r="BC763" s="164"/>
      <c r="BD763" s="164"/>
      <c r="BE763" s="164"/>
      <c r="BF763" s="164"/>
      <c r="BG763" s="164"/>
      <c r="BH763" s="164"/>
      <c r="BI763" s="164"/>
      <c r="BJ763" s="164"/>
      <c r="BK763" s="164"/>
      <c r="BL763" s="164"/>
      <c r="BM763" s="164"/>
      <c r="BN763" s="164"/>
      <c r="BO763" s="164"/>
      <c r="BP763" s="164"/>
      <c r="BQ763" s="164"/>
      <c r="BR763" s="164"/>
      <c r="BS763" s="164"/>
      <c r="BT763" s="164"/>
      <c r="BU763" s="164"/>
      <c r="BV763" s="164"/>
      <c r="BW763" s="164"/>
      <c r="BX763" s="164"/>
    </row>
    <row r="764" spans="1:76" s="172" customFormat="1" x14ac:dyDescent="0.3">
      <c r="A764" s="156"/>
      <c r="B764" s="164"/>
      <c r="W764" s="164"/>
      <c r="X764" s="164"/>
      <c r="Y764" s="164"/>
      <c r="Z764" s="164"/>
      <c r="AA764" s="164"/>
      <c r="AB764" s="164"/>
      <c r="AC764" s="164"/>
      <c r="AD764" s="164"/>
      <c r="AE764" s="164"/>
      <c r="AF764" s="164"/>
      <c r="AG764" s="164"/>
      <c r="AH764" s="164"/>
      <c r="AI764" s="164"/>
      <c r="AJ764" s="164"/>
      <c r="AK764" s="164"/>
      <c r="AL764" s="164"/>
      <c r="AM764" s="164"/>
      <c r="AN764" s="164"/>
      <c r="AO764" s="164"/>
      <c r="AP764" s="164"/>
      <c r="AQ764" s="164"/>
      <c r="AR764" s="164"/>
      <c r="AS764" s="164"/>
      <c r="AT764" s="164"/>
      <c r="AU764" s="164"/>
      <c r="AV764" s="164"/>
      <c r="AW764" s="164"/>
      <c r="AX764" s="164"/>
      <c r="AY764" s="164"/>
      <c r="AZ764" s="164"/>
      <c r="BA764" s="164"/>
      <c r="BB764" s="164"/>
      <c r="BC764" s="164"/>
      <c r="BD764" s="164"/>
      <c r="BE764" s="164"/>
      <c r="BF764" s="164"/>
      <c r="BG764" s="164"/>
      <c r="BH764" s="164"/>
      <c r="BI764" s="164"/>
      <c r="BJ764" s="164"/>
      <c r="BK764" s="164"/>
      <c r="BL764" s="164"/>
      <c r="BM764" s="164"/>
      <c r="BN764" s="164"/>
      <c r="BO764" s="164"/>
      <c r="BP764" s="164"/>
      <c r="BQ764" s="164"/>
      <c r="BR764" s="164"/>
      <c r="BS764" s="164"/>
      <c r="BT764" s="164"/>
      <c r="BU764" s="164"/>
      <c r="BV764" s="164"/>
      <c r="BW764" s="164"/>
      <c r="BX764" s="164"/>
    </row>
    <row r="765" spans="1:76" s="172" customFormat="1" x14ac:dyDescent="0.3">
      <c r="A765" s="156"/>
      <c r="B765" s="164"/>
      <c r="W765" s="164"/>
      <c r="X765" s="164"/>
      <c r="Y765" s="164"/>
      <c r="Z765" s="164"/>
      <c r="AA765" s="164"/>
      <c r="AB765" s="164"/>
      <c r="AC765" s="164"/>
      <c r="AD765" s="164"/>
      <c r="AE765" s="164"/>
      <c r="AF765" s="164"/>
      <c r="AG765" s="164"/>
      <c r="AH765" s="164"/>
      <c r="AI765" s="164"/>
      <c r="AJ765" s="164"/>
      <c r="AK765" s="164"/>
      <c r="AL765" s="164"/>
      <c r="AM765" s="164"/>
      <c r="AN765" s="164"/>
      <c r="AO765" s="164"/>
      <c r="AP765" s="164"/>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64"/>
      <c r="BM765" s="164"/>
      <c r="BN765" s="164"/>
      <c r="BO765" s="164"/>
      <c r="BP765" s="164"/>
      <c r="BQ765" s="164"/>
      <c r="BR765" s="164"/>
      <c r="BS765" s="164"/>
      <c r="BT765" s="164"/>
      <c r="BU765" s="164"/>
      <c r="BV765" s="164"/>
      <c r="BW765" s="164"/>
      <c r="BX765" s="164"/>
    </row>
    <row r="766" spans="1:76" s="172" customFormat="1" x14ac:dyDescent="0.3">
      <c r="A766" s="156"/>
      <c r="B766" s="164"/>
      <c r="W766" s="164"/>
      <c r="X766" s="164"/>
      <c r="Y766" s="164"/>
      <c r="Z766" s="164"/>
      <c r="AA766" s="164"/>
      <c r="AB766" s="164"/>
      <c r="AC766" s="164"/>
      <c r="AD766" s="164"/>
      <c r="AE766" s="164"/>
      <c r="AF766" s="164"/>
      <c r="AG766" s="164"/>
      <c r="AH766" s="164"/>
      <c r="AI766" s="164"/>
      <c r="AJ766" s="164"/>
      <c r="AK766" s="164"/>
      <c r="AL766" s="164"/>
      <c r="AM766" s="164"/>
      <c r="AN766" s="164"/>
      <c r="AO766" s="164"/>
      <c r="AP766" s="164"/>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64"/>
      <c r="BM766" s="164"/>
      <c r="BN766" s="164"/>
      <c r="BO766" s="164"/>
      <c r="BP766" s="164"/>
      <c r="BQ766" s="164"/>
      <c r="BR766" s="164"/>
      <c r="BS766" s="164"/>
      <c r="BT766" s="164"/>
      <c r="BU766" s="164"/>
      <c r="BV766" s="164"/>
      <c r="BW766" s="164"/>
      <c r="BX766" s="164"/>
    </row>
    <row r="767" spans="1:76" s="172" customFormat="1" x14ac:dyDescent="0.3">
      <c r="A767" s="156"/>
      <c r="B767" s="164"/>
      <c r="W767" s="164"/>
      <c r="X767" s="164"/>
      <c r="Y767" s="164"/>
      <c r="Z767" s="164"/>
      <c r="AA767" s="164"/>
      <c r="AB767" s="164"/>
      <c r="AC767" s="164"/>
      <c r="AD767" s="164"/>
      <c r="AE767" s="164"/>
      <c r="AF767" s="164"/>
      <c r="AG767" s="164"/>
      <c r="AH767" s="164"/>
      <c r="AI767" s="164"/>
      <c r="AJ767" s="164"/>
      <c r="AK767" s="164"/>
      <c r="AL767" s="164"/>
      <c r="AM767" s="164"/>
      <c r="AN767" s="164"/>
      <c r="AO767" s="164"/>
      <c r="AP767" s="164"/>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64"/>
      <c r="BM767" s="164"/>
      <c r="BN767" s="164"/>
      <c r="BO767" s="164"/>
      <c r="BP767" s="164"/>
      <c r="BQ767" s="164"/>
      <c r="BR767" s="164"/>
      <c r="BS767" s="164"/>
      <c r="BT767" s="164"/>
      <c r="BU767" s="164"/>
      <c r="BV767" s="164"/>
      <c r="BW767" s="164"/>
      <c r="BX767" s="164"/>
    </row>
    <row r="768" spans="1:76" s="172" customFormat="1" x14ac:dyDescent="0.3">
      <c r="A768" s="156"/>
      <c r="B768" s="164"/>
      <c r="W768" s="164"/>
      <c r="X768" s="164"/>
      <c r="Y768" s="164"/>
      <c r="Z768" s="164"/>
      <c r="AA768" s="164"/>
      <c r="AB768" s="164"/>
      <c r="AC768" s="164"/>
      <c r="AD768" s="164"/>
      <c r="AE768" s="164"/>
      <c r="AF768" s="164"/>
      <c r="AG768" s="164"/>
      <c r="AH768" s="164"/>
      <c r="AI768" s="164"/>
      <c r="AJ768" s="164"/>
      <c r="AK768" s="164"/>
      <c r="AL768" s="164"/>
      <c r="AM768" s="164"/>
      <c r="AN768" s="164"/>
      <c r="AO768" s="164"/>
      <c r="AP768" s="164"/>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64"/>
      <c r="BM768" s="164"/>
      <c r="BN768" s="164"/>
      <c r="BO768" s="164"/>
      <c r="BP768" s="164"/>
      <c r="BQ768" s="164"/>
      <c r="BR768" s="164"/>
      <c r="BS768" s="164"/>
      <c r="BT768" s="164"/>
      <c r="BU768" s="164"/>
      <c r="BV768" s="164"/>
      <c r="BW768" s="164"/>
      <c r="BX768" s="164"/>
    </row>
    <row r="769" spans="1:76" s="172" customFormat="1" x14ac:dyDescent="0.3">
      <c r="A769" s="156"/>
      <c r="B769" s="164"/>
      <c r="W769" s="164"/>
      <c r="X769" s="164"/>
      <c r="Y769" s="164"/>
      <c r="Z769" s="164"/>
      <c r="AA769" s="164"/>
      <c r="AB769" s="164"/>
      <c r="AC769" s="164"/>
      <c r="AD769" s="164"/>
      <c r="AE769" s="164"/>
      <c r="AF769" s="164"/>
      <c r="AG769" s="164"/>
      <c r="AH769" s="164"/>
      <c r="AI769" s="164"/>
      <c r="AJ769" s="164"/>
      <c r="AK769" s="164"/>
      <c r="AL769" s="164"/>
      <c r="AM769" s="164"/>
      <c r="AN769" s="164"/>
      <c r="AO769" s="164"/>
      <c r="AP769" s="164"/>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64"/>
      <c r="BM769" s="164"/>
      <c r="BN769" s="164"/>
      <c r="BO769" s="164"/>
      <c r="BP769" s="164"/>
      <c r="BQ769" s="164"/>
      <c r="BR769" s="164"/>
      <c r="BS769" s="164"/>
      <c r="BT769" s="164"/>
      <c r="BU769" s="164"/>
      <c r="BV769" s="164"/>
      <c r="BW769" s="164"/>
      <c r="BX769" s="164"/>
    </row>
    <row r="770" spans="1:76" s="172" customFormat="1" x14ac:dyDescent="0.3">
      <c r="A770" s="156"/>
      <c r="B770" s="164"/>
      <c r="W770" s="164"/>
      <c r="X770" s="164"/>
      <c r="Y770" s="164"/>
      <c r="Z770" s="164"/>
      <c r="AA770" s="164"/>
      <c r="AB770" s="164"/>
      <c r="AC770" s="164"/>
      <c r="AD770" s="164"/>
      <c r="AE770" s="164"/>
      <c r="AF770" s="164"/>
      <c r="AG770" s="164"/>
      <c r="AH770" s="164"/>
      <c r="AI770" s="164"/>
      <c r="AJ770" s="164"/>
      <c r="AK770" s="164"/>
      <c r="AL770" s="164"/>
      <c r="AM770" s="164"/>
      <c r="AN770" s="164"/>
      <c r="AO770" s="164"/>
      <c r="AP770" s="164"/>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64"/>
      <c r="BM770" s="164"/>
      <c r="BN770" s="164"/>
      <c r="BO770" s="164"/>
      <c r="BP770" s="164"/>
      <c r="BQ770" s="164"/>
      <c r="BR770" s="164"/>
      <c r="BS770" s="164"/>
      <c r="BT770" s="164"/>
      <c r="BU770" s="164"/>
      <c r="BV770" s="164"/>
      <c r="BW770" s="164"/>
      <c r="BX770" s="164"/>
    </row>
    <row r="771" spans="1:76" s="172" customFormat="1" x14ac:dyDescent="0.3">
      <c r="A771" s="156"/>
      <c r="B771" s="164"/>
      <c r="W771" s="164"/>
      <c r="X771" s="164"/>
      <c r="Y771" s="164"/>
      <c r="Z771" s="164"/>
      <c r="AA771" s="164"/>
      <c r="AB771" s="164"/>
      <c r="AC771" s="164"/>
      <c r="AD771" s="164"/>
      <c r="AE771" s="164"/>
      <c r="AF771" s="164"/>
      <c r="AG771" s="164"/>
      <c r="AH771" s="164"/>
      <c r="AI771" s="164"/>
      <c r="AJ771" s="164"/>
      <c r="AK771" s="164"/>
      <c r="AL771" s="164"/>
      <c r="AM771" s="164"/>
      <c r="AN771" s="164"/>
      <c r="AO771" s="164"/>
      <c r="AP771" s="164"/>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64"/>
      <c r="BM771" s="164"/>
      <c r="BN771" s="164"/>
      <c r="BO771" s="164"/>
      <c r="BP771" s="164"/>
      <c r="BQ771" s="164"/>
      <c r="BR771" s="164"/>
      <c r="BS771" s="164"/>
      <c r="BT771" s="164"/>
      <c r="BU771" s="164"/>
      <c r="BV771" s="164"/>
      <c r="BW771" s="164"/>
      <c r="BX771" s="164"/>
    </row>
    <row r="772" spans="1:76" s="172" customFormat="1" x14ac:dyDescent="0.3">
      <c r="A772" s="156"/>
      <c r="B772" s="164"/>
      <c r="W772" s="164"/>
      <c r="X772" s="164"/>
      <c r="Y772" s="164"/>
      <c r="Z772" s="164"/>
      <c r="AA772" s="164"/>
      <c r="AB772" s="164"/>
      <c r="AC772" s="164"/>
      <c r="AD772" s="164"/>
      <c r="AE772" s="164"/>
      <c r="AF772" s="164"/>
      <c r="AG772" s="164"/>
      <c r="AH772" s="164"/>
      <c r="AI772" s="164"/>
      <c r="AJ772" s="164"/>
      <c r="AK772" s="164"/>
      <c r="AL772" s="164"/>
      <c r="AM772" s="164"/>
      <c r="AN772" s="164"/>
      <c r="AO772" s="164"/>
      <c r="AP772" s="164"/>
      <c r="AQ772" s="164"/>
      <c r="AR772" s="164"/>
      <c r="AS772" s="164"/>
      <c r="AT772" s="164"/>
      <c r="AU772" s="164"/>
      <c r="AV772" s="164"/>
      <c r="AW772" s="164"/>
      <c r="AX772" s="164"/>
      <c r="AY772" s="164"/>
      <c r="AZ772" s="164"/>
      <c r="BA772" s="164"/>
      <c r="BB772" s="164"/>
      <c r="BC772" s="164"/>
      <c r="BD772" s="164"/>
      <c r="BE772" s="164"/>
      <c r="BF772" s="164"/>
      <c r="BG772" s="164"/>
      <c r="BH772" s="164"/>
      <c r="BI772" s="164"/>
      <c r="BJ772" s="164"/>
      <c r="BK772" s="164"/>
      <c r="BL772" s="164"/>
      <c r="BM772" s="164"/>
      <c r="BN772" s="164"/>
      <c r="BO772" s="164"/>
      <c r="BP772" s="164"/>
      <c r="BQ772" s="164"/>
      <c r="BR772" s="164"/>
      <c r="BS772" s="164"/>
      <c r="BT772" s="164"/>
      <c r="BU772" s="164"/>
      <c r="BV772" s="164"/>
      <c r="BW772" s="164"/>
      <c r="BX772" s="164"/>
    </row>
    <row r="773" spans="1:76" s="172" customFormat="1" x14ac:dyDescent="0.3">
      <c r="A773" s="156"/>
      <c r="B773" s="164"/>
      <c r="W773" s="164"/>
      <c r="X773" s="164"/>
      <c r="Y773" s="164"/>
      <c r="Z773" s="164"/>
      <c r="AA773" s="164"/>
      <c r="AB773" s="164"/>
      <c r="AC773" s="164"/>
      <c r="AD773" s="164"/>
      <c r="AE773" s="164"/>
      <c r="AF773" s="164"/>
      <c r="AG773" s="164"/>
      <c r="AH773" s="164"/>
      <c r="AI773" s="164"/>
      <c r="AJ773" s="164"/>
      <c r="AK773" s="164"/>
      <c r="AL773" s="164"/>
      <c r="AM773" s="164"/>
      <c r="AN773" s="164"/>
      <c r="AO773" s="164"/>
      <c r="AP773" s="164"/>
      <c r="AQ773" s="164"/>
      <c r="AR773" s="164"/>
      <c r="AS773" s="164"/>
      <c r="AT773" s="164"/>
      <c r="AU773" s="164"/>
      <c r="AV773" s="164"/>
      <c r="AW773" s="164"/>
      <c r="AX773" s="164"/>
      <c r="AY773" s="164"/>
      <c r="AZ773" s="164"/>
      <c r="BA773" s="164"/>
      <c r="BB773" s="164"/>
      <c r="BC773" s="164"/>
      <c r="BD773" s="164"/>
      <c r="BE773" s="164"/>
      <c r="BF773" s="164"/>
      <c r="BG773" s="164"/>
      <c r="BH773" s="164"/>
      <c r="BI773" s="164"/>
      <c r="BJ773" s="164"/>
      <c r="BK773" s="164"/>
      <c r="BL773" s="164"/>
      <c r="BM773" s="164"/>
      <c r="BN773" s="164"/>
      <c r="BO773" s="164"/>
      <c r="BP773" s="164"/>
      <c r="BQ773" s="164"/>
      <c r="BR773" s="164"/>
      <c r="BS773" s="164"/>
      <c r="BT773" s="164"/>
      <c r="BU773" s="164"/>
      <c r="BV773" s="164"/>
      <c r="BW773" s="164"/>
      <c r="BX773" s="164"/>
    </row>
    <row r="774" spans="1:76" s="172" customFormat="1" x14ac:dyDescent="0.3">
      <c r="A774" s="156"/>
      <c r="B774" s="164"/>
      <c r="W774" s="164"/>
      <c r="X774" s="164"/>
      <c r="Y774" s="164"/>
      <c r="Z774" s="164"/>
      <c r="AA774" s="164"/>
      <c r="AB774" s="164"/>
      <c r="AC774" s="164"/>
      <c r="AD774" s="164"/>
      <c r="AE774" s="164"/>
      <c r="AF774" s="164"/>
      <c r="AG774" s="164"/>
      <c r="AH774" s="164"/>
      <c r="AI774" s="164"/>
      <c r="AJ774" s="164"/>
      <c r="AK774" s="164"/>
      <c r="AL774" s="164"/>
      <c r="AM774" s="164"/>
      <c r="AN774" s="164"/>
      <c r="AO774" s="164"/>
      <c r="AP774" s="164"/>
      <c r="AQ774" s="164"/>
      <c r="AR774" s="164"/>
      <c r="AS774" s="164"/>
      <c r="AT774" s="164"/>
      <c r="AU774" s="164"/>
      <c r="AV774" s="164"/>
      <c r="AW774" s="164"/>
      <c r="AX774" s="164"/>
      <c r="AY774" s="164"/>
      <c r="AZ774" s="164"/>
      <c r="BA774" s="164"/>
      <c r="BB774" s="164"/>
      <c r="BC774" s="164"/>
      <c r="BD774" s="164"/>
      <c r="BE774" s="164"/>
      <c r="BF774" s="164"/>
      <c r="BG774" s="164"/>
      <c r="BH774" s="164"/>
      <c r="BI774" s="164"/>
      <c r="BJ774" s="164"/>
      <c r="BK774" s="164"/>
      <c r="BL774" s="164"/>
      <c r="BM774" s="164"/>
      <c r="BN774" s="164"/>
      <c r="BO774" s="164"/>
      <c r="BP774" s="164"/>
      <c r="BQ774" s="164"/>
      <c r="BR774" s="164"/>
      <c r="BS774" s="164"/>
      <c r="BT774" s="164"/>
      <c r="BU774" s="164"/>
      <c r="BV774" s="164"/>
      <c r="BW774" s="164"/>
      <c r="BX774" s="164"/>
    </row>
    <row r="775" spans="1:76" s="172" customFormat="1" x14ac:dyDescent="0.3">
      <c r="A775" s="156"/>
      <c r="B775" s="164"/>
      <c r="W775" s="164"/>
      <c r="X775" s="164"/>
      <c r="Y775" s="164"/>
      <c r="Z775" s="164"/>
      <c r="AA775" s="164"/>
      <c r="AB775" s="164"/>
      <c r="AC775" s="164"/>
      <c r="AD775" s="164"/>
      <c r="AE775" s="164"/>
      <c r="AF775" s="164"/>
      <c r="AG775" s="164"/>
      <c r="AH775" s="164"/>
      <c r="AI775" s="164"/>
      <c r="AJ775" s="164"/>
      <c r="AK775" s="164"/>
      <c r="AL775" s="164"/>
      <c r="AM775" s="164"/>
      <c r="AN775" s="164"/>
      <c r="AO775" s="164"/>
      <c r="AP775" s="164"/>
      <c r="AQ775" s="164"/>
      <c r="AR775" s="164"/>
      <c r="AS775" s="164"/>
      <c r="AT775" s="164"/>
      <c r="AU775" s="164"/>
      <c r="AV775" s="164"/>
      <c r="AW775" s="164"/>
      <c r="AX775" s="164"/>
      <c r="AY775" s="164"/>
      <c r="AZ775" s="164"/>
      <c r="BA775" s="164"/>
      <c r="BB775" s="164"/>
      <c r="BC775" s="164"/>
      <c r="BD775" s="164"/>
      <c r="BE775" s="164"/>
      <c r="BF775" s="164"/>
      <c r="BG775" s="164"/>
      <c r="BH775" s="164"/>
      <c r="BI775" s="164"/>
      <c r="BJ775" s="164"/>
      <c r="BK775" s="164"/>
      <c r="BL775" s="164"/>
      <c r="BM775" s="164"/>
      <c r="BN775" s="164"/>
      <c r="BO775" s="164"/>
      <c r="BP775" s="164"/>
      <c r="BQ775" s="164"/>
      <c r="BR775" s="164"/>
      <c r="BS775" s="164"/>
      <c r="BT775" s="164"/>
      <c r="BU775" s="164"/>
      <c r="BV775" s="164"/>
      <c r="BW775" s="164"/>
      <c r="BX775" s="164"/>
    </row>
    <row r="776" spans="1:76" s="172" customFormat="1" x14ac:dyDescent="0.3">
      <c r="A776" s="156"/>
      <c r="B776" s="164"/>
      <c r="W776" s="164"/>
      <c r="X776" s="164"/>
      <c r="Y776" s="164"/>
      <c r="Z776" s="164"/>
      <c r="AA776" s="164"/>
      <c r="AB776" s="164"/>
      <c r="AC776" s="164"/>
      <c r="AD776" s="164"/>
      <c r="AE776" s="164"/>
      <c r="AF776" s="164"/>
      <c r="AG776" s="164"/>
      <c r="AH776" s="164"/>
      <c r="AI776" s="164"/>
      <c r="AJ776" s="164"/>
      <c r="AK776" s="164"/>
      <c r="AL776" s="164"/>
      <c r="AM776" s="164"/>
      <c r="AN776" s="164"/>
      <c r="AO776" s="164"/>
      <c r="AP776" s="164"/>
      <c r="AQ776" s="164"/>
      <c r="AR776" s="164"/>
      <c r="AS776" s="164"/>
      <c r="AT776" s="164"/>
      <c r="AU776" s="164"/>
      <c r="AV776" s="164"/>
      <c r="AW776" s="164"/>
      <c r="AX776" s="164"/>
      <c r="AY776" s="164"/>
      <c r="AZ776" s="164"/>
      <c r="BA776" s="164"/>
      <c r="BB776" s="164"/>
      <c r="BC776" s="164"/>
      <c r="BD776" s="164"/>
      <c r="BE776" s="164"/>
      <c r="BF776" s="164"/>
      <c r="BG776" s="164"/>
      <c r="BH776" s="164"/>
      <c r="BI776" s="164"/>
      <c r="BJ776" s="164"/>
      <c r="BK776" s="164"/>
      <c r="BL776" s="164"/>
      <c r="BM776" s="164"/>
      <c r="BN776" s="164"/>
      <c r="BO776" s="164"/>
      <c r="BP776" s="164"/>
      <c r="BQ776" s="164"/>
      <c r="BR776" s="164"/>
      <c r="BS776" s="164"/>
      <c r="BT776" s="164"/>
      <c r="BU776" s="164"/>
      <c r="BV776" s="164"/>
      <c r="BW776" s="164"/>
      <c r="BX776" s="164"/>
    </row>
    <row r="777" spans="1:76" s="172" customFormat="1" x14ac:dyDescent="0.3">
      <c r="A777" s="156"/>
      <c r="B777" s="164"/>
      <c r="W777" s="164"/>
      <c r="X777" s="164"/>
      <c r="Y777" s="164"/>
      <c r="Z777" s="164"/>
      <c r="AA777" s="164"/>
      <c r="AB777" s="164"/>
      <c r="AC777" s="164"/>
      <c r="AD777" s="164"/>
      <c r="AE777" s="164"/>
      <c r="AF777" s="164"/>
      <c r="AG777" s="164"/>
      <c r="AH777" s="164"/>
      <c r="AI777" s="164"/>
      <c r="AJ777" s="164"/>
      <c r="AK777" s="164"/>
      <c r="AL777" s="164"/>
      <c r="AM777" s="164"/>
      <c r="AN777" s="164"/>
      <c r="AO777" s="164"/>
      <c r="AP777" s="164"/>
      <c r="AQ777" s="164"/>
      <c r="AR777" s="164"/>
      <c r="AS777" s="164"/>
      <c r="AT777" s="164"/>
      <c r="AU777" s="164"/>
      <c r="AV777" s="164"/>
      <c r="AW777" s="164"/>
      <c r="AX777" s="164"/>
      <c r="AY777" s="164"/>
      <c r="AZ777" s="164"/>
      <c r="BA777" s="164"/>
      <c r="BB777" s="164"/>
      <c r="BC777" s="164"/>
      <c r="BD777" s="164"/>
      <c r="BE777" s="164"/>
      <c r="BF777" s="164"/>
      <c r="BG777" s="164"/>
      <c r="BH777" s="164"/>
      <c r="BI777" s="164"/>
      <c r="BJ777" s="164"/>
      <c r="BK777" s="164"/>
      <c r="BL777" s="164"/>
      <c r="BM777" s="164"/>
      <c r="BN777" s="164"/>
      <c r="BO777" s="164"/>
      <c r="BP777" s="164"/>
      <c r="BQ777" s="164"/>
      <c r="BR777" s="164"/>
      <c r="BS777" s="164"/>
      <c r="BT777" s="164"/>
      <c r="BU777" s="164"/>
      <c r="BV777" s="164"/>
      <c r="BW777" s="164"/>
      <c r="BX777" s="164"/>
    </row>
    <row r="778" spans="1:76" s="172" customFormat="1" x14ac:dyDescent="0.3">
      <c r="A778" s="156"/>
      <c r="B778" s="164"/>
      <c r="W778" s="164"/>
      <c r="X778" s="164"/>
      <c r="Y778" s="164"/>
      <c r="Z778" s="164"/>
      <c r="AA778" s="164"/>
      <c r="AB778" s="164"/>
      <c r="AC778" s="164"/>
      <c r="AD778" s="164"/>
      <c r="AE778" s="164"/>
      <c r="AF778" s="164"/>
      <c r="AG778" s="164"/>
      <c r="AH778" s="164"/>
      <c r="AI778" s="164"/>
      <c r="AJ778" s="164"/>
      <c r="AK778" s="164"/>
      <c r="AL778" s="164"/>
      <c r="AM778" s="164"/>
      <c r="AN778" s="164"/>
      <c r="AO778" s="164"/>
      <c r="AP778" s="164"/>
      <c r="AQ778" s="164"/>
      <c r="AR778" s="164"/>
      <c r="AS778" s="164"/>
      <c r="AT778" s="164"/>
      <c r="AU778" s="164"/>
      <c r="AV778" s="164"/>
      <c r="AW778" s="164"/>
      <c r="AX778" s="164"/>
      <c r="AY778" s="164"/>
      <c r="AZ778" s="164"/>
      <c r="BA778" s="164"/>
      <c r="BB778" s="164"/>
      <c r="BC778" s="164"/>
      <c r="BD778" s="164"/>
      <c r="BE778" s="164"/>
      <c r="BF778" s="164"/>
      <c r="BG778" s="164"/>
      <c r="BH778" s="164"/>
      <c r="BI778" s="164"/>
      <c r="BJ778" s="164"/>
      <c r="BK778" s="164"/>
      <c r="BL778" s="164"/>
      <c r="BM778" s="164"/>
      <c r="BN778" s="164"/>
      <c r="BO778" s="164"/>
      <c r="BP778" s="164"/>
      <c r="BQ778" s="164"/>
      <c r="BR778" s="164"/>
      <c r="BS778" s="164"/>
      <c r="BT778" s="164"/>
      <c r="BU778" s="164"/>
      <c r="BV778" s="164"/>
      <c r="BW778" s="164"/>
      <c r="BX778" s="164"/>
    </row>
    <row r="779" spans="1:76" s="172" customFormat="1" x14ac:dyDescent="0.3">
      <c r="A779" s="156"/>
      <c r="B779" s="164"/>
      <c r="W779" s="164"/>
      <c r="X779" s="164"/>
      <c r="Y779" s="164"/>
      <c r="Z779" s="164"/>
      <c r="AA779" s="164"/>
      <c r="AB779" s="164"/>
      <c r="AC779" s="164"/>
      <c r="AD779" s="164"/>
      <c r="AE779" s="164"/>
      <c r="AF779" s="164"/>
      <c r="AG779" s="164"/>
      <c r="AH779" s="164"/>
      <c r="AI779" s="164"/>
      <c r="AJ779" s="164"/>
      <c r="AK779" s="164"/>
      <c r="AL779" s="164"/>
      <c r="AM779" s="164"/>
      <c r="AN779" s="164"/>
      <c r="AO779" s="164"/>
      <c r="AP779" s="164"/>
      <c r="AQ779" s="164"/>
      <c r="AR779" s="164"/>
      <c r="AS779" s="164"/>
      <c r="AT779" s="164"/>
      <c r="AU779" s="164"/>
      <c r="AV779" s="164"/>
      <c r="AW779" s="164"/>
      <c r="AX779" s="164"/>
      <c r="AY779" s="164"/>
      <c r="AZ779" s="164"/>
      <c r="BA779" s="164"/>
      <c r="BB779" s="164"/>
      <c r="BC779" s="164"/>
      <c r="BD779" s="164"/>
      <c r="BE779" s="164"/>
      <c r="BF779" s="164"/>
      <c r="BG779" s="164"/>
      <c r="BH779" s="164"/>
      <c r="BI779" s="164"/>
      <c r="BJ779" s="164"/>
      <c r="BK779" s="164"/>
      <c r="BL779" s="164"/>
      <c r="BM779" s="164"/>
      <c r="BN779" s="164"/>
      <c r="BO779" s="164"/>
      <c r="BP779" s="164"/>
      <c r="BQ779" s="164"/>
      <c r="BR779" s="164"/>
      <c r="BS779" s="164"/>
      <c r="BT779" s="164"/>
      <c r="BU779" s="164"/>
      <c r="BV779" s="164"/>
      <c r="BW779" s="164"/>
      <c r="BX779" s="164"/>
    </row>
    <row r="780" spans="1:76" s="172" customFormat="1" x14ac:dyDescent="0.3">
      <c r="A780" s="156"/>
      <c r="B780" s="164"/>
      <c r="W780" s="164"/>
      <c r="X780" s="164"/>
      <c r="Y780" s="164"/>
      <c r="Z780" s="164"/>
      <c r="AA780" s="164"/>
      <c r="AB780" s="164"/>
      <c r="AC780" s="164"/>
      <c r="AD780" s="164"/>
      <c r="AE780" s="164"/>
      <c r="AF780" s="164"/>
      <c r="AG780" s="164"/>
      <c r="AH780" s="164"/>
      <c r="AI780" s="164"/>
      <c r="AJ780" s="164"/>
      <c r="AK780" s="164"/>
      <c r="AL780" s="164"/>
      <c r="AM780" s="164"/>
      <c r="AN780" s="164"/>
      <c r="AO780" s="164"/>
      <c r="AP780" s="164"/>
      <c r="AQ780" s="164"/>
      <c r="AR780" s="164"/>
      <c r="AS780" s="164"/>
      <c r="AT780" s="164"/>
      <c r="AU780" s="164"/>
      <c r="AV780" s="164"/>
      <c r="AW780" s="164"/>
      <c r="AX780" s="164"/>
      <c r="AY780" s="164"/>
      <c r="AZ780" s="164"/>
      <c r="BA780" s="164"/>
      <c r="BB780" s="164"/>
      <c r="BC780" s="164"/>
      <c r="BD780" s="164"/>
      <c r="BE780" s="164"/>
      <c r="BF780" s="164"/>
      <c r="BG780" s="164"/>
      <c r="BH780" s="164"/>
      <c r="BI780" s="164"/>
      <c r="BJ780" s="164"/>
      <c r="BK780" s="164"/>
      <c r="BL780" s="164"/>
      <c r="BM780" s="164"/>
      <c r="BN780" s="164"/>
      <c r="BO780" s="164"/>
      <c r="BP780" s="164"/>
      <c r="BQ780" s="164"/>
      <c r="BR780" s="164"/>
      <c r="BS780" s="164"/>
      <c r="BT780" s="164"/>
      <c r="BU780" s="164"/>
      <c r="BV780" s="164"/>
      <c r="BW780" s="164"/>
      <c r="BX780" s="164"/>
    </row>
    <row r="781" spans="1:76" s="172" customFormat="1" x14ac:dyDescent="0.3">
      <c r="A781" s="156"/>
      <c r="B781" s="164"/>
      <c r="W781" s="164"/>
      <c r="X781" s="164"/>
      <c r="Y781" s="164"/>
      <c r="Z781" s="164"/>
      <c r="AA781" s="164"/>
      <c r="AB781" s="164"/>
      <c r="AC781" s="164"/>
      <c r="AD781" s="164"/>
      <c r="AE781" s="164"/>
      <c r="AF781" s="164"/>
      <c r="AG781" s="164"/>
      <c r="AH781" s="164"/>
      <c r="AI781" s="164"/>
      <c r="AJ781" s="164"/>
      <c r="AK781" s="164"/>
      <c r="AL781" s="164"/>
      <c r="AM781" s="164"/>
      <c r="AN781" s="164"/>
      <c r="AO781" s="164"/>
      <c r="AP781" s="164"/>
      <c r="AQ781" s="164"/>
      <c r="AR781" s="164"/>
      <c r="AS781" s="164"/>
      <c r="AT781" s="164"/>
      <c r="AU781" s="164"/>
      <c r="AV781" s="164"/>
      <c r="AW781" s="164"/>
      <c r="AX781" s="164"/>
      <c r="AY781" s="164"/>
      <c r="AZ781" s="164"/>
      <c r="BA781" s="164"/>
      <c r="BB781" s="164"/>
      <c r="BC781" s="164"/>
      <c r="BD781" s="164"/>
      <c r="BE781" s="164"/>
      <c r="BF781" s="164"/>
      <c r="BG781" s="164"/>
      <c r="BH781" s="164"/>
      <c r="BI781" s="164"/>
      <c r="BJ781" s="164"/>
      <c r="BK781" s="164"/>
      <c r="BL781" s="164"/>
      <c r="BM781" s="164"/>
      <c r="BN781" s="164"/>
      <c r="BO781" s="164"/>
      <c r="BP781" s="164"/>
      <c r="BQ781" s="164"/>
      <c r="BR781" s="164"/>
      <c r="BS781" s="164"/>
      <c r="BT781" s="164"/>
      <c r="BU781" s="164"/>
      <c r="BV781" s="164"/>
      <c r="BW781" s="164"/>
      <c r="BX781" s="164"/>
    </row>
    <row r="782" spans="1:76" s="172" customFormat="1" x14ac:dyDescent="0.3">
      <c r="A782" s="156"/>
      <c r="B782" s="164"/>
      <c r="W782" s="164"/>
      <c r="X782" s="164"/>
      <c r="Y782" s="164"/>
      <c r="Z782" s="164"/>
      <c r="AA782" s="164"/>
      <c r="AB782" s="164"/>
      <c r="AC782" s="164"/>
      <c r="AD782" s="164"/>
      <c r="AE782" s="164"/>
      <c r="AF782" s="164"/>
      <c r="AG782" s="164"/>
      <c r="AH782" s="164"/>
      <c r="AI782" s="164"/>
      <c r="AJ782" s="164"/>
      <c r="AK782" s="164"/>
      <c r="AL782" s="164"/>
      <c r="AM782" s="164"/>
      <c r="AN782" s="164"/>
      <c r="AO782" s="164"/>
      <c r="AP782" s="164"/>
      <c r="AQ782" s="164"/>
      <c r="AR782" s="164"/>
      <c r="AS782" s="164"/>
      <c r="AT782" s="164"/>
      <c r="AU782" s="164"/>
      <c r="AV782" s="164"/>
      <c r="AW782" s="164"/>
      <c r="AX782" s="164"/>
      <c r="AY782" s="164"/>
      <c r="AZ782" s="164"/>
      <c r="BA782" s="164"/>
      <c r="BB782" s="164"/>
      <c r="BC782" s="164"/>
      <c r="BD782" s="164"/>
      <c r="BE782" s="164"/>
      <c r="BF782" s="164"/>
      <c r="BG782" s="164"/>
      <c r="BH782" s="164"/>
      <c r="BI782" s="164"/>
      <c r="BJ782" s="164"/>
      <c r="BK782" s="164"/>
      <c r="BL782" s="164"/>
      <c r="BM782" s="164"/>
      <c r="BN782" s="164"/>
      <c r="BO782" s="164"/>
      <c r="BP782" s="164"/>
      <c r="BQ782" s="164"/>
      <c r="BR782" s="164"/>
      <c r="BS782" s="164"/>
      <c r="BT782" s="164"/>
      <c r="BU782" s="164"/>
      <c r="BV782" s="164"/>
      <c r="BW782" s="164"/>
      <c r="BX782" s="164"/>
    </row>
    <row r="783" spans="1:76" s="172" customFormat="1" x14ac:dyDescent="0.3">
      <c r="A783" s="156"/>
      <c r="B783" s="164"/>
      <c r="W783" s="164"/>
      <c r="X783" s="164"/>
      <c r="Y783" s="164"/>
      <c r="Z783" s="164"/>
      <c r="AA783" s="164"/>
      <c r="AB783" s="164"/>
      <c r="AC783" s="164"/>
      <c r="AD783" s="164"/>
      <c r="AE783" s="164"/>
      <c r="AF783" s="164"/>
      <c r="AG783" s="164"/>
      <c r="AH783" s="164"/>
      <c r="AI783" s="164"/>
      <c r="AJ783" s="164"/>
      <c r="AK783" s="164"/>
      <c r="AL783" s="164"/>
      <c r="AM783" s="164"/>
      <c r="AN783" s="164"/>
      <c r="AO783" s="164"/>
      <c r="AP783" s="164"/>
      <c r="AQ783" s="164"/>
      <c r="AR783" s="164"/>
      <c r="AS783" s="164"/>
      <c r="AT783" s="164"/>
      <c r="AU783" s="164"/>
      <c r="AV783" s="164"/>
      <c r="AW783" s="164"/>
      <c r="AX783" s="164"/>
      <c r="AY783" s="164"/>
      <c r="AZ783" s="164"/>
      <c r="BA783" s="164"/>
      <c r="BB783" s="164"/>
      <c r="BC783" s="164"/>
      <c r="BD783" s="164"/>
      <c r="BE783" s="164"/>
      <c r="BF783" s="164"/>
      <c r="BG783" s="164"/>
      <c r="BH783" s="164"/>
      <c r="BI783" s="164"/>
      <c r="BJ783" s="164"/>
      <c r="BK783" s="164"/>
      <c r="BL783" s="164"/>
      <c r="BM783" s="164"/>
      <c r="BN783" s="164"/>
      <c r="BO783" s="164"/>
      <c r="BP783" s="164"/>
      <c r="BQ783" s="164"/>
      <c r="BR783" s="164"/>
      <c r="BS783" s="164"/>
      <c r="BT783" s="164"/>
      <c r="BU783" s="164"/>
      <c r="BV783" s="164"/>
      <c r="BW783" s="164"/>
      <c r="BX783" s="164"/>
    </row>
    <row r="784" spans="1:76" s="172" customFormat="1" x14ac:dyDescent="0.3">
      <c r="A784" s="156"/>
      <c r="B784" s="164"/>
      <c r="W784" s="164"/>
      <c r="X784" s="164"/>
      <c r="Y784" s="164"/>
      <c r="Z784" s="164"/>
      <c r="AA784" s="164"/>
      <c r="AB784" s="164"/>
      <c r="AC784" s="164"/>
      <c r="AD784" s="164"/>
      <c r="AE784" s="164"/>
      <c r="AF784" s="164"/>
      <c r="AG784" s="164"/>
      <c r="AH784" s="164"/>
      <c r="AI784" s="164"/>
      <c r="AJ784" s="164"/>
      <c r="AK784" s="164"/>
      <c r="AL784" s="164"/>
      <c r="AM784" s="164"/>
      <c r="AN784" s="164"/>
      <c r="AO784" s="164"/>
      <c r="AP784" s="164"/>
      <c r="AQ784" s="164"/>
      <c r="AR784" s="164"/>
      <c r="AS784" s="164"/>
      <c r="AT784" s="164"/>
      <c r="AU784" s="164"/>
      <c r="AV784" s="164"/>
      <c r="AW784" s="164"/>
      <c r="AX784" s="164"/>
      <c r="AY784" s="164"/>
      <c r="AZ784" s="164"/>
      <c r="BA784" s="164"/>
      <c r="BB784" s="164"/>
      <c r="BC784" s="164"/>
      <c r="BD784" s="164"/>
      <c r="BE784" s="164"/>
      <c r="BF784" s="164"/>
      <c r="BG784" s="164"/>
      <c r="BH784" s="164"/>
      <c r="BI784" s="164"/>
      <c r="BJ784" s="164"/>
      <c r="BK784" s="164"/>
      <c r="BL784" s="164"/>
      <c r="BM784" s="164"/>
      <c r="BN784" s="164"/>
      <c r="BO784" s="164"/>
      <c r="BP784" s="164"/>
      <c r="BQ784" s="164"/>
      <c r="BR784" s="164"/>
      <c r="BS784" s="164"/>
      <c r="BT784" s="164"/>
      <c r="BU784" s="164"/>
      <c r="BV784" s="164"/>
      <c r="BW784" s="164"/>
      <c r="BX784" s="164"/>
    </row>
    <row r="785" spans="1:76" s="172" customFormat="1" x14ac:dyDescent="0.3">
      <c r="A785" s="156"/>
      <c r="B785" s="164"/>
      <c r="W785" s="164"/>
      <c r="X785" s="164"/>
      <c r="Y785" s="164"/>
      <c r="Z785" s="164"/>
      <c r="AA785" s="164"/>
      <c r="AB785" s="164"/>
      <c r="AC785" s="164"/>
      <c r="AD785" s="164"/>
      <c r="AE785" s="164"/>
      <c r="AF785" s="164"/>
      <c r="AG785" s="164"/>
      <c r="AH785" s="164"/>
      <c r="AI785" s="164"/>
      <c r="AJ785" s="164"/>
      <c r="AK785" s="164"/>
      <c r="AL785" s="164"/>
      <c r="AM785" s="164"/>
      <c r="AN785" s="164"/>
      <c r="AO785" s="164"/>
      <c r="AP785" s="164"/>
      <c r="AQ785" s="164"/>
      <c r="AR785" s="164"/>
      <c r="AS785" s="164"/>
      <c r="AT785" s="164"/>
      <c r="AU785" s="164"/>
      <c r="AV785" s="164"/>
      <c r="AW785" s="164"/>
      <c r="AX785" s="164"/>
      <c r="AY785" s="164"/>
      <c r="AZ785" s="164"/>
      <c r="BA785" s="164"/>
      <c r="BB785" s="164"/>
      <c r="BC785" s="164"/>
      <c r="BD785" s="164"/>
      <c r="BE785" s="164"/>
      <c r="BF785" s="164"/>
      <c r="BG785" s="164"/>
      <c r="BH785" s="164"/>
      <c r="BI785" s="164"/>
      <c r="BJ785" s="164"/>
      <c r="BK785" s="164"/>
      <c r="BL785" s="164"/>
      <c r="BM785" s="164"/>
      <c r="BN785" s="164"/>
      <c r="BO785" s="164"/>
      <c r="BP785" s="164"/>
      <c r="BQ785" s="164"/>
      <c r="BR785" s="164"/>
      <c r="BS785" s="164"/>
      <c r="BT785" s="164"/>
      <c r="BU785" s="164"/>
      <c r="BV785" s="164"/>
      <c r="BW785" s="164"/>
      <c r="BX785" s="164"/>
    </row>
    <row r="786" spans="1:76" s="172" customFormat="1" x14ac:dyDescent="0.3">
      <c r="A786" s="156"/>
      <c r="B786" s="164"/>
      <c r="W786" s="164"/>
      <c r="X786" s="164"/>
      <c r="Y786" s="164"/>
      <c r="Z786" s="164"/>
      <c r="AA786" s="164"/>
      <c r="AB786" s="164"/>
      <c r="AC786" s="164"/>
      <c r="AD786" s="164"/>
      <c r="AE786" s="164"/>
      <c r="AF786" s="164"/>
      <c r="AG786" s="164"/>
      <c r="AH786" s="164"/>
      <c r="AI786" s="164"/>
      <c r="AJ786" s="164"/>
      <c r="AK786" s="164"/>
      <c r="AL786" s="164"/>
      <c r="AM786" s="164"/>
      <c r="AN786" s="164"/>
      <c r="AO786" s="164"/>
      <c r="AP786" s="164"/>
      <c r="AQ786" s="164"/>
      <c r="AR786" s="164"/>
      <c r="AS786" s="164"/>
      <c r="AT786" s="164"/>
      <c r="AU786" s="164"/>
      <c r="AV786" s="164"/>
      <c r="AW786" s="164"/>
      <c r="AX786" s="164"/>
      <c r="AY786" s="164"/>
      <c r="AZ786" s="164"/>
      <c r="BA786" s="164"/>
      <c r="BB786" s="164"/>
      <c r="BC786" s="164"/>
      <c r="BD786" s="164"/>
      <c r="BE786" s="164"/>
      <c r="BF786" s="164"/>
      <c r="BG786" s="164"/>
      <c r="BH786" s="164"/>
      <c r="BI786" s="164"/>
      <c r="BJ786" s="164"/>
      <c r="BK786" s="164"/>
      <c r="BL786" s="164"/>
      <c r="BM786" s="164"/>
      <c r="BN786" s="164"/>
      <c r="BO786" s="164"/>
      <c r="BP786" s="164"/>
      <c r="BQ786" s="164"/>
      <c r="BR786" s="164"/>
      <c r="BS786" s="164"/>
      <c r="BT786" s="164"/>
      <c r="BU786" s="164"/>
      <c r="BV786" s="164"/>
      <c r="BW786" s="164"/>
      <c r="BX786" s="164"/>
    </row>
    <row r="787" spans="1:76" s="172" customFormat="1" x14ac:dyDescent="0.3">
      <c r="A787" s="156"/>
      <c r="B787" s="164"/>
      <c r="W787" s="164"/>
      <c r="X787" s="164"/>
      <c r="Y787" s="164"/>
      <c r="Z787" s="164"/>
      <c r="AA787" s="164"/>
      <c r="AB787" s="164"/>
      <c r="AC787" s="164"/>
      <c r="AD787" s="164"/>
      <c r="AE787" s="164"/>
      <c r="AF787" s="164"/>
      <c r="AG787" s="164"/>
      <c r="AH787" s="164"/>
      <c r="AI787" s="164"/>
      <c r="AJ787" s="164"/>
      <c r="AK787" s="164"/>
      <c r="AL787" s="164"/>
      <c r="AM787" s="164"/>
      <c r="AN787" s="164"/>
      <c r="AO787" s="164"/>
      <c r="AP787" s="164"/>
      <c r="AQ787" s="164"/>
      <c r="AR787" s="164"/>
      <c r="AS787" s="164"/>
      <c r="AT787" s="164"/>
      <c r="AU787" s="164"/>
      <c r="AV787" s="164"/>
      <c r="AW787" s="164"/>
      <c r="AX787" s="164"/>
      <c r="AY787" s="164"/>
      <c r="AZ787" s="164"/>
      <c r="BA787" s="164"/>
      <c r="BB787" s="164"/>
      <c r="BC787" s="164"/>
      <c r="BD787" s="164"/>
      <c r="BE787" s="164"/>
      <c r="BF787" s="164"/>
      <c r="BG787" s="164"/>
      <c r="BH787" s="164"/>
      <c r="BI787" s="164"/>
      <c r="BJ787" s="164"/>
      <c r="BK787" s="164"/>
      <c r="BL787" s="164"/>
      <c r="BM787" s="164"/>
      <c r="BN787" s="164"/>
      <c r="BO787" s="164"/>
      <c r="BP787" s="164"/>
      <c r="BQ787" s="164"/>
      <c r="BR787" s="164"/>
      <c r="BS787" s="164"/>
      <c r="BT787" s="164"/>
      <c r="BU787" s="164"/>
      <c r="BV787" s="164"/>
      <c r="BW787" s="164"/>
      <c r="BX787" s="164"/>
    </row>
    <row r="788" spans="1:76" s="172" customFormat="1" x14ac:dyDescent="0.3">
      <c r="A788" s="156"/>
      <c r="B788" s="164"/>
      <c r="W788" s="164"/>
      <c r="X788" s="164"/>
      <c r="Y788" s="164"/>
      <c r="Z788" s="164"/>
      <c r="AA788" s="164"/>
      <c r="AB788" s="164"/>
      <c r="AC788" s="164"/>
      <c r="AD788" s="164"/>
      <c r="AE788" s="164"/>
      <c r="AF788" s="164"/>
      <c r="AG788" s="164"/>
      <c r="AH788" s="164"/>
      <c r="AI788" s="164"/>
      <c r="AJ788" s="164"/>
      <c r="AK788" s="164"/>
      <c r="AL788" s="164"/>
      <c r="AM788" s="164"/>
      <c r="AN788" s="164"/>
      <c r="AO788" s="164"/>
      <c r="AP788" s="164"/>
      <c r="AQ788" s="164"/>
      <c r="AR788" s="164"/>
      <c r="AS788" s="164"/>
      <c r="AT788" s="164"/>
      <c r="AU788" s="164"/>
      <c r="AV788" s="164"/>
      <c r="AW788" s="164"/>
      <c r="AX788" s="164"/>
      <c r="AY788" s="164"/>
      <c r="AZ788" s="164"/>
      <c r="BA788" s="164"/>
      <c r="BB788" s="164"/>
      <c r="BC788" s="164"/>
      <c r="BD788" s="164"/>
      <c r="BE788" s="164"/>
      <c r="BF788" s="164"/>
      <c r="BG788" s="164"/>
      <c r="BH788" s="164"/>
      <c r="BI788" s="164"/>
      <c r="BJ788" s="164"/>
      <c r="BK788" s="164"/>
      <c r="BL788" s="164"/>
      <c r="BM788" s="164"/>
      <c r="BN788" s="164"/>
      <c r="BO788" s="164"/>
      <c r="BP788" s="164"/>
      <c r="BQ788" s="164"/>
      <c r="BR788" s="164"/>
      <c r="BS788" s="164"/>
      <c r="BT788" s="164"/>
      <c r="BU788" s="164"/>
      <c r="BV788" s="164"/>
      <c r="BW788" s="164"/>
      <c r="BX788" s="164"/>
    </row>
    <row r="789" spans="1:76" s="172" customFormat="1" x14ac:dyDescent="0.3">
      <c r="A789" s="156"/>
      <c r="B789" s="164"/>
      <c r="W789" s="164"/>
      <c r="X789" s="164"/>
      <c r="Y789" s="164"/>
      <c r="Z789" s="164"/>
      <c r="AA789" s="164"/>
      <c r="AB789" s="164"/>
      <c r="AC789" s="164"/>
      <c r="AD789" s="164"/>
      <c r="AE789" s="164"/>
      <c r="AF789" s="164"/>
      <c r="AG789" s="164"/>
      <c r="AH789" s="164"/>
      <c r="AI789" s="164"/>
      <c r="AJ789" s="164"/>
      <c r="AK789" s="164"/>
      <c r="AL789" s="164"/>
      <c r="AM789" s="164"/>
      <c r="AN789" s="164"/>
      <c r="AO789" s="164"/>
      <c r="AP789" s="164"/>
      <c r="AQ789" s="164"/>
      <c r="AR789" s="164"/>
      <c r="AS789" s="164"/>
      <c r="AT789" s="164"/>
      <c r="AU789" s="164"/>
      <c r="AV789" s="164"/>
      <c r="AW789" s="164"/>
      <c r="AX789" s="164"/>
      <c r="AY789" s="164"/>
      <c r="AZ789" s="164"/>
      <c r="BA789" s="164"/>
      <c r="BB789" s="164"/>
      <c r="BC789" s="164"/>
      <c r="BD789" s="164"/>
      <c r="BE789" s="164"/>
      <c r="BF789" s="164"/>
      <c r="BG789" s="164"/>
      <c r="BH789" s="164"/>
      <c r="BI789" s="164"/>
      <c r="BJ789" s="164"/>
      <c r="BK789" s="164"/>
      <c r="BL789" s="164"/>
      <c r="BM789" s="164"/>
      <c r="BN789" s="164"/>
      <c r="BO789" s="164"/>
      <c r="BP789" s="164"/>
      <c r="BQ789" s="164"/>
      <c r="BR789" s="164"/>
      <c r="BS789" s="164"/>
      <c r="BT789" s="164"/>
      <c r="BU789" s="164"/>
      <c r="BV789" s="164"/>
      <c r="BW789" s="164"/>
      <c r="BX789" s="164"/>
    </row>
    <row r="790" spans="1:76" s="172" customFormat="1" x14ac:dyDescent="0.3">
      <c r="A790" s="156"/>
      <c r="B790" s="164"/>
      <c r="W790" s="164"/>
      <c r="X790" s="164"/>
      <c r="Y790" s="164"/>
      <c r="Z790" s="164"/>
      <c r="AA790" s="164"/>
      <c r="AB790" s="164"/>
      <c r="AC790" s="164"/>
      <c r="AD790" s="164"/>
      <c r="AE790" s="164"/>
      <c r="AF790" s="164"/>
      <c r="AG790" s="164"/>
      <c r="AH790" s="164"/>
      <c r="AI790" s="164"/>
      <c r="AJ790" s="164"/>
      <c r="AK790" s="164"/>
      <c r="AL790" s="164"/>
      <c r="AM790" s="164"/>
      <c r="AN790" s="164"/>
      <c r="AO790" s="164"/>
      <c r="AP790" s="164"/>
      <c r="AQ790" s="164"/>
      <c r="AR790" s="164"/>
      <c r="AS790" s="164"/>
      <c r="AT790" s="164"/>
      <c r="AU790" s="164"/>
      <c r="AV790" s="164"/>
      <c r="AW790" s="164"/>
      <c r="AX790" s="164"/>
      <c r="AY790" s="164"/>
      <c r="AZ790" s="164"/>
      <c r="BA790" s="164"/>
      <c r="BB790" s="164"/>
      <c r="BC790" s="164"/>
      <c r="BD790" s="164"/>
      <c r="BE790" s="164"/>
      <c r="BF790" s="164"/>
      <c r="BG790" s="164"/>
      <c r="BH790" s="164"/>
      <c r="BI790" s="164"/>
      <c r="BJ790" s="164"/>
      <c r="BK790" s="164"/>
      <c r="BL790" s="164"/>
      <c r="BM790" s="164"/>
      <c r="BN790" s="164"/>
      <c r="BO790" s="164"/>
      <c r="BP790" s="164"/>
      <c r="BQ790" s="164"/>
      <c r="BR790" s="164"/>
      <c r="BS790" s="164"/>
      <c r="BT790" s="164"/>
      <c r="BU790" s="164"/>
      <c r="BV790" s="164"/>
      <c r="BW790" s="164"/>
      <c r="BX790" s="164"/>
    </row>
    <row r="791" spans="1:76" s="172" customFormat="1" x14ac:dyDescent="0.3">
      <c r="A791" s="156"/>
      <c r="B791" s="164"/>
      <c r="W791" s="164"/>
      <c r="X791" s="164"/>
      <c r="Y791" s="164"/>
      <c r="Z791" s="164"/>
      <c r="AA791" s="164"/>
      <c r="AB791" s="164"/>
      <c r="AC791" s="164"/>
      <c r="AD791" s="164"/>
      <c r="AE791" s="164"/>
      <c r="AF791" s="164"/>
      <c r="AG791" s="164"/>
      <c r="AH791" s="164"/>
      <c r="AI791" s="164"/>
      <c r="AJ791" s="164"/>
      <c r="AK791" s="164"/>
      <c r="AL791" s="164"/>
      <c r="AM791" s="164"/>
      <c r="AN791" s="164"/>
      <c r="AO791" s="164"/>
      <c r="AP791" s="164"/>
      <c r="AQ791" s="164"/>
      <c r="AR791" s="164"/>
      <c r="AS791" s="164"/>
      <c r="AT791" s="164"/>
      <c r="AU791" s="164"/>
      <c r="AV791" s="164"/>
      <c r="AW791" s="164"/>
      <c r="AX791" s="164"/>
      <c r="AY791" s="164"/>
      <c r="AZ791" s="164"/>
      <c r="BA791" s="164"/>
      <c r="BB791" s="164"/>
      <c r="BC791" s="164"/>
      <c r="BD791" s="164"/>
      <c r="BE791" s="164"/>
      <c r="BF791" s="164"/>
      <c r="BG791" s="164"/>
      <c r="BH791" s="164"/>
      <c r="BI791" s="164"/>
      <c r="BJ791" s="164"/>
      <c r="BK791" s="164"/>
      <c r="BL791" s="164"/>
      <c r="BM791" s="164"/>
      <c r="BN791" s="164"/>
      <c r="BO791" s="164"/>
      <c r="BP791" s="164"/>
      <c r="BQ791" s="164"/>
      <c r="BR791" s="164"/>
      <c r="BS791" s="164"/>
      <c r="BT791" s="164"/>
      <c r="BU791" s="164"/>
      <c r="BV791" s="164"/>
      <c r="BW791" s="164"/>
      <c r="BX791" s="164"/>
    </row>
    <row r="792" spans="1:76" s="172" customFormat="1" x14ac:dyDescent="0.3">
      <c r="A792" s="156"/>
      <c r="B792" s="164"/>
      <c r="W792" s="164"/>
      <c r="X792" s="164"/>
      <c r="Y792" s="164"/>
      <c r="Z792" s="164"/>
      <c r="AA792" s="164"/>
      <c r="AB792" s="164"/>
      <c r="AC792" s="164"/>
      <c r="AD792" s="164"/>
      <c r="AE792" s="164"/>
      <c r="AF792" s="164"/>
      <c r="AG792" s="164"/>
      <c r="AH792" s="164"/>
      <c r="AI792" s="164"/>
      <c r="AJ792" s="164"/>
      <c r="AK792" s="164"/>
      <c r="AL792" s="164"/>
      <c r="AM792" s="164"/>
      <c r="AN792" s="164"/>
      <c r="AO792" s="164"/>
      <c r="AP792" s="164"/>
      <c r="AQ792" s="164"/>
      <c r="AR792" s="164"/>
      <c r="AS792" s="164"/>
      <c r="AT792" s="164"/>
      <c r="AU792" s="164"/>
      <c r="AV792" s="164"/>
      <c r="AW792" s="164"/>
      <c r="AX792" s="164"/>
      <c r="AY792" s="164"/>
      <c r="AZ792" s="164"/>
      <c r="BA792" s="164"/>
      <c r="BB792" s="164"/>
      <c r="BC792" s="164"/>
      <c r="BD792" s="164"/>
      <c r="BE792" s="164"/>
      <c r="BF792" s="164"/>
      <c r="BG792" s="164"/>
      <c r="BH792" s="164"/>
      <c r="BI792" s="164"/>
      <c r="BJ792" s="164"/>
      <c r="BK792" s="164"/>
      <c r="BL792" s="164"/>
      <c r="BM792" s="164"/>
      <c r="BN792" s="164"/>
      <c r="BO792" s="164"/>
      <c r="BP792" s="164"/>
      <c r="BQ792" s="164"/>
      <c r="BR792" s="164"/>
      <c r="BS792" s="164"/>
      <c r="BT792" s="164"/>
      <c r="BU792" s="164"/>
      <c r="BV792" s="164"/>
      <c r="BW792" s="164"/>
      <c r="BX792" s="164"/>
    </row>
    <row r="793" spans="1:76" s="172" customFormat="1" x14ac:dyDescent="0.3">
      <c r="A793" s="156"/>
      <c r="B793" s="164"/>
      <c r="W793" s="164"/>
      <c r="X793" s="164"/>
      <c r="Y793" s="164"/>
      <c r="Z793" s="164"/>
      <c r="AA793" s="164"/>
      <c r="AB793" s="164"/>
      <c r="AC793" s="164"/>
      <c r="AD793" s="164"/>
      <c r="AE793" s="164"/>
      <c r="AF793" s="164"/>
      <c r="AG793" s="164"/>
      <c r="AH793" s="164"/>
      <c r="AI793" s="164"/>
      <c r="AJ793" s="164"/>
      <c r="AK793" s="164"/>
      <c r="AL793" s="164"/>
      <c r="AM793" s="164"/>
      <c r="AN793" s="164"/>
      <c r="AO793" s="164"/>
      <c r="AP793" s="164"/>
      <c r="AQ793" s="164"/>
      <c r="AR793" s="164"/>
      <c r="AS793" s="164"/>
      <c r="AT793" s="164"/>
      <c r="AU793" s="164"/>
      <c r="AV793" s="164"/>
      <c r="AW793" s="164"/>
      <c r="AX793" s="164"/>
      <c r="AY793" s="164"/>
      <c r="AZ793" s="164"/>
      <c r="BA793" s="164"/>
      <c r="BB793" s="164"/>
      <c r="BC793" s="164"/>
      <c r="BD793" s="164"/>
      <c r="BE793" s="164"/>
      <c r="BF793" s="164"/>
      <c r="BG793" s="164"/>
      <c r="BH793" s="164"/>
      <c r="BI793" s="164"/>
      <c r="BJ793" s="164"/>
      <c r="BK793" s="164"/>
      <c r="BL793" s="164"/>
      <c r="BM793" s="164"/>
      <c r="BN793" s="164"/>
      <c r="BO793" s="164"/>
      <c r="BP793" s="164"/>
      <c r="BQ793" s="164"/>
      <c r="BR793" s="164"/>
      <c r="BS793" s="164"/>
      <c r="BT793" s="164"/>
      <c r="BU793" s="164"/>
      <c r="BV793" s="164"/>
      <c r="BW793" s="164"/>
      <c r="BX793" s="164"/>
    </row>
    <row r="794" spans="1:76" s="172" customFormat="1" x14ac:dyDescent="0.3">
      <c r="A794" s="156"/>
      <c r="B794" s="164"/>
      <c r="W794" s="164"/>
      <c r="X794" s="164"/>
      <c r="Y794" s="164"/>
      <c r="Z794" s="164"/>
      <c r="AA794" s="164"/>
      <c r="AB794" s="164"/>
      <c r="AC794" s="164"/>
      <c r="AD794" s="164"/>
      <c r="AE794" s="164"/>
      <c r="AF794" s="164"/>
      <c r="AG794" s="164"/>
      <c r="AH794" s="164"/>
      <c r="AI794" s="164"/>
      <c r="AJ794" s="164"/>
      <c r="AK794" s="164"/>
      <c r="AL794" s="164"/>
      <c r="AM794" s="164"/>
      <c r="AN794" s="164"/>
      <c r="AO794" s="164"/>
      <c r="AP794" s="164"/>
      <c r="AQ794" s="164"/>
      <c r="AR794" s="164"/>
      <c r="AS794" s="164"/>
      <c r="AT794" s="164"/>
      <c r="AU794" s="164"/>
      <c r="AV794" s="164"/>
      <c r="AW794" s="164"/>
      <c r="AX794" s="164"/>
      <c r="AY794" s="164"/>
      <c r="AZ794" s="164"/>
      <c r="BA794" s="164"/>
      <c r="BB794" s="164"/>
      <c r="BC794" s="164"/>
      <c r="BD794" s="164"/>
      <c r="BE794" s="164"/>
      <c r="BF794" s="164"/>
      <c r="BG794" s="164"/>
      <c r="BH794" s="164"/>
      <c r="BI794" s="164"/>
      <c r="BJ794" s="164"/>
      <c r="BK794" s="164"/>
      <c r="BL794" s="164"/>
      <c r="BM794" s="164"/>
      <c r="BN794" s="164"/>
      <c r="BO794" s="164"/>
      <c r="BP794" s="164"/>
      <c r="BQ794" s="164"/>
      <c r="BR794" s="164"/>
      <c r="BS794" s="164"/>
      <c r="BT794" s="164"/>
      <c r="BU794" s="164"/>
      <c r="BV794" s="164"/>
      <c r="BW794" s="164"/>
      <c r="BX794" s="164"/>
    </row>
    <row r="795" spans="1:76" s="172" customFormat="1" x14ac:dyDescent="0.3">
      <c r="A795" s="156"/>
      <c r="B795" s="164"/>
      <c r="W795" s="164"/>
      <c r="X795" s="164"/>
      <c r="Y795" s="164"/>
      <c r="Z795" s="164"/>
      <c r="AA795" s="164"/>
      <c r="AB795" s="164"/>
      <c r="AC795" s="164"/>
      <c r="AD795" s="164"/>
      <c r="AE795" s="164"/>
      <c r="AF795" s="164"/>
      <c r="AG795" s="164"/>
      <c r="AH795" s="164"/>
      <c r="AI795" s="164"/>
      <c r="AJ795" s="164"/>
      <c r="AK795" s="164"/>
      <c r="AL795" s="164"/>
      <c r="AM795" s="164"/>
      <c r="AN795" s="164"/>
      <c r="AO795" s="164"/>
      <c r="AP795" s="164"/>
      <c r="AQ795" s="164"/>
      <c r="AR795" s="164"/>
      <c r="AS795" s="164"/>
      <c r="AT795" s="164"/>
      <c r="AU795" s="164"/>
      <c r="AV795" s="164"/>
      <c r="AW795" s="164"/>
      <c r="AX795" s="164"/>
      <c r="AY795" s="164"/>
      <c r="AZ795" s="164"/>
      <c r="BA795" s="164"/>
      <c r="BB795" s="164"/>
      <c r="BC795" s="164"/>
      <c r="BD795" s="164"/>
      <c r="BE795" s="164"/>
      <c r="BF795" s="164"/>
      <c r="BG795" s="164"/>
      <c r="BH795" s="164"/>
      <c r="BI795" s="164"/>
      <c r="BJ795" s="164"/>
      <c r="BK795" s="164"/>
      <c r="BL795" s="164"/>
      <c r="BM795" s="164"/>
      <c r="BN795" s="164"/>
      <c r="BO795" s="164"/>
      <c r="BP795" s="164"/>
      <c r="BQ795" s="164"/>
      <c r="BR795" s="164"/>
      <c r="BS795" s="164"/>
      <c r="BT795" s="164"/>
      <c r="BU795" s="164"/>
      <c r="BV795" s="164"/>
      <c r="BW795" s="164"/>
      <c r="BX795" s="164"/>
    </row>
    <row r="796" spans="1:76" s="172" customFormat="1" x14ac:dyDescent="0.3">
      <c r="A796" s="156"/>
      <c r="B796" s="164"/>
      <c r="W796" s="164"/>
      <c r="X796" s="164"/>
      <c r="Y796" s="164"/>
      <c r="Z796" s="164"/>
      <c r="AA796" s="164"/>
      <c r="AB796" s="164"/>
      <c r="AC796" s="164"/>
      <c r="AD796" s="164"/>
      <c r="AE796" s="164"/>
      <c r="AF796" s="164"/>
      <c r="AG796" s="164"/>
      <c r="AH796" s="164"/>
      <c r="AI796" s="164"/>
      <c r="AJ796" s="164"/>
      <c r="AK796" s="164"/>
      <c r="AL796" s="164"/>
      <c r="AM796" s="164"/>
      <c r="AN796" s="164"/>
      <c r="AO796" s="164"/>
      <c r="AP796" s="164"/>
      <c r="AQ796" s="164"/>
      <c r="AR796" s="164"/>
      <c r="AS796" s="164"/>
      <c r="AT796" s="164"/>
      <c r="AU796" s="164"/>
      <c r="AV796" s="164"/>
      <c r="AW796" s="164"/>
      <c r="AX796" s="164"/>
      <c r="AY796" s="164"/>
      <c r="AZ796" s="164"/>
      <c r="BA796" s="164"/>
      <c r="BB796" s="164"/>
      <c r="BC796" s="164"/>
      <c r="BD796" s="164"/>
      <c r="BE796" s="164"/>
      <c r="BF796" s="164"/>
      <c r="BG796" s="164"/>
      <c r="BH796" s="164"/>
      <c r="BI796" s="164"/>
      <c r="BJ796" s="164"/>
      <c r="BK796" s="164"/>
      <c r="BL796" s="164"/>
      <c r="BM796" s="164"/>
      <c r="BN796" s="164"/>
      <c r="BO796" s="164"/>
      <c r="BP796" s="164"/>
      <c r="BQ796" s="164"/>
      <c r="BR796" s="164"/>
      <c r="BS796" s="164"/>
      <c r="BT796" s="164"/>
      <c r="BU796" s="164"/>
      <c r="BV796" s="164"/>
      <c r="BW796" s="164"/>
      <c r="BX796" s="164"/>
    </row>
    <row r="797" spans="1:76" s="172" customFormat="1" x14ac:dyDescent="0.3">
      <c r="A797" s="156"/>
      <c r="B797" s="164"/>
      <c r="W797" s="164"/>
      <c r="X797" s="164"/>
      <c r="Y797" s="164"/>
      <c r="Z797" s="164"/>
      <c r="AA797" s="164"/>
      <c r="AB797" s="164"/>
      <c r="AC797" s="164"/>
      <c r="AD797" s="164"/>
      <c r="AE797" s="164"/>
      <c r="AF797" s="164"/>
      <c r="AG797" s="164"/>
      <c r="AH797" s="164"/>
      <c r="AI797" s="164"/>
      <c r="AJ797" s="164"/>
      <c r="AK797" s="164"/>
      <c r="AL797" s="164"/>
      <c r="AM797" s="164"/>
      <c r="AN797" s="164"/>
      <c r="AO797" s="164"/>
      <c r="AP797" s="164"/>
      <c r="AQ797" s="164"/>
      <c r="AR797" s="164"/>
      <c r="AS797" s="164"/>
      <c r="AT797" s="164"/>
      <c r="AU797" s="164"/>
      <c r="AV797" s="164"/>
      <c r="AW797" s="164"/>
      <c r="AX797" s="164"/>
      <c r="AY797" s="164"/>
      <c r="AZ797" s="164"/>
      <c r="BA797" s="164"/>
      <c r="BB797" s="164"/>
      <c r="BC797" s="164"/>
      <c r="BD797" s="164"/>
      <c r="BE797" s="164"/>
      <c r="BF797" s="164"/>
      <c r="BG797" s="164"/>
      <c r="BH797" s="164"/>
      <c r="BI797" s="164"/>
      <c r="BJ797" s="164"/>
      <c r="BK797" s="164"/>
      <c r="BL797" s="164"/>
      <c r="BM797" s="164"/>
      <c r="BN797" s="164"/>
      <c r="BO797" s="164"/>
      <c r="BP797" s="164"/>
      <c r="BQ797" s="164"/>
      <c r="BR797" s="164"/>
      <c r="BS797" s="164"/>
      <c r="BT797" s="164"/>
      <c r="BU797" s="164"/>
      <c r="BV797" s="164"/>
      <c r="BW797" s="164"/>
      <c r="BX797" s="164"/>
    </row>
    <row r="798" spans="1:76" s="172" customFormat="1" x14ac:dyDescent="0.3">
      <c r="A798" s="156"/>
      <c r="B798" s="164"/>
      <c r="W798" s="164"/>
      <c r="X798" s="164"/>
      <c r="Y798" s="164"/>
      <c r="Z798" s="164"/>
      <c r="AA798" s="164"/>
      <c r="AB798" s="164"/>
      <c r="AC798" s="164"/>
      <c r="AD798" s="164"/>
      <c r="AE798" s="164"/>
      <c r="AF798" s="164"/>
      <c r="AG798" s="164"/>
      <c r="AH798" s="164"/>
      <c r="AI798" s="164"/>
      <c r="AJ798" s="164"/>
      <c r="AK798" s="164"/>
      <c r="AL798" s="164"/>
      <c r="AM798" s="164"/>
      <c r="AN798" s="164"/>
      <c r="AO798" s="164"/>
      <c r="AP798" s="164"/>
      <c r="AQ798" s="164"/>
      <c r="AR798" s="164"/>
      <c r="AS798" s="164"/>
      <c r="AT798" s="164"/>
      <c r="AU798" s="164"/>
      <c r="AV798" s="164"/>
      <c r="AW798" s="164"/>
      <c r="AX798" s="164"/>
      <c r="AY798" s="164"/>
      <c r="AZ798" s="164"/>
      <c r="BA798" s="164"/>
      <c r="BB798" s="164"/>
      <c r="BC798" s="164"/>
      <c r="BD798" s="164"/>
      <c r="BE798" s="164"/>
      <c r="BF798" s="164"/>
      <c r="BG798" s="164"/>
      <c r="BH798" s="164"/>
      <c r="BI798" s="164"/>
      <c r="BJ798" s="164"/>
      <c r="BK798" s="164"/>
      <c r="BL798" s="164"/>
      <c r="BM798" s="164"/>
      <c r="BN798" s="164"/>
      <c r="BO798" s="164"/>
      <c r="BP798" s="164"/>
      <c r="BQ798" s="164"/>
      <c r="BR798" s="164"/>
      <c r="BS798" s="164"/>
      <c r="BT798" s="164"/>
      <c r="BU798" s="164"/>
      <c r="BV798" s="164"/>
      <c r="BW798" s="164"/>
      <c r="BX798" s="164"/>
    </row>
    <row r="799" spans="1:76" s="172" customFormat="1" x14ac:dyDescent="0.3">
      <c r="A799" s="156"/>
      <c r="B799" s="164"/>
      <c r="W799" s="164"/>
      <c r="X799" s="164"/>
      <c r="Y799" s="164"/>
      <c r="Z799" s="164"/>
      <c r="AA799" s="164"/>
      <c r="AB799" s="164"/>
      <c r="AC799" s="164"/>
      <c r="AD799" s="164"/>
      <c r="AE799" s="164"/>
      <c r="AF799" s="164"/>
      <c r="AG799" s="164"/>
      <c r="AH799" s="164"/>
      <c r="AI799" s="164"/>
      <c r="AJ799" s="164"/>
      <c r="AK799" s="164"/>
      <c r="AL799" s="164"/>
      <c r="AM799" s="164"/>
      <c r="AN799" s="164"/>
      <c r="AO799" s="164"/>
      <c r="AP799" s="164"/>
      <c r="AQ799" s="164"/>
      <c r="AR799" s="164"/>
      <c r="AS799" s="164"/>
      <c r="AT799" s="164"/>
      <c r="AU799" s="164"/>
      <c r="AV799" s="164"/>
      <c r="AW799" s="164"/>
      <c r="AX799" s="164"/>
      <c r="AY799" s="164"/>
      <c r="AZ799" s="164"/>
      <c r="BA799" s="164"/>
      <c r="BB799" s="164"/>
      <c r="BC799" s="164"/>
      <c r="BD799" s="164"/>
      <c r="BE799" s="164"/>
      <c r="BF799" s="164"/>
      <c r="BG799" s="164"/>
      <c r="BH799" s="164"/>
      <c r="BI799" s="164"/>
      <c r="BJ799" s="164"/>
      <c r="BK799" s="164"/>
      <c r="BL799" s="164"/>
      <c r="BM799" s="164"/>
      <c r="BN799" s="164"/>
      <c r="BO799" s="164"/>
      <c r="BP799" s="164"/>
      <c r="BQ799" s="164"/>
      <c r="BR799" s="164"/>
      <c r="BS799" s="164"/>
      <c r="BT799" s="164"/>
      <c r="BU799" s="164"/>
      <c r="BV799" s="164"/>
      <c r="BW799" s="164"/>
      <c r="BX799" s="164"/>
    </row>
    <row r="800" spans="1:76" s="172" customFormat="1" x14ac:dyDescent="0.3">
      <c r="A800" s="156"/>
      <c r="B800" s="164"/>
      <c r="W800" s="164"/>
      <c r="X800" s="164"/>
      <c r="Y800" s="164"/>
      <c r="Z800" s="164"/>
      <c r="AA800" s="164"/>
      <c r="AB800" s="164"/>
      <c r="AC800" s="164"/>
      <c r="AD800" s="164"/>
      <c r="AE800" s="164"/>
      <c r="AF800" s="164"/>
      <c r="AG800" s="164"/>
      <c r="AH800" s="164"/>
      <c r="AI800" s="164"/>
      <c r="AJ800" s="164"/>
      <c r="AK800" s="164"/>
      <c r="AL800" s="164"/>
      <c r="AM800" s="164"/>
      <c r="AN800" s="164"/>
      <c r="AO800" s="164"/>
      <c r="AP800" s="164"/>
      <c r="AQ800" s="164"/>
      <c r="AR800" s="164"/>
      <c r="AS800" s="164"/>
      <c r="AT800" s="164"/>
      <c r="AU800" s="164"/>
      <c r="AV800" s="164"/>
      <c r="AW800" s="164"/>
      <c r="AX800" s="164"/>
      <c r="AY800" s="164"/>
      <c r="AZ800" s="164"/>
      <c r="BA800" s="164"/>
      <c r="BB800" s="164"/>
      <c r="BC800" s="164"/>
      <c r="BD800" s="164"/>
      <c r="BE800" s="164"/>
      <c r="BF800" s="164"/>
      <c r="BG800" s="164"/>
      <c r="BH800" s="164"/>
      <c r="BI800" s="164"/>
      <c r="BJ800" s="164"/>
      <c r="BK800" s="164"/>
      <c r="BL800" s="164"/>
      <c r="BM800" s="164"/>
      <c r="BN800" s="164"/>
      <c r="BO800" s="164"/>
      <c r="BP800" s="164"/>
      <c r="BQ800" s="164"/>
      <c r="BR800" s="164"/>
      <c r="BS800" s="164"/>
      <c r="BT800" s="164"/>
      <c r="BU800" s="164"/>
      <c r="BV800" s="164"/>
      <c r="BW800" s="164"/>
      <c r="BX800" s="164"/>
    </row>
    <row r="801" spans="1:76" s="172" customFormat="1" x14ac:dyDescent="0.3">
      <c r="A801" s="156"/>
      <c r="B801" s="164"/>
      <c r="W801" s="164"/>
      <c r="X801" s="164"/>
      <c r="Y801" s="164"/>
      <c r="Z801" s="164"/>
      <c r="AA801" s="164"/>
      <c r="AB801" s="164"/>
      <c r="AC801" s="164"/>
      <c r="AD801" s="164"/>
      <c r="AE801" s="164"/>
      <c r="AF801" s="164"/>
      <c r="AG801" s="164"/>
      <c r="AH801" s="164"/>
      <c r="AI801" s="164"/>
      <c r="AJ801" s="164"/>
      <c r="AK801" s="164"/>
      <c r="AL801" s="164"/>
      <c r="AM801" s="164"/>
      <c r="AN801" s="164"/>
      <c r="AO801" s="164"/>
      <c r="AP801" s="164"/>
      <c r="AQ801" s="164"/>
      <c r="AR801" s="164"/>
      <c r="AS801" s="164"/>
      <c r="AT801" s="164"/>
      <c r="AU801" s="164"/>
      <c r="AV801" s="164"/>
      <c r="AW801" s="164"/>
      <c r="AX801" s="164"/>
      <c r="AY801" s="164"/>
      <c r="AZ801" s="164"/>
      <c r="BA801" s="164"/>
      <c r="BB801" s="164"/>
      <c r="BC801" s="164"/>
      <c r="BD801" s="164"/>
      <c r="BE801" s="164"/>
      <c r="BF801" s="164"/>
      <c r="BG801" s="164"/>
      <c r="BH801" s="164"/>
      <c r="BI801" s="164"/>
      <c r="BJ801" s="164"/>
      <c r="BK801" s="164"/>
      <c r="BL801" s="164"/>
      <c r="BM801" s="164"/>
      <c r="BN801" s="164"/>
      <c r="BO801" s="164"/>
      <c r="BP801" s="164"/>
      <c r="BQ801" s="164"/>
      <c r="BR801" s="164"/>
      <c r="BS801" s="164"/>
      <c r="BT801" s="164"/>
      <c r="BU801" s="164"/>
      <c r="BV801" s="164"/>
      <c r="BW801" s="164"/>
      <c r="BX801" s="164"/>
    </row>
    <row r="802" spans="1:76" s="172" customFormat="1" x14ac:dyDescent="0.3">
      <c r="A802" s="156"/>
      <c r="B802" s="164"/>
      <c r="W802" s="164"/>
      <c r="X802" s="164"/>
      <c r="Y802" s="164"/>
      <c r="Z802" s="164"/>
      <c r="AA802" s="164"/>
      <c r="AB802" s="164"/>
      <c r="AC802" s="164"/>
      <c r="AD802" s="164"/>
      <c r="AE802" s="164"/>
      <c r="AF802" s="164"/>
      <c r="AG802" s="164"/>
      <c r="AH802" s="164"/>
      <c r="AI802" s="164"/>
      <c r="AJ802" s="164"/>
      <c r="AK802" s="164"/>
      <c r="AL802" s="164"/>
      <c r="AM802" s="164"/>
      <c r="AN802" s="164"/>
      <c r="AO802" s="164"/>
      <c r="AP802" s="164"/>
      <c r="AQ802" s="164"/>
      <c r="AR802" s="164"/>
      <c r="AS802" s="164"/>
      <c r="AT802" s="164"/>
      <c r="AU802" s="164"/>
      <c r="AV802" s="164"/>
      <c r="AW802" s="164"/>
      <c r="AX802" s="164"/>
      <c r="AY802" s="164"/>
      <c r="AZ802" s="164"/>
      <c r="BA802" s="164"/>
      <c r="BB802" s="164"/>
      <c r="BC802" s="164"/>
      <c r="BD802" s="164"/>
      <c r="BE802" s="164"/>
      <c r="BF802" s="164"/>
      <c r="BG802" s="164"/>
      <c r="BH802" s="164"/>
      <c r="BI802" s="164"/>
      <c r="BJ802" s="164"/>
      <c r="BK802" s="164"/>
      <c r="BL802" s="164"/>
      <c r="BM802" s="164"/>
      <c r="BN802" s="164"/>
      <c r="BO802" s="164"/>
      <c r="BP802" s="164"/>
      <c r="BQ802" s="164"/>
      <c r="BR802" s="164"/>
      <c r="BS802" s="164"/>
      <c r="BT802" s="164"/>
      <c r="BU802" s="164"/>
      <c r="BV802" s="164"/>
      <c r="BW802" s="164"/>
      <c r="BX802" s="164"/>
    </row>
    <row r="803" spans="1:76" s="172" customFormat="1" x14ac:dyDescent="0.3">
      <c r="A803" s="156"/>
      <c r="B803" s="164"/>
      <c r="W803" s="164"/>
      <c r="X803" s="164"/>
      <c r="Y803" s="164"/>
      <c r="Z803" s="164"/>
      <c r="AA803" s="164"/>
      <c r="AB803" s="164"/>
      <c r="AC803" s="164"/>
      <c r="AD803" s="164"/>
      <c r="AE803" s="164"/>
      <c r="AF803" s="164"/>
      <c r="AG803" s="164"/>
      <c r="AH803" s="164"/>
      <c r="AI803" s="164"/>
      <c r="AJ803" s="164"/>
      <c r="AK803" s="164"/>
      <c r="AL803" s="164"/>
      <c r="AM803" s="164"/>
      <c r="AN803" s="164"/>
      <c r="AO803" s="164"/>
      <c r="AP803" s="164"/>
      <c r="AQ803" s="164"/>
      <c r="AR803" s="164"/>
      <c r="AS803" s="164"/>
      <c r="AT803" s="164"/>
      <c r="AU803" s="164"/>
      <c r="AV803" s="164"/>
      <c r="AW803" s="164"/>
      <c r="AX803" s="164"/>
      <c r="AY803" s="164"/>
      <c r="AZ803" s="164"/>
      <c r="BA803" s="164"/>
      <c r="BB803" s="164"/>
      <c r="BC803" s="164"/>
      <c r="BD803" s="164"/>
      <c r="BE803" s="164"/>
      <c r="BF803" s="164"/>
      <c r="BG803" s="164"/>
      <c r="BH803" s="164"/>
      <c r="BI803" s="164"/>
      <c r="BJ803" s="164"/>
      <c r="BK803" s="164"/>
      <c r="BL803" s="164"/>
      <c r="BM803" s="164"/>
      <c r="BN803" s="164"/>
      <c r="BO803" s="164"/>
      <c r="BP803" s="164"/>
      <c r="BQ803" s="164"/>
      <c r="BR803" s="164"/>
      <c r="BS803" s="164"/>
      <c r="BT803" s="164"/>
      <c r="BU803" s="164"/>
      <c r="BV803" s="164"/>
      <c r="BW803" s="164"/>
      <c r="BX803" s="164"/>
    </row>
    <row r="804" spans="1:76" s="172" customFormat="1" x14ac:dyDescent="0.3">
      <c r="A804" s="156"/>
      <c r="B804" s="164"/>
      <c r="W804" s="164"/>
      <c r="X804" s="164"/>
      <c r="Y804" s="164"/>
      <c r="Z804" s="164"/>
      <c r="AA804" s="164"/>
      <c r="AB804" s="164"/>
      <c r="AC804" s="164"/>
      <c r="AD804" s="164"/>
      <c r="AE804" s="164"/>
      <c r="AF804" s="164"/>
      <c r="AG804" s="164"/>
      <c r="AH804" s="164"/>
      <c r="AI804" s="164"/>
      <c r="AJ804" s="164"/>
      <c r="AK804" s="164"/>
      <c r="AL804" s="164"/>
      <c r="AM804" s="164"/>
      <c r="AN804" s="164"/>
      <c r="AO804" s="164"/>
      <c r="AP804" s="164"/>
      <c r="AQ804" s="164"/>
      <c r="AR804" s="164"/>
      <c r="AS804" s="164"/>
      <c r="AT804" s="164"/>
      <c r="AU804" s="164"/>
      <c r="AV804" s="164"/>
      <c r="AW804" s="164"/>
      <c r="AX804" s="164"/>
      <c r="AY804" s="164"/>
      <c r="AZ804" s="164"/>
      <c r="BA804" s="164"/>
      <c r="BB804" s="164"/>
      <c r="BC804" s="164"/>
      <c r="BD804" s="164"/>
      <c r="BE804" s="164"/>
      <c r="BF804" s="164"/>
      <c r="BG804" s="164"/>
      <c r="BH804" s="164"/>
      <c r="BI804" s="164"/>
      <c r="BJ804" s="164"/>
      <c r="BK804" s="164"/>
      <c r="BL804" s="164"/>
      <c r="BM804" s="164"/>
      <c r="BN804" s="164"/>
      <c r="BO804" s="164"/>
      <c r="BP804" s="164"/>
      <c r="BQ804" s="164"/>
      <c r="BR804" s="164"/>
      <c r="BS804" s="164"/>
      <c r="BT804" s="164"/>
      <c r="BU804" s="164"/>
      <c r="BV804" s="164"/>
      <c r="BW804" s="164"/>
      <c r="BX804" s="164"/>
    </row>
    <row r="805" spans="1:76" s="172" customFormat="1" x14ac:dyDescent="0.3">
      <c r="A805" s="156"/>
      <c r="B805" s="164"/>
      <c r="W805" s="164"/>
      <c r="X805" s="164"/>
      <c r="Y805" s="164"/>
      <c r="Z805" s="164"/>
      <c r="AA805" s="164"/>
      <c r="AB805" s="164"/>
      <c r="AC805" s="164"/>
      <c r="AD805" s="164"/>
      <c r="AE805" s="164"/>
      <c r="AF805" s="164"/>
      <c r="AG805" s="164"/>
      <c r="AH805" s="164"/>
      <c r="AI805" s="164"/>
      <c r="AJ805" s="164"/>
      <c r="AK805" s="164"/>
      <c r="AL805" s="164"/>
      <c r="AM805" s="164"/>
      <c r="AN805" s="164"/>
      <c r="AO805" s="164"/>
      <c r="AP805" s="164"/>
      <c r="AQ805" s="164"/>
      <c r="AR805" s="164"/>
      <c r="AS805" s="164"/>
      <c r="AT805" s="164"/>
      <c r="AU805" s="164"/>
      <c r="AV805" s="164"/>
      <c r="AW805" s="164"/>
      <c r="AX805" s="164"/>
      <c r="AY805" s="164"/>
      <c r="AZ805" s="164"/>
      <c r="BA805" s="164"/>
      <c r="BB805" s="164"/>
      <c r="BC805" s="164"/>
      <c r="BD805" s="164"/>
      <c r="BE805" s="164"/>
      <c r="BF805" s="164"/>
      <c r="BG805" s="164"/>
      <c r="BH805" s="164"/>
      <c r="BI805" s="164"/>
      <c r="BJ805" s="164"/>
      <c r="BK805" s="164"/>
      <c r="BL805" s="164"/>
      <c r="BM805" s="164"/>
      <c r="BN805" s="164"/>
      <c r="BO805" s="164"/>
      <c r="BP805" s="164"/>
      <c r="BQ805" s="164"/>
      <c r="BR805" s="164"/>
      <c r="BS805" s="164"/>
      <c r="BT805" s="164"/>
      <c r="BU805" s="164"/>
      <c r="BV805" s="164"/>
      <c r="BW805" s="164"/>
      <c r="BX805" s="164"/>
    </row>
    <row r="806" spans="1:76" s="172" customFormat="1" x14ac:dyDescent="0.3">
      <c r="A806" s="156"/>
      <c r="B806" s="164"/>
      <c r="W806" s="164"/>
      <c r="X806" s="164"/>
      <c r="Y806" s="164"/>
      <c r="Z806" s="164"/>
      <c r="AA806" s="164"/>
      <c r="AB806" s="164"/>
      <c r="AC806" s="164"/>
      <c r="AD806" s="164"/>
      <c r="AE806" s="164"/>
      <c r="AF806" s="164"/>
      <c r="AG806" s="164"/>
      <c r="AH806" s="164"/>
      <c r="AI806" s="164"/>
      <c r="AJ806" s="164"/>
      <c r="AK806" s="164"/>
      <c r="AL806" s="164"/>
      <c r="AM806" s="164"/>
      <c r="AN806" s="164"/>
      <c r="AO806" s="164"/>
      <c r="AP806" s="164"/>
      <c r="AQ806" s="164"/>
      <c r="AR806" s="164"/>
      <c r="AS806" s="164"/>
      <c r="AT806" s="164"/>
      <c r="AU806" s="164"/>
      <c r="AV806" s="164"/>
      <c r="AW806" s="164"/>
      <c r="AX806" s="164"/>
      <c r="AY806" s="164"/>
      <c r="AZ806" s="164"/>
      <c r="BA806" s="164"/>
      <c r="BB806" s="164"/>
      <c r="BC806" s="164"/>
      <c r="BD806" s="164"/>
      <c r="BE806" s="164"/>
      <c r="BF806" s="164"/>
      <c r="BG806" s="164"/>
      <c r="BH806" s="164"/>
      <c r="BI806" s="164"/>
      <c r="BJ806" s="164"/>
      <c r="BK806" s="164"/>
      <c r="BL806" s="164"/>
      <c r="BM806" s="164"/>
      <c r="BN806" s="164"/>
      <c r="BO806" s="164"/>
      <c r="BP806" s="164"/>
      <c r="BQ806" s="164"/>
      <c r="BR806" s="164"/>
      <c r="BS806" s="164"/>
      <c r="BT806" s="164"/>
      <c r="BU806" s="164"/>
      <c r="BV806" s="164"/>
      <c r="BW806" s="164"/>
      <c r="BX806" s="164"/>
    </row>
    <row r="807" spans="1:76" s="172" customFormat="1" x14ac:dyDescent="0.3">
      <c r="A807" s="156"/>
      <c r="B807" s="164"/>
      <c r="W807" s="164"/>
      <c r="X807" s="164"/>
      <c r="Y807" s="164"/>
      <c r="Z807" s="164"/>
      <c r="AA807" s="164"/>
      <c r="AB807" s="164"/>
      <c r="AC807" s="164"/>
      <c r="AD807" s="164"/>
      <c r="AE807" s="164"/>
      <c r="AF807" s="164"/>
      <c r="AG807" s="164"/>
      <c r="AH807" s="164"/>
      <c r="AI807" s="164"/>
      <c r="AJ807" s="164"/>
      <c r="AK807" s="164"/>
      <c r="AL807" s="164"/>
      <c r="AM807" s="164"/>
      <c r="AN807" s="164"/>
      <c r="AO807" s="164"/>
      <c r="AP807" s="164"/>
      <c r="AQ807" s="164"/>
      <c r="AR807" s="164"/>
      <c r="AS807" s="164"/>
      <c r="AT807" s="164"/>
      <c r="AU807" s="164"/>
      <c r="AV807" s="164"/>
      <c r="AW807" s="164"/>
      <c r="AX807" s="164"/>
      <c r="AY807" s="164"/>
      <c r="AZ807" s="164"/>
      <c r="BA807" s="164"/>
      <c r="BB807" s="164"/>
      <c r="BC807" s="164"/>
      <c r="BD807" s="164"/>
      <c r="BE807" s="164"/>
      <c r="BF807" s="164"/>
      <c r="BG807" s="164"/>
      <c r="BH807" s="164"/>
      <c r="BI807" s="164"/>
      <c r="BJ807" s="164"/>
      <c r="BK807" s="164"/>
      <c r="BL807" s="164"/>
      <c r="BM807" s="164"/>
      <c r="BN807" s="164"/>
      <c r="BO807" s="164"/>
      <c r="BP807" s="164"/>
      <c r="BQ807" s="164"/>
      <c r="BR807" s="164"/>
      <c r="BS807" s="164"/>
      <c r="BT807" s="164"/>
      <c r="BU807" s="164"/>
      <c r="BV807" s="164"/>
      <c r="BW807" s="164"/>
      <c r="BX807" s="164"/>
    </row>
    <row r="808" spans="1:76" s="172" customFormat="1" x14ac:dyDescent="0.3">
      <c r="A808" s="156"/>
      <c r="B808" s="164"/>
      <c r="W808" s="164"/>
      <c r="X808" s="164"/>
      <c r="Y808" s="164"/>
      <c r="Z808" s="164"/>
      <c r="AA808" s="164"/>
      <c r="AB808" s="164"/>
      <c r="AC808" s="164"/>
      <c r="AD808" s="164"/>
      <c r="AE808" s="164"/>
      <c r="AF808" s="164"/>
      <c r="AG808" s="164"/>
      <c r="AH808" s="164"/>
      <c r="AI808" s="164"/>
      <c r="AJ808" s="164"/>
      <c r="AK808" s="164"/>
      <c r="AL808" s="164"/>
      <c r="AM808" s="164"/>
      <c r="AN808" s="164"/>
      <c r="AO808" s="164"/>
      <c r="AP808" s="164"/>
      <c r="AQ808" s="164"/>
      <c r="AR808" s="164"/>
      <c r="AS808" s="164"/>
      <c r="AT808" s="164"/>
      <c r="AU808" s="164"/>
      <c r="AV808" s="164"/>
      <c r="AW808" s="164"/>
      <c r="AX808" s="164"/>
      <c r="AY808" s="164"/>
      <c r="AZ808" s="164"/>
      <c r="BA808" s="164"/>
      <c r="BB808" s="164"/>
      <c r="BC808" s="164"/>
      <c r="BD808" s="164"/>
      <c r="BE808" s="164"/>
      <c r="BF808" s="164"/>
      <c r="BG808" s="164"/>
      <c r="BH808" s="164"/>
      <c r="BI808" s="164"/>
      <c r="BJ808" s="164"/>
      <c r="BK808" s="164"/>
      <c r="BL808" s="164"/>
      <c r="BM808" s="164"/>
      <c r="BN808" s="164"/>
      <c r="BO808" s="164"/>
      <c r="BP808" s="164"/>
      <c r="BQ808" s="164"/>
      <c r="BR808" s="164"/>
      <c r="BS808" s="164"/>
      <c r="BT808" s="164"/>
      <c r="BU808" s="164"/>
      <c r="BV808" s="164"/>
      <c r="BW808" s="164"/>
      <c r="BX808" s="164"/>
    </row>
    <row r="809" spans="1:76" s="172" customFormat="1" x14ac:dyDescent="0.3">
      <c r="A809" s="156"/>
      <c r="B809" s="164"/>
      <c r="W809" s="164"/>
      <c r="X809" s="164"/>
      <c r="Y809" s="164"/>
      <c r="Z809" s="164"/>
      <c r="AA809" s="164"/>
      <c r="AB809" s="164"/>
      <c r="AC809" s="164"/>
      <c r="AD809" s="164"/>
      <c r="AE809" s="164"/>
      <c r="AF809" s="164"/>
      <c r="AG809" s="164"/>
      <c r="AH809" s="164"/>
      <c r="AI809" s="164"/>
      <c r="AJ809" s="164"/>
      <c r="AK809" s="164"/>
      <c r="AL809" s="164"/>
      <c r="AM809" s="164"/>
      <c r="AN809" s="164"/>
      <c r="AO809" s="164"/>
      <c r="AP809" s="164"/>
      <c r="AQ809" s="164"/>
      <c r="AR809" s="164"/>
      <c r="AS809" s="164"/>
      <c r="AT809" s="164"/>
      <c r="AU809" s="164"/>
      <c r="AV809" s="164"/>
      <c r="AW809" s="164"/>
      <c r="AX809" s="164"/>
      <c r="AY809" s="164"/>
      <c r="AZ809" s="164"/>
      <c r="BA809" s="164"/>
      <c r="BB809" s="164"/>
      <c r="BC809" s="164"/>
      <c r="BD809" s="164"/>
      <c r="BE809" s="164"/>
      <c r="BF809" s="164"/>
      <c r="BG809" s="164"/>
      <c r="BH809" s="164"/>
      <c r="BI809" s="164"/>
      <c r="BJ809" s="164"/>
      <c r="BK809" s="164"/>
      <c r="BL809" s="164"/>
      <c r="BM809" s="164"/>
      <c r="BN809" s="164"/>
      <c r="BO809" s="164"/>
      <c r="BP809" s="164"/>
      <c r="BQ809" s="164"/>
      <c r="BR809" s="164"/>
      <c r="BS809" s="164"/>
      <c r="BT809" s="164"/>
      <c r="BU809" s="164"/>
      <c r="BV809" s="164"/>
      <c r="BW809" s="164"/>
      <c r="BX809" s="164"/>
    </row>
    <row r="810" spans="1:76" s="172" customFormat="1" x14ac:dyDescent="0.3">
      <c r="A810" s="156"/>
      <c r="B810" s="164"/>
      <c r="W810" s="164"/>
      <c r="X810" s="164"/>
      <c r="Y810" s="164"/>
      <c r="Z810" s="164"/>
      <c r="AA810" s="164"/>
      <c r="AB810" s="164"/>
      <c r="AC810" s="164"/>
      <c r="AD810" s="164"/>
      <c r="AE810" s="164"/>
      <c r="AF810" s="164"/>
      <c r="AG810" s="164"/>
      <c r="AH810" s="164"/>
      <c r="AI810" s="164"/>
      <c r="AJ810" s="164"/>
      <c r="AK810" s="164"/>
      <c r="AL810" s="164"/>
      <c r="AM810" s="164"/>
      <c r="AN810" s="164"/>
      <c r="AO810" s="164"/>
      <c r="AP810" s="164"/>
      <c r="AQ810" s="164"/>
      <c r="AR810" s="164"/>
      <c r="AS810" s="164"/>
      <c r="AT810" s="164"/>
      <c r="AU810" s="164"/>
      <c r="AV810" s="164"/>
      <c r="AW810" s="164"/>
      <c r="AX810" s="164"/>
      <c r="AY810" s="164"/>
      <c r="AZ810" s="164"/>
      <c r="BA810" s="164"/>
      <c r="BB810" s="164"/>
      <c r="BC810" s="164"/>
      <c r="BD810" s="164"/>
      <c r="BE810" s="164"/>
      <c r="BF810" s="164"/>
      <c r="BG810" s="164"/>
      <c r="BH810" s="164"/>
      <c r="BI810" s="164"/>
      <c r="BJ810" s="164"/>
      <c r="BK810" s="164"/>
      <c r="BL810" s="164"/>
      <c r="BM810" s="164"/>
      <c r="BN810" s="164"/>
      <c r="BO810" s="164"/>
      <c r="BP810" s="164"/>
      <c r="BQ810" s="164"/>
      <c r="BR810" s="164"/>
      <c r="BS810" s="164"/>
      <c r="BT810" s="164"/>
      <c r="BU810" s="164"/>
      <c r="BV810" s="164"/>
      <c r="BW810" s="164"/>
      <c r="BX810" s="164"/>
    </row>
    <row r="811" spans="1:76" s="172" customFormat="1" x14ac:dyDescent="0.3">
      <c r="A811" s="156"/>
      <c r="B811" s="164"/>
      <c r="W811" s="164"/>
      <c r="X811" s="164"/>
      <c r="Y811" s="164"/>
      <c r="Z811" s="164"/>
      <c r="AA811" s="164"/>
      <c r="AB811" s="164"/>
      <c r="AC811" s="164"/>
      <c r="AD811" s="164"/>
      <c r="AE811" s="164"/>
      <c r="AF811" s="164"/>
      <c r="AG811" s="164"/>
      <c r="AH811" s="164"/>
      <c r="AI811" s="164"/>
      <c r="AJ811" s="164"/>
      <c r="AK811" s="164"/>
      <c r="AL811" s="164"/>
      <c r="AM811" s="164"/>
      <c r="AN811" s="164"/>
      <c r="AO811" s="164"/>
      <c r="AP811" s="164"/>
      <c r="AQ811" s="164"/>
      <c r="AR811" s="164"/>
      <c r="AS811" s="164"/>
      <c r="AT811" s="164"/>
      <c r="AU811" s="164"/>
      <c r="AV811" s="164"/>
      <c r="AW811" s="164"/>
      <c r="AX811" s="164"/>
      <c r="AY811" s="164"/>
      <c r="AZ811" s="164"/>
      <c r="BA811" s="164"/>
      <c r="BB811" s="164"/>
      <c r="BC811" s="164"/>
      <c r="BD811" s="164"/>
      <c r="BE811" s="164"/>
      <c r="BF811" s="164"/>
      <c r="BG811" s="164"/>
      <c r="BH811" s="164"/>
      <c r="BI811" s="164"/>
      <c r="BJ811" s="164"/>
      <c r="BK811" s="164"/>
      <c r="BL811" s="164"/>
      <c r="BM811" s="164"/>
      <c r="BN811" s="164"/>
      <c r="BO811" s="164"/>
      <c r="BP811" s="164"/>
      <c r="BQ811" s="164"/>
      <c r="BR811" s="164"/>
      <c r="BS811" s="164"/>
      <c r="BT811" s="164"/>
      <c r="BU811" s="164"/>
      <c r="BV811" s="164"/>
      <c r="BW811" s="164"/>
      <c r="BX811" s="164"/>
    </row>
    <row r="812" spans="1:76" s="172" customFormat="1" x14ac:dyDescent="0.3">
      <c r="A812" s="156"/>
      <c r="B812" s="164"/>
      <c r="W812" s="164"/>
      <c r="X812" s="164"/>
      <c r="Y812" s="164"/>
      <c r="Z812" s="164"/>
      <c r="AA812" s="164"/>
      <c r="AB812" s="164"/>
      <c r="AC812" s="164"/>
      <c r="AD812" s="164"/>
      <c r="AE812" s="164"/>
      <c r="AF812" s="164"/>
      <c r="AG812" s="164"/>
      <c r="AH812" s="164"/>
      <c r="AI812" s="164"/>
      <c r="AJ812" s="164"/>
      <c r="AK812" s="164"/>
      <c r="AL812" s="164"/>
      <c r="AM812" s="164"/>
      <c r="AN812" s="164"/>
      <c r="AO812" s="164"/>
      <c r="AP812" s="164"/>
      <c r="AQ812" s="164"/>
      <c r="AR812" s="164"/>
      <c r="AS812" s="164"/>
      <c r="AT812" s="164"/>
      <c r="AU812" s="164"/>
      <c r="AV812" s="164"/>
      <c r="AW812" s="164"/>
      <c r="AX812" s="164"/>
      <c r="AY812" s="164"/>
      <c r="AZ812" s="164"/>
      <c r="BA812" s="164"/>
      <c r="BB812" s="164"/>
      <c r="BC812" s="164"/>
      <c r="BD812" s="164"/>
      <c r="BE812" s="164"/>
      <c r="BF812" s="164"/>
      <c r="BG812" s="164"/>
      <c r="BH812" s="164"/>
      <c r="BI812" s="164"/>
      <c r="BJ812" s="164"/>
      <c r="BK812" s="164"/>
      <c r="BL812" s="164"/>
      <c r="BM812" s="164"/>
      <c r="BN812" s="164"/>
      <c r="BO812" s="164"/>
      <c r="BP812" s="164"/>
      <c r="BQ812" s="164"/>
      <c r="BR812" s="164"/>
      <c r="BS812" s="164"/>
      <c r="BT812" s="164"/>
      <c r="BU812" s="164"/>
      <c r="BV812" s="164"/>
      <c r="BW812" s="164"/>
      <c r="BX812" s="164"/>
    </row>
    <row r="813" spans="1:76" s="172" customFormat="1" x14ac:dyDescent="0.3">
      <c r="A813" s="156"/>
      <c r="B813" s="164"/>
      <c r="W813" s="164"/>
      <c r="X813" s="164"/>
      <c r="Y813" s="164"/>
      <c r="Z813" s="164"/>
      <c r="AA813" s="164"/>
      <c r="AB813" s="164"/>
      <c r="AC813" s="164"/>
      <c r="AD813" s="164"/>
      <c r="AE813" s="164"/>
      <c r="AF813" s="164"/>
      <c r="AG813" s="164"/>
      <c r="AH813" s="164"/>
      <c r="AI813" s="164"/>
      <c r="AJ813" s="164"/>
      <c r="AK813" s="164"/>
      <c r="AL813" s="164"/>
      <c r="AM813" s="164"/>
      <c r="AN813" s="164"/>
      <c r="AO813" s="164"/>
      <c r="AP813" s="164"/>
      <c r="AQ813" s="164"/>
      <c r="AR813" s="164"/>
      <c r="AS813" s="164"/>
      <c r="AT813" s="164"/>
      <c r="AU813" s="164"/>
      <c r="AV813" s="164"/>
      <c r="AW813" s="164"/>
      <c r="AX813" s="164"/>
      <c r="AY813" s="164"/>
      <c r="AZ813" s="164"/>
      <c r="BA813" s="164"/>
      <c r="BB813" s="164"/>
      <c r="BC813" s="164"/>
      <c r="BD813" s="164"/>
      <c r="BE813" s="164"/>
      <c r="BF813" s="164"/>
      <c r="BG813" s="164"/>
      <c r="BH813" s="164"/>
      <c r="BI813" s="164"/>
      <c r="BJ813" s="164"/>
      <c r="BK813" s="164"/>
      <c r="BL813" s="164"/>
      <c r="BM813" s="164"/>
      <c r="BN813" s="164"/>
      <c r="BO813" s="164"/>
      <c r="BP813" s="164"/>
      <c r="BQ813" s="164"/>
      <c r="BR813" s="164"/>
      <c r="BS813" s="164"/>
      <c r="BT813" s="164"/>
      <c r="BU813" s="164"/>
      <c r="BV813" s="164"/>
      <c r="BW813" s="164"/>
      <c r="BX813" s="164"/>
    </row>
    <row r="814" spans="1:76" s="172" customFormat="1" x14ac:dyDescent="0.3">
      <c r="A814" s="156"/>
      <c r="B814" s="164"/>
      <c r="W814" s="164"/>
      <c r="X814" s="164"/>
      <c r="Y814" s="164"/>
      <c r="Z814" s="164"/>
      <c r="AA814" s="164"/>
      <c r="AB814" s="164"/>
      <c r="AC814" s="164"/>
      <c r="AD814" s="164"/>
      <c r="AE814" s="164"/>
      <c r="AF814" s="164"/>
      <c r="AG814" s="164"/>
      <c r="AH814" s="164"/>
      <c r="AI814" s="164"/>
      <c r="AJ814" s="164"/>
      <c r="AK814" s="164"/>
      <c r="AL814" s="164"/>
      <c r="AM814" s="164"/>
      <c r="AN814" s="164"/>
      <c r="AO814" s="164"/>
      <c r="AP814" s="164"/>
      <c r="AQ814" s="164"/>
      <c r="AR814" s="164"/>
      <c r="AS814" s="164"/>
      <c r="AT814" s="164"/>
      <c r="AU814" s="164"/>
      <c r="AV814" s="164"/>
      <c r="AW814" s="164"/>
      <c r="AX814" s="164"/>
      <c r="AY814" s="164"/>
      <c r="AZ814" s="164"/>
      <c r="BA814" s="164"/>
      <c r="BB814" s="164"/>
      <c r="BC814" s="164"/>
      <c r="BD814" s="164"/>
      <c r="BE814" s="164"/>
      <c r="BF814" s="164"/>
      <c r="BG814" s="164"/>
      <c r="BH814" s="164"/>
      <c r="BI814" s="164"/>
      <c r="BJ814" s="164"/>
      <c r="BK814" s="164"/>
      <c r="BL814" s="164"/>
      <c r="BM814" s="164"/>
      <c r="BN814" s="164"/>
      <c r="BO814" s="164"/>
      <c r="BP814" s="164"/>
      <c r="BQ814" s="164"/>
      <c r="BR814" s="164"/>
      <c r="BS814" s="164"/>
      <c r="BT814" s="164"/>
      <c r="BU814" s="164"/>
      <c r="BV814" s="164"/>
      <c r="BW814" s="164"/>
      <c r="BX814" s="164"/>
    </row>
    <row r="815" spans="1:76" s="172" customFormat="1" x14ac:dyDescent="0.3">
      <c r="A815" s="156"/>
      <c r="B815" s="164"/>
      <c r="W815" s="164"/>
      <c r="X815" s="164"/>
      <c r="Y815" s="164"/>
      <c r="Z815" s="164"/>
      <c r="AA815" s="164"/>
      <c r="AB815" s="164"/>
      <c r="AC815" s="164"/>
      <c r="AD815" s="164"/>
      <c r="AE815" s="164"/>
      <c r="AF815" s="164"/>
      <c r="AG815" s="164"/>
      <c r="AH815" s="164"/>
      <c r="AI815" s="164"/>
      <c r="AJ815" s="164"/>
      <c r="AK815" s="164"/>
      <c r="AL815" s="164"/>
      <c r="AM815" s="164"/>
      <c r="AN815" s="164"/>
      <c r="AO815" s="164"/>
      <c r="AP815" s="164"/>
      <c r="AQ815" s="164"/>
      <c r="AR815" s="164"/>
      <c r="AS815" s="164"/>
      <c r="AT815" s="164"/>
      <c r="AU815" s="164"/>
      <c r="AV815" s="164"/>
      <c r="AW815" s="164"/>
      <c r="AX815" s="164"/>
      <c r="AY815" s="164"/>
      <c r="AZ815" s="164"/>
      <c r="BA815" s="164"/>
      <c r="BB815" s="164"/>
      <c r="BC815" s="164"/>
      <c r="BD815" s="164"/>
      <c r="BE815" s="164"/>
      <c r="BF815" s="164"/>
      <c r="BG815" s="164"/>
      <c r="BH815" s="164"/>
      <c r="BI815" s="164"/>
      <c r="BJ815" s="164"/>
      <c r="BK815" s="164"/>
      <c r="BL815" s="164"/>
      <c r="BM815" s="164"/>
      <c r="BN815" s="164"/>
      <c r="BO815" s="164"/>
      <c r="BP815" s="164"/>
      <c r="BQ815" s="164"/>
      <c r="BR815" s="164"/>
      <c r="BS815" s="164"/>
      <c r="BT815" s="164"/>
      <c r="BU815" s="164"/>
      <c r="BV815" s="164"/>
      <c r="BW815" s="164"/>
      <c r="BX815" s="164"/>
    </row>
    <row r="816" spans="1:76" s="172" customFormat="1" x14ac:dyDescent="0.3">
      <c r="A816" s="156"/>
      <c r="B816" s="164"/>
      <c r="W816" s="164"/>
      <c r="X816" s="164"/>
      <c r="Y816" s="164"/>
      <c r="Z816" s="164"/>
      <c r="AA816" s="164"/>
      <c r="AB816" s="164"/>
      <c r="AC816" s="164"/>
      <c r="AD816" s="164"/>
      <c r="AE816" s="164"/>
      <c r="AF816" s="164"/>
      <c r="AG816" s="164"/>
      <c r="AH816" s="164"/>
      <c r="AI816" s="164"/>
      <c r="AJ816" s="164"/>
      <c r="AK816" s="164"/>
      <c r="AL816" s="164"/>
      <c r="AM816" s="164"/>
      <c r="AN816" s="164"/>
      <c r="AO816" s="164"/>
      <c r="AP816" s="164"/>
      <c r="AQ816" s="164"/>
      <c r="AR816" s="164"/>
      <c r="AS816" s="164"/>
      <c r="AT816" s="164"/>
      <c r="AU816" s="164"/>
      <c r="AV816" s="164"/>
      <c r="AW816" s="164"/>
      <c r="AX816" s="164"/>
      <c r="AY816" s="164"/>
      <c r="AZ816" s="164"/>
      <c r="BA816" s="164"/>
      <c r="BB816" s="164"/>
      <c r="BC816" s="164"/>
      <c r="BD816" s="164"/>
      <c r="BE816" s="164"/>
      <c r="BF816" s="164"/>
      <c r="BG816" s="164"/>
      <c r="BH816" s="164"/>
      <c r="BI816" s="164"/>
      <c r="BJ816" s="164"/>
      <c r="BK816" s="164"/>
      <c r="BL816" s="164"/>
      <c r="BM816" s="164"/>
      <c r="BN816" s="164"/>
      <c r="BO816" s="164"/>
      <c r="BP816" s="164"/>
      <c r="BQ816" s="164"/>
      <c r="BR816" s="164"/>
      <c r="BS816" s="164"/>
      <c r="BT816" s="164"/>
      <c r="BU816" s="164"/>
      <c r="BV816" s="164"/>
      <c r="BW816" s="164"/>
      <c r="BX816" s="164"/>
    </row>
    <row r="817" spans="1:76" s="172" customFormat="1" x14ac:dyDescent="0.3">
      <c r="A817" s="156"/>
      <c r="B817" s="164"/>
      <c r="W817" s="164"/>
      <c r="X817" s="164"/>
      <c r="Y817" s="164"/>
      <c r="Z817" s="164"/>
      <c r="AA817" s="164"/>
      <c r="AB817" s="164"/>
      <c r="AC817" s="164"/>
      <c r="AD817" s="164"/>
      <c r="AE817" s="164"/>
      <c r="AF817" s="164"/>
      <c r="AG817" s="164"/>
      <c r="AH817" s="164"/>
      <c r="AI817" s="164"/>
      <c r="AJ817" s="164"/>
      <c r="AK817" s="164"/>
      <c r="AL817" s="164"/>
      <c r="AM817" s="164"/>
      <c r="AN817" s="164"/>
      <c r="AO817" s="164"/>
      <c r="AP817" s="164"/>
      <c r="AQ817" s="164"/>
      <c r="AR817" s="164"/>
      <c r="AS817" s="164"/>
      <c r="AT817" s="164"/>
      <c r="AU817" s="164"/>
      <c r="AV817" s="164"/>
      <c r="AW817" s="164"/>
      <c r="AX817" s="164"/>
      <c r="AY817" s="164"/>
      <c r="AZ817" s="164"/>
      <c r="BA817" s="164"/>
      <c r="BB817" s="164"/>
      <c r="BC817" s="164"/>
      <c r="BD817" s="164"/>
      <c r="BE817" s="164"/>
      <c r="BF817" s="164"/>
      <c r="BG817" s="164"/>
      <c r="BH817" s="164"/>
      <c r="BI817" s="164"/>
      <c r="BJ817" s="164"/>
      <c r="BK817" s="164"/>
      <c r="BL817" s="164"/>
      <c r="BM817" s="164"/>
      <c r="BN817" s="164"/>
      <c r="BO817" s="164"/>
      <c r="BP817" s="164"/>
      <c r="BQ817" s="164"/>
      <c r="BR817" s="164"/>
      <c r="BS817" s="164"/>
      <c r="BT817" s="164"/>
      <c r="BU817" s="164"/>
      <c r="BV817" s="164"/>
      <c r="BW817" s="164"/>
      <c r="BX817" s="164"/>
    </row>
    <row r="818" spans="1:76" s="172" customFormat="1" x14ac:dyDescent="0.3">
      <c r="A818" s="156"/>
      <c r="B818" s="164"/>
      <c r="W818" s="164"/>
      <c r="X818" s="164"/>
      <c r="Y818" s="164"/>
      <c r="Z818" s="164"/>
      <c r="AA818" s="164"/>
      <c r="AB818" s="164"/>
      <c r="AC818" s="164"/>
      <c r="AD818" s="164"/>
      <c r="AE818" s="164"/>
      <c r="AF818" s="164"/>
      <c r="AG818" s="164"/>
      <c r="AH818" s="164"/>
      <c r="AI818" s="164"/>
      <c r="AJ818" s="164"/>
      <c r="AK818" s="164"/>
      <c r="AL818" s="164"/>
      <c r="AM818" s="164"/>
      <c r="AN818" s="164"/>
      <c r="AO818" s="164"/>
      <c r="AP818" s="164"/>
      <c r="AQ818" s="164"/>
      <c r="AR818" s="164"/>
      <c r="AS818" s="164"/>
      <c r="AT818" s="164"/>
      <c r="AU818" s="164"/>
      <c r="AV818" s="164"/>
      <c r="AW818" s="164"/>
      <c r="AX818" s="164"/>
      <c r="AY818" s="164"/>
      <c r="AZ818" s="164"/>
      <c r="BA818" s="164"/>
      <c r="BB818" s="164"/>
      <c r="BC818" s="164"/>
      <c r="BD818" s="164"/>
      <c r="BE818" s="164"/>
      <c r="BF818" s="164"/>
      <c r="BG818" s="164"/>
      <c r="BH818" s="164"/>
      <c r="BI818" s="164"/>
      <c r="BJ818" s="164"/>
      <c r="BK818" s="164"/>
      <c r="BL818" s="164"/>
      <c r="BM818" s="164"/>
      <c r="BN818" s="164"/>
      <c r="BO818" s="164"/>
      <c r="BP818" s="164"/>
      <c r="BQ818" s="164"/>
      <c r="BR818" s="164"/>
      <c r="BS818" s="164"/>
      <c r="BT818" s="164"/>
      <c r="BU818" s="164"/>
      <c r="BV818" s="164"/>
      <c r="BW818" s="164"/>
      <c r="BX818" s="164"/>
    </row>
    <row r="819" spans="1:76" s="172" customFormat="1" x14ac:dyDescent="0.3">
      <c r="A819" s="156"/>
      <c r="B819" s="164"/>
      <c r="W819" s="164"/>
      <c r="X819" s="164"/>
      <c r="Y819" s="164"/>
      <c r="Z819" s="164"/>
      <c r="AA819" s="164"/>
      <c r="AB819" s="164"/>
      <c r="AC819" s="164"/>
      <c r="AD819" s="164"/>
      <c r="AE819" s="164"/>
      <c r="AF819" s="164"/>
      <c r="AG819" s="164"/>
      <c r="AH819" s="164"/>
      <c r="AI819" s="164"/>
      <c r="AJ819" s="164"/>
      <c r="AK819" s="164"/>
      <c r="AL819" s="164"/>
      <c r="AM819" s="164"/>
      <c r="AN819" s="164"/>
      <c r="AO819" s="164"/>
      <c r="AP819" s="164"/>
      <c r="AQ819" s="164"/>
      <c r="AR819" s="164"/>
      <c r="AS819" s="164"/>
      <c r="AT819" s="164"/>
      <c r="AU819" s="164"/>
      <c r="AV819" s="164"/>
      <c r="AW819" s="164"/>
      <c r="AX819" s="164"/>
      <c r="AY819" s="164"/>
      <c r="AZ819" s="164"/>
      <c r="BA819" s="164"/>
      <c r="BB819" s="164"/>
      <c r="BC819" s="164"/>
      <c r="BD819" s="164"/>
      <c r="BE819" s="164"/>
      <c r="BF819" s="164"/>
      <c r="BG819" s="164"/>
      <c r="BH819" s="164"/>
      <c r="BI819" s="164"/>
      <c r="BJ819" s="164"/>
      <c r="BK819" s="164"/>
      <c r="BL819" s="164"/>
      <c r="BM819" s="164"/>
      <c r="BN819" s="164"/>
      <c r="BO819" s="164"/>
      <c r="BP819" s="164"/>
      <c r="BQ819" s="164"/>
      <c r="BR819" s="164"/>
      <c r="BS819" s="164"/>
      <c r="BT819" s="164"/>
      <c r="BU819" s="164"/>
      <c r="BV819" s="164"/>
      <c r="BW819" s="164"/>
      <c r="BX819" s="164"/>
    </row>
    <row r="820" spans="1:76" s="172" customFormat="1" x14ac:dyDescent="0.3">
      <c r="A820" s="156"/>
      <c r="B820" s="164"/>
      <c r="W820" s="164"/>
      <c r="X820" s="164"/>
      <c r="Y820" s="164"/>
      <c r="Z820" s="164"/>
      <c r="AA820" s="164"/>
      <c r="AB820" s="164"/>
      <c r="AC820" s="164"/>
      <c r="AD820" s="164"/>
      <c r="AE820" s="164"/>
      <c r="AF820" s="164"/>
      <c r="AG820" s="164"/>
      <c r="AH820" s="164"/>
      <c r="AI820" s="164"/>
      <c r="AJ820" s="164"/>
      <c r="AK820" s="164"/>
      <c r="AL820" s="164"/>
      <c r="AM820" s="164"/>
      <c r="AN820" s="164"/>
      <c r="AO820" s="164"/>
      <c r="AP820" s="164"/>
      <c r="AQ820" s="164"/>
      <c r="AR820" s="164"/>
      <c r="AS820" s="164"/>
      <c r="AT820" s="164"/>
      <c r="AU820" s="164"/>
      <c r="AV820" s="164"/>
      <c r="AW820" s="164"/>
      <c r="AX820" s="164"/>
      <c r="AY820" s="164"/>
      <c r="AZ820" s="164"/>
      <c r="BA820" s="164"/>
      <c r="BB820" s="164"/>
      <c r="BC820" s="164"/>
      <c r="BD820" s="164"/>
      <c r="BE820" s="164"/>
      <c r="BF820" s="164"/>
      <c r="BG820" s="164"/>
      <c r="BH820" s="164"/>
      <c r="BI820" s="164"/>
      <c r="BJ820" s="164"/>
      <c r="BK820" s="164"/>
      <c r="BL820" s="164"/>
      <c r="BM820" s="164"/>
      <c r="BN820" s="164"/>
      <c r="BO820" s="164"/>
      <c r="BP820" s="164"/>
      <c r="BQ820" s="164"/>
      <c r="BR820" s="164"/>
      <c r="BS820" s="164"/>
      <c r="BT820" s="164"/>
      <c r="BU820" s="164"/>
      <c r="BV820" s="164"/>
      <c r="BW820" s="164"/>
      <c r="BX820" s="164"/>
    </row>
    <row r="821" spans="1:76" s="172" customFormat="1" x14ac:dyDescent="0.3">
      <c r="A821" s="156"/>
      <c r="B821" s="164"/>
      <c r="W821" s="164"/>
      <c r="X821" s="164"/>
      <c r="Y821" s="164"/>
      <c r="Z821" s="164"/>
      <c r="AA821" s="164"/>
      <c r="AB821" s="164"/>
      <c r="AC821" s="164"/>
      <c r="AD821" s="164"/>
      <c r="AE821" s="164"/>
      <c r="AF821" s="164"/>
      <c r="AG821" s="164"/>
      <c r="AH821" s="164"/>
      <c r="AI821" s="164"/>
      <c r="AJ821" s="164"/>
      <c r="AK821" s="164"/>
      <c r="AL821" s="164"/>
      <c r="AM821" s="164"/>
      <c r="AN821" s="164"/>
      <c r="AO821" s="164"/>
      <c r="AP821" s="164"/>
      <c r="AQ821" s="164"/>
      <c r="AR821" s="164"/>
      <c r="AS821" s="164"/>
      <c r="AT821" s="164"/>
      <c r="AU821" s="164"/>
      <c r="AV821" s="164"/>
      <c r="AW821" s="164"/>
      <c r="AX821" s="164"/>
      <c r="AY821" s="164"/>
      <c r="AZ821" s="164"/>
      <c r="BA821" s="164"/>
      <c r="BB821" s="164"/>
      <c r="BC821" s="164"/>
      <c r="BD821" s="164"/>
      <c r="BE821" s="164"/>
      <c r="BF821" s="164"/>
      <c r="BG821" s="164"/>
      <c r="BH821" s="164"/>
      <c r="BI821" s="164"/>
      <c r="BJ821" s="164"/>
      <c r="BK821" s="164"/>
      <c r="BL821" s="164"/>
      <c r="BM821" s="164"/>
      <c r="BN821" s="164"/>
      <c r="BO821" s="164"/>
      <c r="BP821" s="164"/>
      <c r="BQ821" s="164"/>
      <c r="BR821" s="164"/>
      <c r="BS821" s="164"/>
      <c r="BT821" s="164"/>
      <c r="BU821" s="164"/>
      <c r="BV821" s="164"/>
      <c r="BW821" s="164"/>
      <c r="BX821" s="164"/>
    </row>
    <row r="822" spans="1:76" s="172" customFormat="1" x14ac:dyDescent="0.3">
      <c r="A822" s="156"/>
      <c r="B822" s="164"/>
      <c r="W822" s="164"/>
      <c r="X822" s="164"/>
      <c r="Y822" s="164"/>
      <c r="Z822" s="164"/>
      <c r="AA822" s="164"/>
      <c r="AB822" s="164"/>
      <c r="AC822" s="164"/>
      <c r="AD822" s="164"/>
      <c r="AE822" s="164"/>
      <c r="AF822" s="164"/>
      <c r="AG822" s="164"/>
      <c r="AH822" s="164"/>
      <c r="AI822" s="164"/>
      <c r="AJ822" s="164"/>
      <c r="AK822" s="164"/>
      <c r="AL822" s="164"/>
      <c r="AM822" s="164"/>
      <c r="AN822" s="164"/>
      <c r="AO822" s="164"/>
      <c r="AP822" s="164"/>
      <c r="AQ822" s="164"/>
      <c r="AR822" s="164"/>
      <c r="AS822" s="164"/>
      <c r="AT822" s="164"/>
      <c r="AU822" s="164"/>
      <c r="AV822" s="164"/>
      <c r="AW822" s="164"/>
      <c r="AX822" s="164"/>
      <c r="AY822" s="164"/>
      <c r="AZ822" s="164"/>
      <c r="BA822" s="164"/>
      <c r="BB822" s="164"/>
      <c r="BC822" s="164"/>
      <c r="BD822" s="164"/>
      <c r="BE822" s="164"/>
      <c r="BF822" s="164"/>
      <c r="BG822" s="164"/>
      <c r="BH822" s="164"/>
      <c r="BI822" s="164"/>
      <c r="BJ822" s="164"/>
      <c r="BK822" s="164"/>
      <c r="BL822" s="164"/>
      <c r="BM822" s="164"/>
      <c r="BN822" s="164"/>
      <c r="BO822" s="164"/>
      <c r="BP822" s="164"/>
      <c r="BQ822" s="164"/>
      <c r="BR822" s="164"/>
      <c r="BS822" s="164"/>
      <c r="BT822" s="164"/>
      <c r="BU822" s="164"/>
      <c r="BV822" s="164"/>
      <c r="BW822" s="164"/>
      <c r="BX822" s="164"/>
    </row>
    <row r="823" spans="1:76" s="172" customFormat="1" x14ac:dyDescent="0.3">
      <c r="A823" s="156"/>
      <c r="B823" s="164"/>
      <c r="W823" s="164"/>
      <c r="X823" s="164"/>
      <c r="Y823" s="164"/>
      <c r="Z823" s="164"/>
      <c r="AA823" s="164"/>
      <c r="AB823" s="164"/>
      <c r="AC823" s="164"/>
      <c r="AD823" s="164"/>
      <c r="AE823" s="164"/>
      <c r="AF823" s="164"/>
      <c r="AG823" s="164"/>
      <c r="AH823" s="164"/>
      <c r="AI823" s="164"/>
      <c r="AJ823" s="164"/>
      <c r="AK823" s="164"/>
      <c r="AL823" s="164"/>
      <c r="AM823" s="164"/>
      <c r="AN823" s="164"/>
      <c r="AO823" s="164"/>
      <c r="AP823" s="164"/>
      <c r="AQ823" s="164"/>
      <c r="AR823" s="164"/>
      <c r="AS823" s="164"/>
      <c r="AT823" s="164"/>
      <c r="AU823" s="164"/>
      <c r="AV823" s="164"/>
      <c r="AW823" s="164"/>
      <c r="AX823" s="164"/>
      <c r="AY823" s="164"/>
      <c r="AZ823" s="164"/>
      <c r="BA823" s="164"/>
      <c r="BB823" s="164"/>
      <c r="BC823" s="164"/>
      <c r="BD823" s="164"/>
      <c r="BE823" s="164"/>
      <c r="BF823" s="164"/>
      <c r="BG823" s="164"/>
      <c r="BH823" s="164"/>
      <c r="BI823" s="164"/>
      <c r="BJ823" s="164"/>
      <c r="BK823" s="164"/>
      <c r="BL823" s="164"/>
      <c r="BM823" s="164"/>
      <c r="BN823" s="164"/>
      <c r="BO823" s="164"/>
      <c r="BP823" s="164"/>
      <c r="BQ823" s="164"/>
      <c r="BR823" s="164"/>
      <c r="BS823" s="164"/>
      <c r="BT823" s="164"/>
      <c r="BU823" s="164"/>
      <c r="BV823" s="164"/>
      <c r="BW823" s="164"/>
      <c r="BX823" s="164"/>
    </row>
    <row r="824" spans="1:76" s="172" customFormat="1" x14ac:dyDescent="0.3">
      <c r="A824" s="156"/>
      <c r="B824" s="164"/>
      <c r="W824" s="164"/>
      <c r="X824" s="164"/>
      <c r="Y824" s="164"/>
      <c r="Z824" s="164"/>
      <c r="AA824" s="164"/>
      <c r="AB824" s="164"/>
      <c r="AC824" s="164"/>
      <c r="AD824" s="164"/>
      <c r="AE824" s="164"/>
      <c r="AF824" s="164"/>
      <c r="AG824" s="164"/>
      <c r="AH824" s="164"/>
      <c r="AI824" s="164"/>
      <c r="AJ824" s="164"/>
      <c r="AK824" s="164"/>
      <c r="AL824" s="164"/>
      <c r="AM824" s="164"/>
      <c r="AN824" s="164"/>
      <c r="AO824" s="164"/>
      <c r="AP824" s="164"/>
      <c r="AQ824" s="164"/>
      <c r="AR824" s="164"/>
      <c r="AS824" s="164"/>
      <c r="AT824" s="164"/>
      <c r="AU824" s="164"/>
      <c r="AV824" s="164"/>
      <c r="AW824" s="164"/>
      <c r="AX824" s="164"/>
      <c r="AY824" s="164"/>
      <c r="AZ824" s="164"/>
      <c r="BA824" s="164"/>
      <c r="BB824" s="164"/>
      <c r="BC824" s="164"/>
      <c r="BD824" s="164"/>
      <c r="BE824" s="164"/>
      <c r="BF824" s="164"/>
      <c r="BG824" s="164"/>
      <c r="BH824" s="164"/>
      <c r="BI824" s="164"/>
      <c r="BJ824" s="164"/>
      <c r="BK824" s="164"/>
      <c r="BL824" s="164"/>
      <c r="BM824" s="164"/>
      <c r="BN824" s="164"/>
      <c r="BO824" s="164"/>
      <c r="BP824" s="164"/>
      <c r="BQ824" s="164"/>
      <c r="BR824" s="164"/>
      <c r="BS824" s="164"/>
      <c r="BT824" s="164"/>
      <c r="BU824" s="164"/>
      <c r="BV824" s="164"/>
      <c r="BW824" s="164"/>
      <c r="BX824" s="164"/>
    </row>
    <row r="825" spans="1:76" s="172" customFormat="1" x14ac:dyDescent="0.3">
      <c r="A825" s="156"/>
      <c r="B825" s="164"/>
      <c r="W825" s="164"/>
      <c r="X825" s="164"/>
      <c r="Y825" s="164"/>
      <c r="Z825" s="164"/>
      <c r="AA825" s="164"/>
      <c r="AB825" s="164"/>
      <c r="AC825" s="164"/>
      <c r="AD825" s="164"/>
      <c r="AE825" s="164"/>
      <c r="AF825" s="164"/>
      <c r="AG825" s="164"/>
      <c r="AH825" s="164"/>
      <c r="AI825" s="164"/>
      <c r="AJ825" s="164"/>
      <c r="AK825" s="164"/>
      <c r="AL825" s="164"/>
      <c r="AM825" s="164"/>
      <c r="AN825" s="164"/>
      <c r="AO825" s="164"/>
      <c r="AP825" s="164"/>
      <c r="AQ825" s="164"/>
      <c r="AR825" s="164"/>
      <c r="AS825" s="164"/>
      <c r="AT825" s="164"/>
      <c r="AU825" s="164"/>
      <c r="AV825" s="164"/>
      <c r="AW825" s="164"/>
      <c r="AX825" s="164"/>
      <c r="AY825" s="164"/>
      <c r="AZ825" s="164"/>
      <c r="BA825" s="164"/>
      <c r="BB825" s="164"/>
      <c r="BC825" s="164"/>
      <c r="BD825" s="164"/>
      <c r="BE825" s="164"/>
      <c r="BF825" s="164"/>
      <c r="BG825" s="164"/>
      <c r="BH825" s="164"/>
      <c r="BI825" s="164"/>
      <c r="BJ825" s="164"/>
      <c r="BK825" s="164"/>
      <c r="BL825" s="164"/>
      <c r="BM825" s="164"/>
      <c r="BN825" s="164"/>
      <c r="BO825" s="164"/>
      <c r="BP825" s="164"/>
      <c r="BQ825" s="164"/>
      <c r="BR825" s="164"/>
      <c r="BS825" s="164"/>
      <c r="BT825" s="164"/>
      <c r="BU825" s="164"/>
      <c r="BV825" s="164"/>
      <c r="BW825" s="164"/>
      <c r="BX825" s="164"/>
    </row>
    <row r="826" spans="1:76" s="172" customFormat="1" x14ac:dyDescent="0.3">
      <c r="A826" s="156"/>
      <c r="B826" s="164"/>
      <c r="W826" s="164"/>
      <c r="X826" s="164"/>
      <c r="Y826" s="164"/>
      <c r="Z826" s="164"/>
      <c r="AA826" s="164"/>
      <c r="AB826" s="164"/>
      <c r="AC826" s="164"/>
      <c r="AD826" s="164"/>
      <c r="AE826" s="164"/>
      <c r="AF826" s="164"/>
      <c r="AG826" s="164"/>
      <c r="AH826" s="164"/>
      <c r="AI826" s="164"/>
      <c r="AJ826" s="164"/>
      <c r="AK826" s="164"/>
      <c r="AL826" s="164"/>
      <c r="AM826" s="164"/>
      <c r="AN826" s="164"/>
      <c r="AO826" s="164"/>
      <c r="AP826" s="164"/>
      <c r="AQ826" s="164"/>
      <c r="AR826" s="164"/>
      <c r="AS826" s="164"/>
      <c r="AT826" s="164"/>
      <c r="AU826" s="164"/>
      <c r="AV826" s="164"/>
      <c r="AW826" s="164"/>
      <c r="AX826" s="164"/>
      <c r="AY826" s="164"/>
      <c r="AZ826" s="164"/>
      <c r="BA826" s="164"/>
      <c r="BB826" s="164"/>
      <c r="BC826" s="164"/>
      <c r="BD826" s="164"/>
      <c r="BE826" s="164"/>
      <c r="BF826" s="164"/>
      <c r="BG826" s="164"/>
      <c r="BH826" s="164"/>
      <c r="BI826" s="164"/>
      <c r="BJ826" s="164"/>
      <c r="BK826" s="164"/>
      <c r="BL826" s="164"/>
      <c r="BM826" s="164"/>
      <c r="BN826" s="164"/>
      <c r="BO826" s="164"/>
      <c r="BP826" s="164"/>
      <c r="BQ826" s="164"/>
      <c r="BR826" s="164"/>
      <c r="BS826" s="164"/>
      <c r="BT826" s="164"/>
      <c r="BU826" s="164"/>
      <c r="BV826" s="164"/>
      <c r="BW826" s="164"/>
      <c r="BX826" s="164"/>
    </row>
    <row r="827" spans="1:76" s="172" customFormat="1" x14ac:dyDescent="0.3">
      <c r="A827" s="156"/>
      <c r="B827" s="164"/>
      <c r="W827" s="164"/>
      <c r="X827" s="164"/>
      <c r="Y827" s="164"/>
      <c r="Z827" s="164"/>
      <c r="AA827" s="164"/>
      <c r="AB827" s="164"/>
      <c r="AC827" s="164"/>
      <c r="AD827" s="164"/>
      <c r="AE827" s="164"/>
      <c r="AF827" s="164"/>
      <c r="AG827" s="164"/>
      <c r="AH827" s="164"/>
      <c r="AI827" s="164"/>
      <c r="AJ827" s="164"/>
      <c r="AK827" s="164"/>
      <c r="AL827" s="164"/>
      <c r="AM827" s="164"/>
      <c r="AN827" s="164"/>
      <c r="AO827" s="164"/>
      <c r="AP827" s="164"/>
      <c r="AQ827" s="164"/>
      <c r="AR827" s="164"/>
      <c r="AS827" s="164"/>
      <c r="AT827" s="164"/>
      <c r="AU827" s="164"/>
      <c r="AV827" s="164"/>
      <c r="AW827" s="164"/>
      <c r="AX827" s="164"/>
      <c r="AY827" s="164"/>
      <c r="AZ827" s="164"/>
      <c r="BA827" s="164"/>
      <c r="BB827" s="164"/>
      <c r="BC827" s="164"/>
      <c r="BD827" s="164"/>
      <c r="BE827" s="164"/>
      <c r="BF827" s="164"/>
      <c r="BG827" s="164"/>
      <c r="BH827" s="164"/>
      <c r="BI827" s="164"/>
      <c r="BJ827" s="164"/>
      <c r="BK827" s="164"/>
      <c r="BL827" s="164"/>
      <c r="BM827" s="164"/>
      <c r="BN827" s="164"/>
      <c r="BO827" s="164"/>
      <c r="BP827" s="164"/>
      <c r="BQ827" s="164"/>
      <c r="BR827" s="164"/>
      <c r="BS827" s="164"/>
      <c r="BT827" s="164"/>
      <c r="BU827" s="164"/>
      <c r="BV827" s="164"/>
      <c r="BW827" s="164"/>
      <c r="BX827" s="164"/>
    </row>
    <row r="828" spans="1:76" s="172" customFormat="1" x14ac:dyDescent="0.3">
      <c r="A828" s="156"/>
      <c r="B828" s="164"/>
      <c r="W828" s="164"/>
      <c r="X828" s="164"/>
      <c r="Y828" s="164"/>
      <c r="Z828" s="164"/>
      <c r="AA828" s="164"/>
      <c r="AB828" s="164"/>
      <c r="AC828" s="164"/>
      <c r="AD828" s="164"/>
      <c r="AE828" s="164"/>
      <c r="AF828" s="164"/>
      <c r="AG828" s="164"/>
      <c r="AH828" s="164"/>
      <c r="AI828" s="164"/>
      <c r="AJ828" s="164"/>
      <c r="AK828" s="164"/>
      <c r="AL828" s="164"/>
      <c r="AM828" s="164"/>
      <c r="AN828" s="164"/>
      <c r="AO828" s="164"/>
      <c r="AP828" s="164"/>
      <c r="AQ828" s="164"/>
      <c r="AR828" s="164"/>
      <c r="AS828" s="164"/>
      <c r="AT828" s="164"/>
      <c r="AU828" s="164"/>
      <c r="AV828" s="164"/>
      <c r="AW828" s="164"/>
      <c r="AX828" s="164"/>
      <c r="AY828" s="164"/>
      <c r="AZ828" s="164"/>
      <c r="BA828" s="164"/>
      <c r="BB828" s="164"/>
      <c r="BC828" s="164"/>
      <c r="BD828" s="164"/>
      <c r="BE828" s="164"/>
      <c r="BF828" s="164"/>
      <c r="BG828" s="164"/>
      <c r="BH828" s="164"/>
      <c r="BI828" s="164"/>
      <c r="BJ828" s="164"/>
      <c r="BK828" s="164"/>
      <c r="BL828" s="164"/>
      <c r="BM828" s="164"/>
      <c r="BN828" s="164"/>
      <c r="BO828" s="164"/>
      <c r="BP828" s="164"/>
      <c r="BQ828" s="164"/>
      <c r="BR828" s="164"/>
      <c r="BS828" s="164"/>
      <c r="BT828" s="164"/>
      <c r="BU828" s="164"/>
      <c r="BV828" s="164"/>
      <c r="BW828" s="164"/>
      <c r="BX828" s="164"/>
    </row>
    <row r="829" spans="1:76" s="172" customFormat="1" x14ac:dyDescent="0.3">
      <c r="A829" s="156"/>
      <c r="B829" s="164"/>
      <c r="W829" s="164"/>
      <c r="X829" s="164"/>
      <c r="Y829" s="164"/>
      <c r="Z829" s="164"/>
      <c r="AA829" s="164"/>
      <c r="AB829" s="164"/>
      <c r="AC829" s="164"/>
      <c r="AD829" s="164"/>
      <c r="AE829" s="164"/>
      <c r="AF829" s="164"/>
      <c r="AG829" s="164"/>
      <c r="AH829" s="164"/>
      <c r="AI829" s="164"/>
      <c r="AJ829" s="164"/>
      <c r="AK829" s="164"/>
      <c r="AL829" s="164"/>
      <c r="AM829" s="164"/>
      <c r="AN829" s="164"/>
      <c r="AO829" s="164"/>
      <c r="AP829" s="164"/>
      <c r="AQ829" s="164"/>
      <c r="AR829" s="164"/>
      <c r="AS829" s="164"/>
      <c r="AT829" s="164"/>
      <c r="AU829" s="164"/>
      <c r="AV829" s="164"/>
      <c r="AW829" s="164"/>
      <c r="AX829" s="164"/>
      <c r="AY829" s="164"/>
      <c r="AZ829" s="164"/>
      <c r="BA829" s="164"/>
      <c r="BB829" s="164"/>
      <c r="BC829" s="164"/>
      <c r="BD829" s="164"/>
      <c r="BE829" s="164"/>
      <c r="BF829" s="164"/>
      <c r="BG829" s="164"/>
      <c r="BH829" s="164"/>
      <c r="BI829" s="164"/>
      <c r="BJ829" s="164"/>
      <c r="BK829" s="164"/>
      <c r="BL829" s="164"/>
      <c r="BM829" s="164"/>
      <c r="BN829" s="164"/>
      <c r="BO829" s="164"/>
      <c r="BP829" s="164"/>
      <c r="BQ829" s="164"/>
      <c r="BR829" s="164"/>
      <c r="BS829" s="164"/>
      <c r="BT829" s="164"/>
      <c r="BU829" s="164"/>
      <c r="BV829" s="164"/>
      <c r="BW829" s="164"/>
      <c r="BX829" s="164"/>
    </row>
    <row r="830" spans="1:76" s="172" customFormat="1" x14ac:dyDescent="0.3">
      <c r="A830" s="156"/>
      <c r="B830" s="164"/>
      <c r="W830" s="164"/>
      <c r="X830" s="164"/>
      <c r="Y830" s="164"/>
      <c r="Z830" s="164"/>
      <c r="AA830" s="164"/>
      <c r="AB830" s="164"/>
      <c r="AC830" s="164"/>
      <c r="AD830" s="164"/>
      <c r="AE830" s="164"/>
      <c r="AF830" s="164"/>
      <c r="AG830" s="164"/>
      <c r="AH830" s="164"/>
      <c r="AI830" s="164"/>
      <c r="AJ830" s="164"/>
      <c r="AK830" s="164"/>
      <c r="AL830" s="164"/>
      <c r="AM830" s="164"/>
      <c r="AN830" s="164"/>
      <c r="AO830" s="164"/>
      <c r="AP830" s="164"/>
      <c r="AQ830" s="164"/>
      <c r="AR830" s="164"/>
      <c r="AS830" s="164"/>
      <c r="AT830" s="164"/>
      <c r="AU830" s="164"/>
      <c r="AV830" s="164"/>
      <c r="AW830" s="164"/>
      <c r="AX830" s="164"/>
      <c r="AY830" s="164"/>
      <c r="AZ830" s="164"/>
      <c r="BA830" s="164"/>
      <c r="BB830" s="164"/>
      <c r="BC830" s="164"/>
      <c r="BD830" s="164"/>
      <c r="BE830" s="164"/>
      <c r="BF830" s="164"/>
      <c r="BG830" s="164"/>
      <c r="BH830" s="164"/>
      <c r="BI830" s="164"/>
      <c r="BJ830" s="164"/>
      <c r="BK830" s="164"/>
      <c r="BL830" s="164"/>
      <c r="BM830" s="164"/>
      <c r="BN830" s="164"/>
      <c r="BO830" s="164"/>
      <c r="BP830" s="164"/>
      <c r="BQ830" s="164"/>
      <c r="BR830" s="164"/>
      <c r="BS830" s="164"/>
      <c r="BT830" s="164"/>
      <c r="BU830" s="164"/>
      <c r="BV830" s="164"/>
      <c r="BW830" s="164"/>
      <c r="BX830" s="164"/>
    </row>
    <row r="831" spans="1:76" s="172" customFormat="1" x14ac:dyDescent="0.3">
      <c r="A831" s="156"/>
      <c r="B831" s="164"/>
      <c r="W831" s="164"/>
      <c r="X831" s="164"/>
      <c r="Y831" s="164"/>
      <c r="Z831" s="164"/>
      <c r="AA831" s="164"/>
      <c r="AB831" s="164"/>
      <c r="AC831" s="164"/>
      <c r="AD831" s="164"/>
      <c r="AE831" s="164"/>
      <c r="AF831" s="164"/>
      <c r="AG831" s="164"/>
      <c r="AH831" s="164"/>
      <c r="AI831" s="164"/>
      <c r="AJ831" s="164"/>
      <c r="AK831" s="164"/>
      <c r="AL831" s="164"/>
      <c r="AM831" s="164"/>
      <c r="AN831" s="164"/>
      <c r="AO831" s="164"/>
      <c r="AP831" s="164"/>
      <c r="AQ831" s="164"/>
      <c r="AR831" s="164"/>
      <c r="AS831" s="164"/>
      <c r="AT831" s="164"/>
      <c r="AU831" s="164"/>
      <c r="AV831" s="164"/>
      <c r="AW831" s="164"/>
      <c r="AX831" s="164"/>
      <c r="AY831" s="164"/>
      <c r="AZ831" s="164"/>
      <c r="BA831" s="164"/>
      <c r="BB831" s="164"/>
      <c r="BC831" s="164"/>
      <c r="BD831" s="164"/>
      <c r="BE831" s="164"/>
      <c r="BF831" s="164"/>
      <c r="BG831" s="164"/>
      <c r="BH831" s="164"/>
      <c r="BI831" s="164"/>
      <c r="BJ831" s="164"/>
      <c r="BK831" s="164"/>
      <c r="BL831" s="164"/>
      <c r="BM831" s="164"/>
      <c r="BN831" s="164"/>
      <c r="BO831" s="164"/>
      <c r="BP831" s="164"/>
      <c r="BQ831" s="164"/>
      <c r="BR831" s="164"/>
      <c r="BS831" s="164"/>
      <c r="BT831" s="164"/>
      <c r="BU831" s="164"/>
      <c r="BV831" s="164"/>
      <c r="BW831" s="164"/>
      <c r="BX831" s="164"/>
    </row>
    <row r="832" spans="1:76" s="172" customFormat="1" x14ac:dyDescent="0.3">
      <c r="A832" s="156"/>
      <c r="B832" s="164"/>
      <c r="W832" s="164"/>
      <c r="X832" s="164"/>
      <c r="Y832" s="164"/>
      <c r="Z832" s="164"/>
      <c r="AA832" s="164"/>
      <c r="AB832" s="164"/>
      <c r="AC832" s="164"/>
      <c r="AD832" s="164"/>
      <c r="AE832" s="164"/>
      <c r="AF832" s="164"/>
      <c r="AG832" s="164"/>
      <c r="AH832" s="164"/>
      <c r="AI832" s="164"/>
      <c r="AJ832" s="164"/>
      <c r="AK832" s="164"/>
      <c r="AL832" s="164"/>
      <c r="AM832" s="164"/>
      <c r="AN832" s="164"/>
      <c r="AO832" s="164"/>
      <c r="AP832" s="164"/>
      <c r="AQ832" s="164"/>
      <c r="AR832" s="164"/>
      <c r="AS832" s="164"/>
      <c r="AT832" s="164"/>
      <c r="AU832" s="164"/>
      <c r="AV832" s="164"/>
      <c r="AW832" s="164"/>
      <c r="AX832" s="164"/>
      <c r="AY832" s="164"/>
      <c r="AZ832" s="164"/>
      <c r="BA832" s="164"/>
      <c r="BB832" s="164"/>
      <c r="BC832" s="164"/>
      <c r="BD832" s="164"/>
      <c r="BE832" s="164"/>
      <c r="BF832" s="164"/>
      <c r="BG832" s="164"/>
      <c r="BH832" s="164"/>
      <c r="BI832" s="164"/>
      <c r="BJ832" s="164"/>
      <c r="BK832" s="164"/>
      <c r="BL832" s="164"/>
      <c r="BM832" s="164"/>
      <c r="BN832" s="164"/>
      <c r="BO832" s="164"/>
      <c r="BP832" s="164"/>
      <c r="BQ832" s="164"/>
      <c r="BR832" s="164"/>
      <c r="BS832" s="164"/>
      <c r="BT832" s="164"/>
      <c r="BU832" s="164"/>
      <c r="BV832" s="164"/>
      <c r="BW832" s="164"/>
      <c r="BX832" s="164"/>
    </row>
    <row r="833" spans="1:76" s="172" customFormat="1" x14ac:dyDescent="0.3">
      <c r="A833" s="156"/>
      <c r="B833" s="164"/>
      <c r="W833" s="164"/>
      <c r="X833" s="164"/>
      <c r="Y833" s="164"/>
      <c r="Z833" s="164"/>
      <c r="AA833" s="164"/>
      <c r="AB833" s="164"/>
      <c r="AC833" s="164"/>
      <c r="AD833" s="164"/>
      <c r="AE833" s="164"/>
      <c r="AF833" s="164"/>
      <c r="AG833" s="164"/>
      <c r="AH833" s="164"/>
      <c r="AI833" s="164"/>
      <c r="AJ833" s="164"/>
      <c r="AK833" s="164"/>
      <c r="AL833" s="164"/>
      <c r="AM833" s="164"/>
      <c r="AN833" s="164"/>
      <c r="AO833" s="164"/>
      <c r="AP833" s="164"/>
      <c r="AQ833" s="164"/>
      <c r="AR833" s="164"/>
      <c r="AS833" s="164"/>
      <c r="AT833" s="164"/>
      <c r="AU833" s="164"/>
      <c r="AV833" s="164"/>
      <c r="AW833" s="164"/>
      <c r="AX833" s="164"/>
      <c r="AY833" s="164"/>
      <c r="AZ833" s="164"/>
      <c r="BA833" s="164"/>
      <c r="BB833" s="164"/>
      <c r="BC833" s="164"/>
      <c r="BD833" s="164"/>
      <c r="BE833" s="164"/>
      <c r="BF833" s="164"/>
      <c r="BG833" s="164"/>
      <c r="BH833" s="164"/>
      <c r="BI833" s="164"/>
      <c r="BJ833" s="164"/>
      <c r="BK833" s="164"/>
      <c r="BL833" s="164"/>
      <c r="BM833" s="164"/>
      <c r="BN833" s="164"/>
      <c r="BO833" s="164"/>
      <c r="BP833" s="164"/>
      <c r="BQ833" s="164"/>
      <c r="BR833" s="164"/>
      <c r="BS833" s="164"/>
      <c r="BT833" s="164"/>
      <c r="BU833" s="164"/>
      <c r="BV833" s="164"/>
      <c r="BW833" s="164"/>
      <c r="BX833" s="164"/>
    </row>
    <row r="834" spans="1:76" s="172" customFormat="1" x14ac:dyDescent="0.3">
      <c r="A834" s="156"/>
      <c r="B834" s="164"/>
      <c r="W834" s="164"/>
      <c r="X834" s="164"/>
      <c r="Y834" s="164"/>
      <c r="Z834" s="164"/>
      <c r="AA834" s="164"/>
      <c r="AB834" s="164"/>
      <c r="AC834" s="164"/>
      <c r="AD834" s="164"/>
      <c r="AE834" s="164"/>
      <c r="AF834" s="164"/>
      <c r="AG834" s="164"/>
      <c r="AH834" s="164"/>
      <c r="AI834" s="164"/>
      <c r="AJ834" s="164"/>
      <c r="AK834" s="164"/>
      <c r="AL834" s="164"/>
      <c r="AM834" s="164"/>
      <c r="AN834" s="164"/>
      <c r="AO834" s="164"/>
      <c r="AP834" s="164"/>
      <c r="AQ834" s="164"/>
      <c r="AR834" s="164"/>
      <c r="AS834" s="164"/>
      <c r="AT834" s="164"/>
      <c r="AU834" s="164"/>
      <c r="AV834" s="164"/>
      <c r="AW834" s="164"/>
      <c r="AX834" s="164"/>
      <c r="AY834" s="164"/>
      <c r="AZ834" s="164"/>
      <c r="BA834" s="164"/>
      <c r="BB834" s="164"/>
      <c r="BC834" s="164"/>
      <c r="BD834" s="164"/>
      <c r="BE834" s="164"/>
      <c r="BF834" s="164"/>
      <c r="BG834" s="164"/>
      <c r="BH834" s="164"/>
      <c r="BI834" s="164"/>
      <c r="BJ834" s="164"/>
      <c r="BK834" s="164"/>
      <c r="BL834" s="164"/>
      <c r="BM834" s="164"/>
      <c r="BN834" s="164"/>
      <c r="BO834" s="164"/>
      <c r="BP834" s="164"/>
      <c r="BQ834" s="164"/>
      <c r="BR834" s="164"/>
      <c r="BS834" s="164"/>
      <c r="BT834" s="164"/>
      <c r="BU834" s="164"/>
      <c r="BV834" s="164"/>
      <c r="BW834" s="164"/>
      <c r="BX834" s="164"/>
    </row>
    <row r="835" spans="1:76" s="172" customFormat="1" x14ac:dyDescent="0.3">
      <c r="A835" s="156"/>
      <c r="B835" s="164"/>
      <c r="W835" s="164"/>
      <c r="X835" s="164"/>
      <c r="Y835" s="164"/>
      <c r="Z835" s="164"/>
      <c r="AA835" s="164"/>
      <c r="AB835" s="164"/>
      <c r="AC835" s="164"/>
      <c r="AD835" s="164"/>
      <c r="AE835" s="164"/>
      <c r="AF835" s="164"/>
      <c r="AG835" s="164"/>
      <c r="AH835" s="164"/>
      <c r="AI835" s="164"/>
      <c r="AJ835" s="164"/>
      <c r="AK835" s="164"/>
      <c r="AL835" s="164"/>
      <c r="AM835" s="164"/>
      <c r="AN835" s="164"/>
      <c r="AO835" s="164"/>
      <c r="AP835" s="164"/>
      <c r="AQ835" s="164"/>
      <c r="AR835" s="164"/>
      <c r="AS835" s="164"/>
      <c r="AT835" s="164"/>
      <c r="AU835" s="164"/>
      <c r="AV835" s="164"/>
      <c r="AW835" s="164"/>
      <c r="AX835" s="164"/>
      <c r="AY835" s="164"/>
      <c r="AZ835" s="164"/>
      <c r="BA835" s="164"/>
      <c r="BB835" s="164"/>
      <c r="BC835" s="164"/>
      <c r="BD835" s="164"/>
      <c r="BE835" s="164"/>
      <c r="BF835" s="164"/>
      <c r="BG835" s="164"/>
      <c r="BH835" s="164"/>
      <c r="BI835" s="164"/>
      <c r="BJ835" s="164"/>
      <c r="BK835" s="164"/>
      <c r="BL835" s="164"/>
      <c r="BM835" s="164"/>
      <c r="BN835" s="164"/>
      <c r="BO835" s="164"/>
      <c r="BP835" s="164"/>
      <c r="BQ835" s="164"/>
      <c r="BR835" s="164"/>
      <c r="BS835" s="164"/>
      <c r="BT835" s="164"/>
      <c r="BU835" s="164"/>
      <c r="BV835" s="164"/>
      <c r="BW835" s="164"/>
      <c r="BX835" s="164"/>
    </row>
    <row r="836" spans="1:76" s="172" customFormat="1" x14ac:dyDescent="0.3">
      <c r="A836" s="156"/>
      <c r="B836" s="164"/>
      <c r="W836" s="164"/>
      <c r="X836" s="164"/>
      <c r="Y836" s="164"/>
      <c r="Z836" s="164"/>
      <c r="AA836" s="164"/>
      <c r="AB836" s="164"/>
      <c r="AC836" s="164"/>
      <c r="AD836" s="164"/>
      <c r="AE836" s="164"/>
      <c r="AF836" s="164"/>
      <c r="AG836" s="164"/>
      <c r="AH836" s="164"/>
      <c r="AI836" s="164"/>
      <c r="AJ836" s="164"/>
      <c r="AK836" s="164"/>
      <c r="AL836" s="164"/>
      <c r="AM836" s="164"/>
      <c r="AN836" s="164"/>
      <c r="AO836" s="164"/>
      <c r="AP836" s="164"/>
      <c r="AQ836" s="164"/>
      <c r="AR836" s="164"/>
      <c r="AS836" s="164"/>
      <c r="AT836" s="164"/>
      <c r="AU836" s="164"/>
      <c r="AV836" s="164"/>
      <c r="AW836" s="164"/>
      <c r="AX836" s="164"/>
      <c r="AY836" s="164"/>
      <c r="AZ836" s="164"/>
      <c r="BA836" s="164"/>
      <c r="BB836" s="164"/>
      <c r="BC836" s="164"/>
      <c r="BD836" s="164"/>
      <c r="BE836" s="164"/>
      <c r="BF836" s="164"/>
      <c r="BG836" s="164"/>
      <c r="BH836" s="164"/>
      <c r="BI836" s="164"/>
      <c r="BJ836" s="164"/>
      <c r="BK836" s="164"/>
      <c r="BL836" s="164"/>
      <c r="BM836" s="164"/>
      <c r="BN836" s="164"/>
      <c r="BO836" s="164"/>
      <c r="BP836" s="164"/>
      <c r="BQ836" s="164"/>
      <c r="BR836" s="164"/>
      <c r="BS836" s="164"/>
      <c r="BT836" s="164"/>
      <c r="BU836" s="164"/>
      <c r="BV836" s="164"/>
      <c r="BW836" s="164"/>
      <c r="BX836" s="164"/>
    </row>
    <row r="837" spans="1:76" s="172" customFormat="1" x14ac:dyDescent="0.3">
      <c r="A837" s="156"/>
      <c r="B837" s="164"/>
      <c r="W837" s="164"/>
      <c r="X837" s="164"/>
      <c r="Y837" s="164"/>
      <c r="Z837" s="164"/>
      <c r="AA837" s="164"/>
      <c r="AB837" s="164"/>
      <c r="AC837" s="164"/>
      <c r="AD837" s="164"/>
      <c r="AE837" s="164"/>
      <c r="AF837" s="164"/>
      <c r="AG837" s="164"/>
      <c r="AH837" s="164"/>
      <c r="AI837" s="164"/>
      <c r="AJ837" s="164"/>
      <c r="AK837" s="164"/>
      <c r="AL837" s="164"/>
      <c r="AM837" s="164"/>
      <c r="AN837" s="164"/>
      <c r="AO837" s="164"/>
      <c r="AP837" s="164"/>
      <c r="AQ837" s="164"/>
      <c r="AR837" s="164"/>
      <c r="AS837" s="164"/>
      <c r="AT837" s="164"/>
      <c r="AU837" s="164"/>
      <c r="AV837" s="164"/>
      <c r="AW837" s="164"/>
      <c r="AX837" s="164"/>
      <c r="AY837" s="164"/>
      <c r="AZ837" s="164"/>
      <c r="BA837" s="164"/>
      <c r="BB837" s="164"/>
      <c r="BC837" s="164"/>
      <c r="BD837" s="164"/>
      <c r="BE837" s="164"/>
      <c r="BF837" s="164"/>
      <c r="BG837" s="164"/>
      <c r="BH837" s="164"/>
      <c r="BI837" s="164"/>
      <c r="BJ837" s="164"/>
      <c r="BK837" s="164"/>
      <c r="BL837" s="164"/>
      <c r="BM837" s="164"/>
      <c r="BN837" s="164"/>
      <c r="BO837" s="164"/>
      <c r="BP837" s="164"/>
      <c r="BQ837" s="164"/>
      <c r="BR837" s="164"/>
      <c r="BS837" s="164"/>
      <c r="BT837" s="164"/>
      <c r="BU837" s="164"/>
      <c r="BV837" s="164"/>
      <c r="BW837" s="164"/>
      <c r="BX837" s="164"/>
    </row>
    <row r="838" spans="1:76" s="172" customFormat="1" x14ac:dyDescent="0.3">
      <c r="A838" s="156"/>
      <c r="B838" s="164"/>
      <c r="W838" s="164"/>
      <c r="X838" s="164"/>
      <c r="Y838" s="164"/>
      <c r="Z838" s="164"/>
      <c r="AA838" s="164"/>
      <c r="AB838" s="164"/>
      <c r="AC838" s="164"/>
      <c r="AD838" s="164"/>
      <c r="AE838" s="164"/>
      <c r="AF838" s="164"/>
      <c r="AG838" s="164"/>
      <c r="AH838" s="164"/>
      <c r="AI838" s="164"/>
      <c r="AJ838" s="164"/>
      <c r="AK838" s="164"/>
      <c r="AL838" s="164"/>
      <c r="AM838" s="164"/>
      <c r="AN838" s="164"/>
      <c r="AO838" s="164"/>
      <c r="AP838" s="164"/>
      <c r="AQ838" s="164"/>
      <c r="AR838" s="164"/>
      <c r="AS838" s="164"/>
      <c r="AT838" s="164"/>
      <c r="AU838" s="164"/>
      <c r="AV838" s="164"/>
      <c r="AW838" s="164"/>
      <c r="AX838" s="164"/>
      <c r="AY838" s="164"/>
      <c r="AZ838" s="164"/>
      <c r="BA838" s="164"/>
      <c r="BB838" s="164"/>
      <c r="BC838" s="164"/>
      <c r="BD838" s="164"/>
      <c r="BE838" s="164"/>
      <c r="BF838" s="164"/>
      <c r="BG838" s="164"/>
      <c r="BH838" s="164"/>
      <c r="BI838" s="164"/>
      <c r="BJ838" s="164"/>
      <c r="BK838" s="164"/>
      <c r="BL838" s="164"/>
      <c r="BM838" s="164"/>
      <c r="BN838" s="164"/>
      <c r="BO838" s="164"/>
      <c r="BP838" s="164"/>
      <c r="BQ838" s="164"/>
      <c r="BR838" s="164"/>
      <c r="BS838" s="164"/>
      <c r="BT838" s="164"/>
      <c r="BU838" s="164"/>
      <c r="BV838" s="164"/>
      <c r="BW838" s="164"/>
      <c r="BX838" s="164"/>
    </row>
    <row r="839" spans="1:76" s="172" customFormat="1" x14ac:dyDescent="0.3">
      <c r="A839" s="156"/>
      <c r="B839" s="164"/>
      <c r="W839" s="164"/>
      <c r="X839" s="164"/>
      <c r="Y839" s="164"/>
      <c r="Z839" s="164"/>
      <c r="AA839" s="164"/>
      <c r="AB839" s="164"/>
      <c r="AC839" s="164"/>
      <c r="AD839" s="164"/>
      <c r="AE839" s="164"/>
      <c r="AF839" s="164"/>
      <c r="AG839" s="164"/>
      <c r="AH839" s="164"/>
      <c r="AI839" s="164"/>
      <c r="AJ839" s="164"/>
      <c r="AK839" s="164"/>
      <c r="AL839" s="164"/>
      <c r="AM839" s="164"/>
      <c r="AN839" s="164"/>
      <c r="AO839" s="164"/>
      <c r="AP839" s="164"/>
      <c r="AQ839" s="164"/>
      <c r="AR839" s="164"/>
      <c r="AS839" s="164"/>
      <c r="AT839" s="164"/>
      <c r="AU839" s="164"/>
      <c r="AV839" s="164"/>
      <c r="AW839" s="164"/>
      <c r="AX839" s="164"/>
      <c r="AY839" s="164"/>
      <c r="AZ839" s="164"/>
      <c r="BA839" s="164"/>
      <c r="BB839" s="164"/>
      <c r="BC839" s="164"/>
      <c r="BD839" s="164"/>
      <c r="BE839" s="164"/>
      <c r="BF839" s="164"/>
      <c r="BG839" s="164"/>
      <c r="BH839" s="164"/>
      <c r="BI839" s="164"/>
      <c r="BJ839" s="164"/>
      <c r="BK839" s="164"/>
      <c r="BL839" s="164"/>
      <c r="BM839" s="164"/>
      <c r="BN839" s="164"/>
      <c r="BO839" s="164"/>
      <c r="BP839" s="164"/>
      <c r="BQ839" s="164"/>
      <c r="BR839" s="164"/>
      <c r="BS839" s="164"/>
      <c r="BT839" s="164"/>
      <c r="BU839" s="164"/>
      <c r="BV839" s="164"/>
      <c r="BW839" s="164"/>
      <c r="BX839" s="164"/>
    </row>
    <row r="840" spans="1:76" s="172" customFormat="1" x14ac:dyDescent="0.3">
      <c r="A840" s="156"/>
      <c r="B840" s="164"/>
      <c r="W840" s="164"/>
      <c r="X840" s="164"/>
      <c r="Y840" s="164"/>
      <c r="Z840" s="164"/>
      <c r="AA840" s="164"/>
      <c r="AB840" s="164"/>
      <c r="AC840" s="164"/>
      <c r="AD840" s="164"/>
      <c r="AE840" s="164"/>
      <c r="AF840" s="164"/>
      <c r="AG840" s="164"/>
      <c r="AH840" s="164"/>
      <c r="AI840" s="164"/>
      <c r="AJ840" s="164"/>
      <c r="AK840" s="164"/>
      <c r="AL840" s="164"/>
      <c r="AM840" s="164"/>
      <c r="AN840" s="164"/>
      <c r="AO840" s="164"/>
      <c r="AP840" s="164"/>
      <c r="AQ840" s="164"/>
      <c r="AR840" s="164"/>
      <c r="AS840" s="164"/>
      <c r="AT840" s="164"/>
      <c r="AU840" s="164"/>
      <c r="AV840" s="164"/>
      <c r="AW840" s="164"/>
      <c r="AX840" s="164"/>
      <c r="AY840" s="164"/>
      <c r="AZ840" s="164"/>
      <c r="BA840" s="164"/>
      <c r="BB840" s="164"/>
      <c r="BC840" s="164"/>
      <c r="BD840" s="164"/>
      <c r="BE840" s="164"/>
      <c r="BF840" s="164"/>
      <c r="BG840" s="164"/>
      <c r="BH840" s="164"/>
      <c r="BI840" s="164"/>
      <c r="BJ840" s="164"/>
      <c r="BK840" s="164"/>
      <c r="BL840" s="164"/>
      <c r="BM840" s="164"/>
      <c r="BN840" s="164"/>
      <c r="BO840" s="164"/>
      <c r="BP840" s="164"/>
      <c r="BQ840" s="164"/>
      <c r="BR840" s="164"/>
      <c r="BS840" s="164"/>
      <c r="BT840" s="164"/>
      <c r="BU840" s="164"/>
      <c r="BV840" s="164"/>
      <c r="BW840" s="164"/>
      <c r="BX840" s="164"/>
    </row>
    <row r="841" spans="1:76" s="172" customFormat="1" x14ac:dyDescent="0.3">
      <c r="A841" s="156"/>
      <c r="B841" s="164"/>
      <c r="W841" s="164"/>
      <c r="X841" s="164"/>
      <c r="Y841" s="164"/>
      <c r="Z841" s="164"/>
      <c r="AA841" s="164"/>
      <c r="AB841" s="164"/>
      <c r="AC841" s="164"/>
      <c r="AD841" s="164"/>
      <c r="AE841" s="164"/>
      <c r="AF841" s="164"/>
      <c r="AG841" s="164"/>
      <c r="AH841" s="164"/>
      <c r="AI841" s="164"/>
      <c r="AJ841" s="164"/>
      <c r="AK841" s="164"/>
      <c r="AL841" s="164"/>
      <c r="AM841" s="164"/>
      <c r="AN841" s="164"/>
      <c r="AO841" s="164"/>
      <c r="AP841" s="164"/>
      <c r="AQ841" s="164"/>
      <c r="AR841" s="164"/>
      <c r="AS841" s="164"/>
      <c r="AT841" s="164"/>
      <c r="AU841" s="164"/>
      <c r="AV841" s="164"/>
      <c r="AW841" s="164"/>
      <c r="AX841" s="164"/>
      <c r="AY841" s="164"/>
      <c r="AZ841" s="164"/>
      <c r="BA841" s="164"/>
      <c r="BB841" s="164"/>
      <c r="BC841" s="164"/>
      <c r="BD841" s="164"/>
      <c r="BE841" s="164"/>
      <c r="BF841" s="164"/>
      <c r="BG841" s="164"/>
      <c r="BH841" s="164"/>
      <c r="BI841" s="164"/>
      <c r="BJ841" s="164"/>
      <c r="BK841" s="164"/>
      <c r="BL841" s="164"/>
      <c r="BM841" s="164"/>
      <c r="BN841" s="164"/>
      <c r="BO841" s="164"/>
      <c r="BP841" s="164"/>
      <c r="BQ841" s="164"/>
      <c r="BR841" s="164"/>
      <c r="BS841" s="164"/>
      <c r="BT841" s="164"/>
      <c r="BU841" s="164"/>
      <c r="BV841" s="164"/>
      <c r="BW841" s="164"/>
      <c r="BX841" s="164"/>
    </row>
    <row r="842" spans="1:76" s="172" customFormat="1" x14ac:dyDescent="0.3">
      <c r="A842" s="156"/>
      <c r="B842" s="164"/>
      <c r="W842" s="164"/>
      <c r="X842" s="164"/>
      <c r="Y842" s="164"/>
      <c r="Z842" s="164"/>
      <c r="AA842" s="164"/>
      <c r="AB842" s="164"/>
      <c r="AC842" s="164"/>
      <c r="AD842" s="164"/>
      <c r="AE842" s="164"/>
      <c r="AF842" s="164"/>
      <c r="AG842" s="164"/>
      <c r="AH842" s="164"/>
      <c r="AI842" s="164"/>
      <c r="AJ842" s="164"/>
      <c r="AK842" s="164"/>
      <c r="AL842" s="164"/>
      <c r="AM842" s="164"/>
      <c r="AN842" s="164"/>
      <c r="AO842" s="164"/>
      <c r="AP842" s="164"/>
      <c r="AQ842" s="164"/>
      <c r="AR842" s="164"/>
      <c r="AS842" s="164"/>
      <c r="AT842" s="164"/>
      <c r="AU842" s="164"/>
      <c r="AV842" s="164"/>
      <c r="AW842" s="164"/>
      <c r="AX842" s="164"/>
      <c r="AY842" s="164"/>
      <c r="AZ842" s="164"/>
      <c r="BA842" s="164"/>
      <c r="BB842" s="164"/>
      <c r="BC842" s="164"/>
      <c r="BD842" s="164"/>
      <c r="BE842" s="164"/>
      <c r="BF842" s="164"/>
      <c r="BG842" s="164"/>
      <c r="BH842" s="164"/>
      <c r="BI842" s="164"/>
      <c r="BJ842" s="164"/>
      <c r="BK842" s="164"/>
      <c r="BL842" s="164"/>
      <c r="BM842" s="164"/>
      <c r="BN842" s="164"/>
      <c r="BO842" s="164"/>
      <c r="BP842" s="164"/>
      <c r="BQ842" s="164"/>
      <c r="BR842" s="164"/>
      <c r="BS842" s="164"/>
      <c r="BT842" s="164"/>
      <c r="BU842" s="164"/>
      <c r="BV842" s="164"/>
      <c r="BW842" s="164"/>
      <c r="BX842" s="164"/>
    </row>
    <row r="843" spans="1:76" s="172" customFormat="1" x14ac:dyDescent="0.3">
      <c r="A843" s="156"/>
      <c r="B843" s="164"/>
      <c r="W843" s="164"/>
      <c r="X843" s="164"/>
      <c r="Y843" s="164"/>
      <c r="Z843" s="164"/>
      <c r="AA843" s="164"/>
      <c r="AB843" s="164"/>
      <c r="AC843" s="164"/>
      <c r="AD843" s="164"/>
      <c r="AE843" s="164"/>
      <c r="AF843" s="164"/>
      <c r="AG843" s="164"/>
      <c r="AH843" s="164"/>
      <c r="AI843" s="164"/>
      <c r="AJ843" s="164"/>
      <c r="AK843" s="164"/>
      <c r="AL843" s="164"/>
      <c r="AM843" s="164"/>
      <c r="AN843" s="164"/>
      <c r="AO843" s="164"/>
      <c r="AP843" s="164"/>
      <c r="AQ843" s="164"/>
      <c r="AR843" s="164"/>
      <c r="AS843" s="164"/>
      <c r="AT843" s="164"/>
      <c r="AU843" s="164"/>
      <c r="AV843" s="164"/>
      <c r="AW843" s="164"/>
      <c r="AX843" s="164"/>
      <c r="AY843" s="164"/>
      <c r="AZ843" s="164"/>
      <c r="BA843" s="164"/>
      <c r="BB843" s="164"/>
      <c r="BC843" s="164"/>
      <c r="BD843" s="164"/>
      <c r="BE843" s="164"/>
      <c r="BF843" s="164"/>
      <c r="BG843" s="164"/>
      <c r="BH843" s="164"/>
      <c r="BI843" s="164"/>
      <c r="BJ843" s="164"/>
      <c r="BK843" s="164"/>
      <c r="BL843" s="164"/>
      <c r="BM843" s="164"/>
      <c r="BN843" s="164"/>
      <c r="BO843" s="164"/>
      <c r="BP843" s="164"/>
      <c r="BQ843" s="164"/>
      <c r="BR843" s="164"/>
      <c r="BS843" s="164"/>
      <c r="BT843" s="164"/>
      <c r="BU843" s="164"/>
      <c r="BV843" s="164"/>
      <c r="BW843" s="164"/>
      <c r="BX843" s="164"/>
    </row>
    <row r="844" spans="1:76" s="172" customFormat="1" x14ac:dyDescent="0.3">
      <c r="A844" s="156"/>
      <c r="B844" s="164"/>
      <c r="W844" s="164"/>
      <c r="X844" s="164"/>
      <c r="Y844" s="164"/>
      <c r="Z844" s="164"/>
      <c r="AA844" s="164"/>
      <c r="AB844" s="164"/>
      <c r="AC844" s="164"/>
      <c r="AD844" s="164"/>
      <c r="AE844" s="164"/>
      <c r="AF844" s="164"/>
      <c r="AG844" s="164"/>
      <c r="AH844" s="164"/>
      <c r="AI844" s="164"/>
      <c r="AJ844" s="164"/>
      <c r="AK844" s="164"/>
      <c r="AL844" s="164"/>
      <c r="AM844" s="164"/>
      <c r="AN844" s="164"/>
      <c r="AO844" s="164"/>
      <c r="AP844" s="164"/>
      <c r="AQ844" s="164"/>
      <c r="AR844" s="164"/>
      <c r="AS844" s="164"/>
      <c r="AT844" s="164"/>
      <c r="AU844" s="164"/>
      <c r="AV844" s="164"/>
      <c r="AW844" s="164"/>
      <c r="AX844" s="164"/>
      <c r="AY844" s="164"/>
      <c r="AZ844" s="164"/>
      <c r="BA844" s="164"/>
      <c r="BB844" s="164"/>
      <c r="BC844" s="164"/>
      <c r="BD844" s="164"/>
      <c r="BE844" s="164"/>
      <c r="BF844" s="164"/>
      <c r="BG844" s="164"/>
      <c r="BH844" s="164"/>
      <c r="BI844" s="164"/>
      <c r="BJ844" s="164"/>
      <c r="BK844" s="164"/>
      <c r="BL844" s="164"/>
      <c r="BM844" s="164"/>
      <c r="BN844" s="164"/>
      <c r="BO844" s="164"/>
      <c r="BP844" s="164"/>
      <c r="BQ844" s="164"/>
      <c r="BR844" s="164"/>
      <c r="BS844" s="164"/>
      <c r="BT844" s="164"/>
      <c r="BU844" s="164"/>
      <c r="BV844" s="164"/>
      <c r="BW844" s="164"/>
      <c r="BX844" s="164"/>
    </row>
    <row r="845" spans="1:76" s="172" customFormat="1" x14ac:dyDescent="0.3">
      <c r="A845" s="156"/>
      <c r="B845" s="164"/>
      <c r="W845" s="164"/>
      <c r="X845" s="164"/>
      <c r="Y845" s="164"/>
      <c r="Z845" s="164"/>
      <c r="AA845" s="164"/>
      <c r="AB845" s="164"/>
      <c r="AC845" s="164"/>
      <c r="AD845" s="164"/>
      <c r="AE845" s="164"/>
      <c r="AF845" s="164"/>
      <c r="AG845" s="164"/>
      <c r="AH845" s="164"/>
      <c r="AI845" s="164"/>
      <c r="AJ845" s="164"/>
      <c r="AK845" s="164"/>
      <c r="AL845" s="164"/>
      <c r="AM845" s="164"/>
      <c r="AN845" s="164"/>
      <c r="AO845" s="164"/>
      <c r="AP845" s="164"/>
      <c r="AQ845" s="164"/>
      <c r="AR845" s="164"/>
      <c r="AS845" s="164"/>
      <c r="AT845" s="164"/>
      <c r="AU845" s="164"/>
      <c r="AV845" s="164"/>
      <c r="AW845" s="164"/>
      <c r="AX845" s="164"/>
      <c r="AY845" s="164"/>
      <c r="AZ845" s="164"/>
      <c r="BA845" s="164"/>
      <c r="BB845" s="164"/>
      <c r="BC845" s="164"/>
      <c r="BD845" s="164"/>
      <c r="BE845" s="164"/>
      <c r="BF845" s="164"/>
      <c r="BG845" s="164"/>
      <c r="BH845" s="164"/>
      <c r="BI845" s="164"/>
      <c r="BJ845" s="164"/>
      <c r="BK845" s="164"/>
      <c r="BL845" s="164"/>
      <c r="BM845" s="164"/>
      <c r="BN845" s="164"/>
      <c r="BO845" s="164"/>
      <c r="BP845" s="164"/>
      <c r="BQ845" s="164"/>
      <c r="BR845" s="164"/>
      <c r="BS845" s="164"/>
      <c r="BT845" s="164"/>
      <c r="BU845" s="164"/>
      <c r="BV845" s="164"/>
      <c r="BW845" s="164"/>
      <c r="BX845" s="164"/>
    </row>
    <row r="846" spans="1:76" s="172" customFormat="1" x14ac:dyDescent="0.3">
      <c r="A846" s="156"/>
      <c r="B846" s="164"/>
      <c r="W846" s="164"/>
      <c r="X846" s="164"/>
      <c r="Y846" s="164"/>
      <c r="Z846" s="164"/>
      <c r="AA846" s="164"/>
      <c r="AB846" s="164"/>
      <c r="AC846" s="164"/>
      <c r="AD846" s="164"/>
      <c r="AE846" s="164"/>
      <c r="AF846" s="164"/>
      <c r="AG846" s="164"/>
      <c r="AH846" s="164"/>
      <c r="AI846" s="164"/>
      <c r="AJ846" s="164"/>
      <c r="AK846" s="164"/>
      <c r="AL846" s="164"/>
      <c r="AM846" s="164"/>
      <c r="AN846" s="164"/>
      <c r="AO846" s="164"/>
      <c r="AP846" s="164"/>
      <c r="AQ846" s="164"/>
      <c r="AR846" s="164"/>
      <c r="AS846" s="164"/>
      <c r="AT846" s="164"/>
      <c r="AU846" s="164"/>
      <c r="AV846" s="164"/>
      <c r="AW846" s="164"/>
      <c r="AX846" s="164"/>
      <c r="AY846" s="164"/>
      <c r="AZ846" s="164"/>
      <c r="BA846" s="164"/>
      <c r="BB846" s="164"/>
      <c r="BC846" s="164"/>
      <c r="BD846" s="164"/>
      <c r="BE846" s="164"/>
      <c r="BF846" s="164"/>
      <c r="BG846" s="164"/>
      <c r="BH846" s="164"/>
      <c r="BI846" s="164"/>
      <c r="BJ846" s="164"/>
      <c r="BK846" s="164"/>
      <c r="BL846" s="164"/>
      <c r="BM846" s="164"/>
      <c r="BN846" s="164"/>
      <c r="BO846" s="164"/>
      <c r="BP846" s="164"/>
      <c r="BQ846" s="164"/>
      <c r="BR846" s="164"/>
      <c r="BS846" s="164"/>
      <c r="BT846" s="164"/>
      <c r="BU846" s="164"/>
      <c r="BV846" s="164"/>
      <c r="BW846" s="164"/>
      <c r="BX846" s="164"/>
    </row>
    <row r="847" spans="1:76" s="172" customFormat="1" x14ac:dyDescent="0.3">
      <c r="A847" s="156"/>
      <c r="B847" s="164"/>
      <c r="W847" s="164"/>
      <c r="X847" s="164"/>
      <c r="Y847" s="164"/>
      <c r="Z847" s="164"/>
      <c r="AA847" s="164"/>
      <c r="AB847" s="164"/>
      <c r="AC847" s="164"/>
      <c r="AD847" s="164"/>
      <c r="AE847" s="164"/>
      <c r="AF847" s="164"/>
      <c r="AG847" s="164"/>
      <c r="AH847" s="164"/>
      <c r="AI847" s="164"/>
      <c r="AJ847" s="164"/>
      <c r="AK847" s="164"/>
      <c r="AL847" s="164"/>
      <c r="AM847" s="164"/>
      <c r="AN847" s="164"/>
      <c r="AO847" s="164"/>
      <c r="AP847" s="164"/>
      <c r="AQ847" s="164"/>
      <c r="AR847" s="164"/>
      <c r="AS847" s="164"/>
      <c r="AT847" s="164"/>
      <c r="AU847" s="164"/>
      <c r="AV847" s="164"/>
      <c r="AW847" s="164"/>
      <c r="AX847" s="164"/>
      <c r="AY847" s="164"/>
      <c r="AZ847" s="164"/>
      <c r="BA847" s="164"/>
      <c r="BB847" s="164"/>
      <c r="BC847" s="164"/>
      <c r="BD847" s="164"/>
      <c r="BE847" s="164"/>
      <c r="BF847" s="164"/>
      <c r="BG847" s="164"/>
      <c r="BH847" s="164"/>
      <c r="BI847" s="164"/>
      <c r="BJ847" s="164"/>
      <c r="BK847" s="164"/>
      <c r="BL847" s="164"/>
      <c r="BM847" s="164"/>
      <c r="BN847" s="164"/>
      <c r="BO847" s="164"/>
      <c r="BP847" s="164"/>
      <c r="BQ847" s="164"/>
      <c r="BR847" s="164"/>
      <c r="BS847" s="164"/>
      <c r="BT847" s="164"/>
      <c r="BU847" s="164"/>
      <c r="BV847" s="164"/>
      <c r="BW847" s="164"/>
      <c r="BX847" s="164"/>
    </row>
    <row r="848" spans="1:76" s="172" customFormat="1" x14ac:dyDescent="0.3">
      <c r="A848" s="156"/>
      <c r="B848" s="164"/>
      <c r="W848" s="164"/>
      <c r="X848" s="164"/>
      <c r="Y848" s="164"/>
      <c r="Z848" s="164"/>
      <c r="AA848" s="164"/>
      <c r="AB848" s="164"/>
      <c r="AC848" s="164"/>
      <c r="AD848" s="164"/>
      <c r="AE848" s="164"/>
      <c r="AF848" s="164"/>
      <c r="AG848" s="164"/>
      <c r="AH848" s="164"/>
      <c r="AI848" s="164"/>
      <c r="AJ848" s="164"/>
      <c r="AK848" s="164"/>
      <c r="AL848" s="164"/>
      <c r="AM848" s="164"/>
      <c r="AN848" s="164"/>
      <c r="AO848" s="164"/>
      <c r="AP848" s="164"/>
      <c r="AQ848" s="164"/>
      <c r="AR848" s="164"/>
      <c r="AS848" s="164"/>
      <c r="AT848" s="164"/>
      <c r="AU848" s="164"/>
      <c r="AV848" s="164"/>
      <c r="AW848" s="164"/>
      <c r="AX848" s="164"/>
      <c r="AY848" s="164"/>
      <c r="AZ848" s="164"/>
      <c r="BA848" s="164"/>
      <c r="BB848" s="164"/>
      <c r="BC848" s="164"/>
      <c r="BD848" s="164"/>
      <c r="BE848" s="164"/>
      <c r="BF848" s="164"/>
      <c r="BG848" s="164"/>
      <c r="BH848" s="164"/>
      <c r="BI848" s="164"/>
      <c r="BJ848" s="164"/>
      <c r="BK848" s="164"/>
      <c r="BL848" s="164"/>
      <c r="BM848" s="164"/>
      <c r="BN848" s="164"/>
      <c r="BO848" s="164"/>
      <c r="BP848" s="164"/>
      <c r="BQ848" s="164"/>
      <c r="BR848" s="164"/>
      <c r="BS848" s="164"/>
      <c r="BT848" s="164"/>
      <c r="BU848" s="164"/>
      <c r="BV848" s="164"/>
      <c r="BW848" s="164"/>
      <c r="BX848" s="164"/>
    </row>
    <row r="849" spans="1:77" s="172" customFormat="1" x14ac:dyDescent="0.3">
      <c r="A849" s="156"/>
      <c r="B849" s="164"/>
      <c r="W849" s="164"/>
      <c r="X849" s="164"/>
      <c r="Y849" s="164"/>
      <c r="Z849" s="164"/>
      <c r="AA849" s="164"/>
      <c r="AB849" s="164"/>
      <c r="AC849" s="164"/>
      <c r="AD849" s="164"/>
      <c r="AE849" s="164"/>
      <c r="AF849" s="164"/>
      <c r="AG849" s="164"/>
      <c r="AH849" s="164"/>
      <c r="AI849" s="164"/>
      <c r="AJ849" s="164"/>
      <c r="AK849" s="164"/>
      <c r="AL849" s="164"/>
      <c r="AM849" s="164"/>
      <c r="AN849" s="164"/>
      <c r="AO849" s="164"/>
      <c r="AP849" s="164"/>
      <c r="AQ849" s="164"/>
      <c r="AR849" s="164"/>
      <c r="AS849" s="164"/>
      <c r="AT849" s="164"/>
      <c r="AU849" s="164"/>
      <c r="AV849" s="164"/>
      <c r="AW849" s="164"/>
      <c r="AX849" s="164"/>
      <c r="AY849" s="164"/>
      <c r="AZ849" s="164"/>
      <c r="BA849" s="164"/>
      <c r="BB849" s="164"/>
      <c r="BC849" s="164"/>
      <c r="BD849" s="164"/>
      <c r="BE849" s="164"/>
      <c r="BF849" s="164"/>
      <c r="BG849" s="164"/>
      <c r="BH849" s="164"/>
      <c r="BI849" s="164"/>
      <c r="BJ849" s="164"/>
      <c r="BK849" s="164"/>
      <c r="BL849" s="164"/>
      <c r="BM849" s="164"/>
      <c r="BN849" s="164"/>
      <c r="BO849" s="164"/>
      <c r="BP849" s="164"/>
      <c r="BQ849" s="164"/>
      <c r="BR849" s="164"/>
      <c r="BS849" s="164"/>
      <c r="BT849" s="164"/>
      <c r="BU849" s="164"/>
      <c r="BV849" s="164"/>
      <c r="BW849" s="164"/>
      <c r="BX849" s="164"/>
    </row>
    <row r="850" spans="1:77" s="172" customFormat="1" x14ac:dyDescent="0.3">
      <c r="A850" s="156"/>
      <c r="B850" s="164"/>
      <c r="W850" s="164"/>
      <c r="X850" s="164"/>
      <c r="Y850" s="164"/>
      <c r="Z850" s="164"/>
      <c r="AA850" s="164"/>
      <c r="AB850" s="164"/>
      <c r="AC850" s="164"/>
      <c r="AD850" s="164"/>
      <c r="AE850" s="164"/>
      <c r="AF850" s="164"/>
      <c r="AG850" s="164"/>
      <c r="AH850" s="164"/>
      <c r="AI850" s="164"/>
      <c r="AJ850" s="164"/>
      <c r="AK850" s="164"/>
      <c r="AL850" s="164"/>
      <c r="AM850" s="164"/>
      <c r="AN850" s="164"/>
      <c r="AO850" s="164"/>
      <c r="AP850" s="164"/>
      <c r="AQ850" s="164"/>
      <c r="AR850" s="164"/>
      <c r="AS850" s="164"/>
      <c r="AT850" s="164"/>
      <c r="AU850" s="164"/>
      <c r="AV850" s="164"/>
      <c r="AW850" s="164"/>
      <c r="AX850" s="164"/>
      <c r="AY850" s="164"/>
      <c r="AZ850" s="164"/>
      <c r="BA850" s="164"/>
      <c r="BB850" s="164"/>
      <c r="BC850" s="164"/>
      <c r="BD850" s="164"/>
      <c r="BE850" s="164"/>
      <c r="BF850" s="164"/>
      <c r="BG850" s="164"/>
      <c r="BH850" s="164"/>
      <c r="BI850" s="164"/>
      <c r="BJ850" s="164"/>
      <c r="BK850" s="164"/>
      <c r="BL850" s="164"/>
      <c r="BM850" s="164"/>
      <c r="BN850" s="164"/>
      <c r="BO850" s="164"/>
      <c r="BP850" s="164"/>
      <c r="BQ850" s="164"/>
      <c r="BR850" s="164"/>
      <c r="BS850" s="164"/>
      <c r="BT850" s="164"/>
      <c r="BU850" s="164"/>
      <c r="BV850" s="164"/>
      <c r="BW850" s="164"/>
      <c r="BX850" s="164"/>
    </row>
    <row r="851" spans="1:77" s="172" customFormat="1" x14ac:dyDescent="0.3">
      <c r="A851" s="156"/>
      <c r="B851" s="164"/>
      <c r="W851" s="170"/>
      <c r="X851" s="164"/>
      <c r="Y851" s="164"/>
      <c r="Z851" s="164"/>
      <c r="AA851" s="164"/>
      <c r="AB851" s="164"/>
      <c r="AC851" s="164"/>
      <c r="AD851" s="164"/>
      <c r="AE851" s="164"/>
      <c r="AF851" s="164"/>
      <c r="AG851" s="164"/>
      <c r="AH851" s="164"/>
      <c r="AI851" s="164"/>
      <c r="AJ851" s="164"/>
      <c r="AK851" s="164"/>
      <c r="AL851" s="164"/>
      <c r="AM851" s="164"/>
      <c r="AN851" s="164"/>
      <c r="AO851" s="164"/>
      <c r="AP851" s="164"/>
      <c r="AQ851" s="164"/>
      <c r="AR851" s="164"/>
      <c r="AS851" s="164"/>
      <c r="AT851" s="164"/>
      <c r="AU851" s="164"/>
      <c r="AV851" s="164"/>
      <c r="AW851" s="164"/>
      <c r="AX851" s="164"/>
      <c r="AY851" s="164"/>
      <c r="AZ851" s="164"/>
      <c r="BA851" s="164"/>
      <c r="BB851" s="164"/>
      <c r="BC851" s="164"/>
      <c r="BD851" s="164"/>
      <c r="BE851" s="164"/>
      <c r="BF851" s="164"/>
      <c r="BG851" s="164"/>
      <c r="BH851" s="164"/>
      <c r="BI851" s="164"/>
      <c r="BJ851" s="164"/>
      <c r="BK851" s="164"/>
      <c r="BL851" s="164"/>
      <c r="BM851" s="164"/>
      <c r="BN851" s="164"/>
      <c r="BO851" s="164"/>
      <c r="BP851" s="164"/>
      <c r="BQ851" s="164"/>
      <c r="BR851" s="164"/>
      <c r="BS851" s="164"/>
      <c r="BT851" s="164"/>
      <c r="BU851" s="164"/>
      <c r="BV851" s="164"/>
      <c r="BW851" s="164"/>
      <c r="BX851" s="164"/>
    </row>
    <row r="852" spans="1:77" s="172" customFormat="1" x14ac:dyDescent="0.3">
      <c r="A852" s="156"/>
      <c r="B852" s="164"/>
      <c r="W852" s="170"/>
      <c r="X852" s="164"/>
      <c r="Y852" s="164"/>
      <c r="Z852" s="164"/>
      <c r="AA852" s="164"/>
      <c r="AB852" s="164"/>
      <c r="AC852" s="164"/>
      <c r="AD852" s="164"/>
      <c r="AE852" s="164"/>
      <c r="AF852" s="164"/>
      <c r="AG852" s="164"/>
      <c r="AH852" s="164"/>
      <c r="AI852" s="164"/>
      <c r="AJ852" s="164"/>
      <c r="AK852" s="164"/>
      <c r="AL852" s="164"/>
      <c r="AM852" s="164"/>
      <c r="AN852" s="164"/>
      <c r="AO852" s="164"/>
      <c r="AP852" s="164"/>
      <c r="AQ852" s="164"/>
      <c r="AR852" s="164"/>
      <c r="AS852" s="164"/>
      <c r="AT852" s="164"/>
      <c r="AU852" s="164"/>
      <c r="AV852" s="164"/>
      <c r="AW852" s="164"/>
      <c r="AX852" s="164"/>
      <c r="AY852" s="164"/>
      <c r="AZ852" s="164"/>
      <c r="BA852" s="164"/>
      <c r="BB852" s="164"/>
      <c r="BC852" s="164"/>
      <c r="BD852" s="164"/>
      <c r="BE852" s="164"/>
      <c r="BF852" s="164"/>
      <c r="BG852" s="164"/>
      <c r="BH852" s="164"/>
      <c r="BI852" s="164"/>
      <c r="BJ852" s="164"/>
      <c r="BK852" s="164"/>
      <c r="BL852" s="164"/>
      <c r="BM852" s="164"/>
      <c r="BN852" s="164"/>
      <c r="BO852" s="164"/>
      <c r="BP852" s="164"/>
      <c r="BQ852" s="164"/>
      <c r="BR852" s="164"/>
      <c r="BS852" s="164"/>
      <c r="BT852" s="164"/>
      <c r="BU852" s="164"/>
      <c r="BV852" s="164"/>
      <c r="BW852" s="164"/>
      <c r="BX852" s="164"/>
    </row>
    <row r="853" spans="1:77" s="172" customFormat="1" x14ac:dyDescent="0.3">
      <c r="A853" s="156"/>
      <c r="B853" s="164"/>
      <c r="W853" s="170"/>
      <c r="X853" s="164"/>
      <c r="Y853" s="164"/>
      <c r="Z853" s="164"/>
      <c r="AA853" s="164"/>
      <c r="AB853" s="164"/>
      <c r="AC853" s="164"/>
      <c r="AD853" s="164"/>
      <c r="AE853" s="164"/>
      <c r="AF853" s="164"/>
      <c r="AG853" s="164"/>
      <c r="AH853" s="164"/>
      <c r="AI853" s="164"/>
      <c r="AJ853" s="164"/>
      <c r="AK853" s="164"/>
      <c r="AL853" s="164"/>
      <c r="AM853" s="164"/>
      <c r="AN853" s="164"/>
      <c r="AO853" s="164"/>
      <c r="AP853" s="164"/>
      <c r="AQ853" s="164"/>
      <c r="AR853" s="164"/>
      <c r="AS853" s="164"/>
      <c r="AT853" s="164"/>
      <c r="AU853" s="164"/>
      <c r="AV853" s="164"/>
      <c r="AW853" s="164"/>
      <c r="AX853" s="164"/>
      <c r="AY853" s="164"/>
      <c r="AZ853" s="164"/>
      <c r="BA853" s="164"/>
      <c r="BB853" s="164"/>
      <c r="BC853" s="164"/>
      <c r="BD853" s="164"/>
      <c r="BE853" s="164"/>
      <c r="BF853" s="164"/>
      <c r="BG853" s="164"/>
      <c r="BH853" s="164"/>
      <c r="BI853" s="164"/>
      <c r="BJ853" s="164"/>
      <c r="BK853" s="164"/>
      <c r="BL853" s="164"/>
      <c r="BM853" s="164"/>
      <c r="BN853" s="164"/>
      <c r="BO853" s="164"/>
      <c r="BP853" s="164"/>
      <c r="BQ853" s="164"/>
      <c r="BR853" s="164"/>
      <c r="BS853" s="164"/>
      <c r="BT853" s="164"/>
      <c r="BU853" s="164"/>
      <c r="BV853" s="164"/>
      <c r="BW853" s="164"/>
      <c r="BX853" s="164"/>
    </row>
    <row r="854" spans="1:77" s="172" customFormat="1" x14ac:dyDescent="0.3">
      <c r="A854" s="156"/>
      <c r="B854" s="164"/>
      <c r="W854" s="170"/>
      <c r="X854" s="164"/>
      <c r="Y854" s="164"/>
      <c r="Z854" s="164"/>
      <c r="AA854" s="164"/>
      <c r="AB854" s="164"/>
      <c r="AC854" s="164"/>
      <c r="AD854" s="164"/>
      <c r="AE854" s="164"/>
      <c r="AF854" s="164"/>
      <c r="AG854" s="164"/>
      <c r="AH854" s="164"/>
      <c r="AI854" s="164"/>
      <c r="AJ854" s="164"/>
      <c r="AK854" s="164"/>
      <c r="AL854" s="164"/>
      <c r="AM854" s="164"/>
      <c r="AN854" s="164"/>
      <c r="AO854" s="164"/>
      <c r="AP854" s="164"/>
      <c r="AQ854" s="164"/>
      <c r="AR854" s="164"/>
      <c r="AS854" s="164"/>
      <c r="AT854" s="164"/>
      <c r="AU854" s="164"/>
      <c r="AV854" s="164"/>
      <c r="AW854" s="164"/>
      <c r="AX854" s="164"/>
      <c r="AY854" s="164"/>
      <c r="AZ854" s="164"/>
      <c r="BA854" s="164"/>
      <c r="BB854" s="164"/>
      <c r="BC854" s="164"/>
      <c r="BD854" s="164"/>
      <c r="BE854" s="164"/>
      <c r="BF854" s="164"/>
      <c r="BG854" s="164"/>
      <c r="BH854" s="164"/>
      <c r="BI854" s="164"/>
      <c r="BJ854" s="164"/>
      <c r="BK854" s="164"/>
      <c r="BL854" s="164"/>
      <c r="BM854" s="164"/>
      <c r="BN854" s="164"/>
      <c r="BO854" s="164"/>
      <c r="BP854" s="164"/>
      <c r="BQ854" s="164"/>
      <c r="BR854" s="164"/>
      <c r="BS854" s="164"/>
      <c r="BT854" s="164"/>
      <c r="BU854" s="164"/>
      <c r="BV854" s="164"/>
      <c r="BW854" s="164"/>
      <c r="BX854" s="164"/>
    </row>
    <row r="855" spans="1:77" s="172" customFormat="1" x14ac:dyDescent="0.3">
      <c r="A855" s="156"/>
      <c r="B855" s="164"/>
      <c r="W855" s="170"/>
      <c r="X855" s="164"/>
      <c r="Y855" s="164"/>
      <c r="Z855" s="164"/>
      <c r="AA855" s="164"/>
      <c r="AB855" s="164"/>
      <c r="AC855" s="164"/>
      <c r="AD855" s="164"/>
      <c r="AE855" s="164"/>
      <c r="AF855" s="164"/>
      <c r="AG855" s="164"/>
      <c r="AH855" s="164"/>
      <c r="AI855" s="164"/>
      <c r="AJ855" s="164"/>
      <c r="AK855" s="164"/>
      <c r="AL855" s="164"/>
      <c r="AM855" s="164"/>
      <c r="AN855" s="164"/>
      <c r="AO855" s="164"/>
      <c r="AP855" s="164"/>
      <c r="AQ855" s="164"/>
      <c r="AR855" s="164"/>
      <c r="AS855" s="164"/>
      <c r="AT855" s="164"/>
      <c r="AU855" s="164"/>
      <c r="AV855" s="164"/>
      <c r="AW855" s="164"/>
      <c r="AX855" s="164"/>
      <c r="AY855" s="164"/>
      <c r="AZ855" s="164"/>
      <c r="BA855" s="164"/>
      <c r="BB855" s="164"/>
      <c r="BC855" s="164"/>
      <c r="BD855" s="164"/>
      <c r="BE855" s="164"/>
      <c r="BF855" s="164"/>
      <c r="BG855" s="164"/>
      <c r="BH855" s="164"/>
      <c r="BI855" s="164"/>
      <c r="BJ855" s="164"/>
      <c r="BK855" s="164"/>
      <c r="BL855" s="164"/>
      <c r="BM855" s="164"/>
      <c r="BN855" s="164"/>
      <c r="BO855" s="164"/>
      <c r="BP855" s="164"/>
      <c r="BQ855" s="164"/>
      <c r="BR855" s="164"/>
      <c r="BS855" s="164"/>
      <c r="BT855" s="164"/>
      <c r="BU855" s="164"/>
      <c r="BV855" s="164"/>
      <c r="BW855" s="164"/>
      <c r="BX855" s="164"/>
    </row>
    <row r="856" spans="1:77" s="172" customFormat="1" x14ac:dyDescent="0.3">
      <c r="A856" s="156"/>
      <c r="B856" s="164"/>
      <c r="W856" s="170"/>
      <c r="X856" s="164"/>
      <c r="Y856" s="164"/>
      <c r="Z856" s="164"/>
      <c r="AA856" s="164"/>
      <c r="AB856" s="164"/>
      <c r="AC856" s="164"/>
      <c r="AD856" s="164"/>
      <c r="AE856" s="164"/>
      <c r="AF856" s="164"/>
      <c r="AG856" s="164"/>
      <c r="AH856" s="164"/>
      <c r="AI856" s="164"/>
      <c r="AJ856" s="164"/>
      <c r="AK856" s="164"/>
      <c r="AL856" s="164"/>
      <c r="AM856" s="164"/>
      <c r="AN856" s="164"/>
      <c r="AO856" s="164"/>
      <c r="AP856" s="164"/>
      <c r="AQ856" s="164"/>
      <c r="AR856" s="164"/>
      <c r="AS856" s="164"/>
      <c r="AT856" s="164"/>
      <c r="AU856" s="164"/>
      <c r="AV856" s="164"/>
      <c r="AW856" s="164"/>
      <c r="AX856" s="164"/>
      <c r="AY856" s="164"/>
      <c r="AZ856" s="164"/>
      <c r="BA856" s="164"/>
      <c r="BB856" s="164"/>
      <c r="BC856" s="164"/>
      <c r="BD856" s="164"/>
      <c r="BE856" s="164"/>
      <c r="BF856" s="164"/>
      <c r="BG856" s="164"/>
      <c r="BH856" s="164"/>
      <c r="BI856" s="164"/>
      <c r="BJ856" s="164"/>
      <c r="BK856" s="164"/>
      <c r="BL856" s="164"/>
      <c r="BM856" s="164"/>
      <c r="BN856" s="164"/>
      <c r="BO856" s="164"/>
      <c r="BP856" s="164"/>
      <c r="BQ856" s="164"/>
      <c r="BR856" s="164"/>
      <c r="BS856" s="164"/>
      <c r="BT856" s="164"/>
      <c r="BU856" s="164"/>
      <c r="BV856" s="164"/>
      <c r="BW856" s="164"/>
      <c r="BX856" s="164"/>
    </row>
    <row r="857" spans="1:77" s="172" customFormat="1" x14ac:dyDescent="0.3">
      <c r="A857" s="156"/>
      <c r="B857" s="164"/>
      <c r="W857" s="170"/>
      <c r="X857" s="164"/>
      <c r="Y857" s="164"/>
      <c r="Z857" s="164"/>
      <c r="AA857" s="164"/>
      <c r="AB857" s="164"/>
      <c r="AC857" s="164"/>
      <c r="AD857" s="164"/>
      <c r="AE857" s="164"/>
      <c r="AF857" s="164"/>
      <c r="AG857" s="164"/>
      <c r="AH857" s="164"/>
      <c r="AI857" s="164"/>
      <c r="AJ857" s="164"/>
      <c r="AK857" s="164"/>
      <c r="AL857" s="164"/>
      <c r="AM857" s="164"/>
      <c r="AN857" s="164"/>
      <c r="AO857" s="164"/>
      <c r="AP857" s="164"/>
      <c r="AQ857" s="164"/>
      <c r="AR857" s="164"/>
      <c r="AS857" s="164"/>
      <c r="AT857" s="164"/>
      <c r="AU857" s="164"/>
      <c r="AV857" s="164"/>
      <c r="AW857" s="164"/>
      <c r="AX857" s="164"/>
      <c r="AY857" s="164"/>
      <c r="AZ857" s="164"/>
      <c r="BA857" s="164"/>
      <c r="BB857" s="164"/>
      <c r="BC857" s="164"/>
      <c r="BD857" s="164"/>
      <c r="BE857" s="164"/>
      <c r="BF857" s="164"/>
      <c r="BG857" s="164"/>
      <c r="BH857" s="164"/>
      <c r="BI857" s="164"/>
      <c r="BJ857" s="164"/>
      <c r="BK857" s="164"/>
      <c r="BL857" s="164"/>
      <c r="BM857" s="164"/>
      <c r="BN857" s="164"/>
      <c r="BO857" s="164"/>
      <c r="BP857" s="164"/>
      <c r="BQ857" s="164"/>
      <c r="BR857" s="164"/>
      <c r="BS857" s="164"/>
      <c r="BT857" s="164"/>
      <c r="BU857" s="164"/>
      <c r="BV857" s="164"/>
      <c r="BW857" s="164"/>
      <c r="BX857" s="164"/>
    </row>
    <row r="858" spans="1:77" s="172" customFormat="1" x14ac:dyDescent="0.3">
      <c r="A858" s="156"/>
      <c r="B858" s="164"/>
      <c r="W858" s="170"/>
      <c r="X858" s="164"/>
      <c r="Y858" s="164"/>
      <c r="Z858" s="164"/>
      <c r="AA858" s="164"/>
      <c r="AB858" s="164"/>
      <c r="AC858" s="164"/>
      <c r="AD858" s="164"/>
      <c r="AE858" s="164"/>
      <c r="AF858" s="164"/>
      <c r="AG858" s="164"/>
      <c r="AH858" s="164"/>
      <c r="AI858" s="164"/>
      <c r="AJ858" s="164"/>
      <c r="AK858" s="164"/>
      <c r="AL858" s="164"/>
      <c r="AM858" s="164"/>
      <c r="AN858" s="164"/>
      <c r="AO858" s="164"/>
      <c r="AP858" s="164"/>
      <c r="AQ858" s="164"/>
      <c r="AR858" s="164"/>
      <c r="AS858" s="164"/>
      <c r="AT858" s="164"/>
      <c r="AU858" s="164"/>
      <c r="AV858" s="164"/>
      <c r="AW858" s="164"/>
      <c r="AX858" s="164"/>
      <c r="AY858" s="164"/>
      <c r="AZ858" s="164"/>
      <c r="BA858" s="164"/>
      <c r="BB858" s="164"/>
      <c r="BC858" s="164"/>
      <c r="BD858" s="164"/>
      <c r="BE858" s="164"/>
      <c r="BF858" s="164"/>
      <c r="BG858" s="164"/>
      <c r="BH858" s="164"/>
      <c r="BI858" s="164"/>
      <c r="BJ858" s="164"/>
      <c r="BK858" s="164"/>
      <c r="BL858" s="164"/>
      <c r="BM858" s="164"/>
      <c r="BN858" s="164"/>
      <c r="BO858" s="164"/>
      <c r="BP858" s="164"/>
      <c r="BQ858" s="164"/>
      <c r="BR858" s="164"/>
      <c r="BS858" s="164"/>
      <c r="BT858" s="164"/>
      <c r="BU858" s="164"/>
      <c r="BV858" s="164"/>
      <c r="BW858" s="164"/>
      <c r="BX858" s="164"/>
    </row>
    <row r="859" spans="1:77" s="169" customFormat="1" x14ac:dyDescent="0.3">
      <c r="A859" s="156"/>
      <c r="B859" s="164"/>
      <c r="C859" s="172"/>
      <c r="D859" s="172"/>
      <c r="E859" s="172"/>
      <c r="F859" s="172"/>
      <c r="G859" s="172"/>
      <c r="H859" s="172"/>
      <c r="I859" s="172"/>
      <c r="J859" s="172"/>
      <c r="K859" s="172"/>
      <c r="L859" s="172"/>
      <c r="M859" s="172"/>
      <c r="N859" s="172"/>
      <c r="O859" s="172"/>
      <c r="P859" s="172"/>
      <c r="Q859" s="172"/>
      <c r="R859" s="172"/>
      <c r="S859" s="172"/>
      <c r="T859" s="172"/>
      <c r="U859" s="172"/>
      <c r="V859" s="172"/>
      <c r="W859" s="170"/>
      <c r="X859" s="164"/>
      <c r="Y859" s="164"/>
      <c r="Z859" s="164"/>
      <c r="AA859" s="164"/>
      <c r="AB859" s="164"/>
      <c r="AC859" s="164"/>
      <c r="AD859" s="164"/>
      <c r="AE859" s="164"/>
      <c r="AF859" s="164"/>
      <c r="AG859" s="164"/>
      <c r="AH859" s="164"/>
      <c r="AI859" s="164"/>
      <c r="AJ859" s="164"/>
      <c r="AK859" s="164"/>
      <c r="AL859" s="164"/>
      <c r="AM859" s="164"/>
      <c r="AN859" s="164"/>
      <c r="AO859" s="164"/>
      <c r="AP859" s="164"/>
      <c r="AQ859" s="164"/>
      <c r="AR859" s="164"/>
      <c r="AS859" s="164"/>
      <c r="AT859" s="164"/>
      <c r="AU859" s="164"/>
      <c r="AV859" s="164"/>
      <c r="AW859" s="164"/>
      <c r="AX859" s="164"/>
      <c r="AY859" s="164"/>
      <c r="AZ859" s="164"/>
      <c r="BA859" s="164"/>
      <c r="BB859" s="164"/>
      <c r="BC859" s="164"/>
      <c r="BD859" s="164"/>
      <c r="BE859" s="164"/>
      <c r="BF859" s="164"/>
      <c r="BG859" s="164"/>
      <c r="BH859" s="164"/>
      <c r="BI859" s="164"/>
      <c r="BJ859" s="164"/>
      <c r="BK859" s="164"/>
      <c r="BL859" s="164"/>
      <c r="BM859" s="164"/>
      <c r="BN859" s="164"/>
      <c r="BO859" s="164"/>
      <c r="BP859" s="164"/>
      <c r="BQ859" s="164"/>
      <c r="BR859" s="164"/>
      <c r="BS859" s="164"/>
      <c r="BT859" s="164"/>
      <c r="BU859" s="164"/>
      <c r="BV859" s="164"/>
      <c r="BW859" s="164"/>
      <c r="BX859" s="164"/>
      <c r="BY859" s="172"/>
    </row>
    <row r="860" spans="1:77" s="169" customFormat="1" x14ac:dyDescent="0.3">
      <c r="A860" s="156"/>
      <c r="B860" s="164"/>
      <c r="C860" s="172"/>
      <c r="D860" s="172"/>
      <c r="E860" s="172"/>
      <c r="F860" s="172"/>
      <c r="G860" s="172"/>
      <c r="H860" s="172"/>
      <c r="I860" s="172"/>
      <c r="J860" s="172"/>
      <c r="K860" s="172"/>
      <c r="L860" s="172"/>
      <c r="M860" s="172"/>
      <c r="N860" s="172"/>
      <c r="O860" s="172"/>
      <c r="P860" s="172"/>
      <c r="Q860" s="172"/>
      <c r="R860" s="172"/>
      <c r="S860" s="172"/>
      <c r="T860" s="172"/>
      <c r="U860" s="172"/>
      <c r="V860" s="172"/>
      <c r="W860" s="170"/>
      <c r="X860" s="164"/>
      <c r="Y860" s="164"/>
      <c r="Z860" s="164"/>
      <c r="AA860" s="164"/>
      <c r="AB860" s="164"/>
      <c r="AC860" s="164"/>
      <c r="AD860" s="164"/>
      <c r="AE860" s="164"/>
      <c r="AF860" s="164"/>
      <c r="AG860" s="164"/>
      <c r="AH860" s="164"/>
      <c r="AI860" s="164"/>
      <c r="AJ860" s="164"/>
      <c r="AK860" s="164"/>
      <c r="AL860" s="164"/>
      <c r="AM860" s="164"/>
      <c r="AN860" s="164"/>
      <c r="AO860" s="164"/>
      <c r="AP860" s="164"/>
      <c r="AQ860" s="164"/>
      <c r="AR860" s="164"/>
      <c r="AS860" s="164"/>
      <c r="AT860" s="164"/>
      <c r="AU860" s="164"/>
      <c r="AV860" s="164"/>
      <c r="AW860" s="164"/>
      <c r="AX860" s="164"/>
      <c r="AY860" s="164"/>
      <c r="AZ860" s="164"/>
      <c r="BA860" s="164"/>
      <c r="BB860" s="164"/>
      <c r="BC860" s="164"/>
      <c r="BD860" s="164"/>
      <c r="BE860" s="164"/>
      <c r="BF860" s="164"/>
      <c r="BG860" s="164"/>
      <c r="BH860" s="164"/>
      <c r="BI860" s="164"/>
      <c r="BJ860" s="164"/>
      <c r="BK860" s="164"/>
      <c r="BL860" s="164"/>
      <c r="BM860" s="164"/>
      <c r="BN860" s="164"/>
      <c r="BO860" s="164"/>
      <c r="BP860" s="164"/>
      <c r="BQ860" s="164"/>
      <c r="BR860" s="164"/>
      <c r="BS860" s="164"/>
      <c r="BT860" s="164"/>
      <c r="BU860" s="164"/>
      <c r="BV860" s="164"/>
      <c r="BW860" s="164"/>
      <c r="BX860" s="164"/>
      <c r="BY860" s="172"/>
    </row>
    <row r="861" spans="1:77" s="169" customFormat="1" x14ac:dyDescent="0.3">
      <c r="A861" s="156"/>
      <c r="B861" s="164"/>
      <c r="C861" s="172"/>
      <c r="D861" s="172"/>
      <c r="E861" s="172"/>
      <c r="F861" s="172"/>
      <c r="G861" s="172"/>
      <c r="H861" s="172"/>
      <c r="I861" s="172"/>
      <c r="J861" s="172"/>
      <c r="K861" s="172"/>
      <c r="L861" s="172"/>
      <c r="M861" s="172"/>
      <c r="N861" s="172"/>
      <c r="O861" s="172"/>
      <c r="P861" s="172"/>
      <c r="Q861" s="172"/>
      <c r="R861" s="172"/>
      <c r="S861" s="172"/>
      <c r="T861" s="172"/>
      <c r="U861" s="172"/>
      <c r="V861" s="172"/>
      <c r="W861" s="170"/>
      <c r="X861" s="164"/>
      <c r="Y861" s="164"/>
      <c r="Z861" s="164"/>
      <c r="AA861" s="164"/>
      <c r="AB861" s="164"/>
      <c r="AC861" s="164"/>
      <c r="AD861" s="164"/>
      <c r="AE861" s="164"/>
      <c r="AF861" s="164"/>
      <c r="AG861" s="164"/>
      <c r="AH861" s="164"/>
      <c r="AI861" s="164"/>
      <c r="AJ861" s="164"/>
      <c r="AK861" s="164"/>
      <c r="AL861" s="164"/>
      <c r="AM861" s="164"/>
      <c r="AN861" s="164"/>
      <c r="AO861" s="164"/>
      <c r="AP861" s="164"/>
      <c r="AQ861" s="164"/>
      <c r="AR861" s="164"/>
      <c r="AS861" s="164"/>
      <c r="AT861" s="164"/>
      <c r="AU861" s="164"/>
      <c r="AV861" s="164"/>
      <c r="AW861" s="164"/>
      <c r="AX861" s="164"/>
      <c r="AY861" s="164"/>
      <c r="AZ861" s="164"/>
      <c r="BA861" s="164"/>
      <c r="BB861" s="164"/>
      <c r="BC861" s="164"/>
      <c r="BD861" s="164"/>
      <c r="BE861" s="164"/>
      <c r="BF861" s="164"/>
      <c r="BG861" s="164"/>
      <c r="BH861" s="164"/>
      <c r="BI861" s="164"/>
      <c r="BJ861" s="164"/>
      <c r="BK861" s="164"/>
      <c r="BL861" s="164"/>
      <c r="BM861" s="164"/>
      <c r="BN861" s="164"/>
      <c r="BO861" s="164"/>
      <c r="BP861" s="164"/>
      <c r="BQ861" s="164"/>
      <c r="BR861" s="164"/>
      <c r="BS861" s="164"/>
      <c r="BT861" s="164"/>
      <c r="BU861" s="164"/>
      <c r="BV861" s="164"/>
      <c r="BW861" s="164"/>
      <c r="BX861" s="164"/>
      <c r="BY861" s="172"/>
    </row>
    <row r="862" spans="1:77" s="169" customFormat="1" x14ac:dyDescent="0.3">
      <c r="A862" s="156"/>
      <c r="B862" s="164"/>
      <c r="C862" s="172"/>
      <c r="D862" s="172"/>
      <c r="E862" s="172"/>
      <c r="F862" s="172"/>
      <c r="G862" s="172"/>
      <c r="H862" s="172"/>
      <c r="I862" s="172"/>
      <c r="J862" s="172"/>
      <c r="K862" s="172"/>
      <c r="L862" s="172"/>
      <c r="M862" s="172"/>
      <c r="N862" s="172"/>
      <c r="O862" s="172"/>
      <c r="P862" s="172"/>
      <c r="Q862" s="172"/>
      <c r="R862" s="172"/>
      <c r="S862" s="172"/>
      <c r="T862" s="172"/>
      <c r="U862" s="172"/>
      <c r="V862" s="172"/>
      <c r="W862" s="170"/>
      <c r="X862" s="164"/>
      <c r="Y862" s="164"/>
      <c r="Z862" s="164"/>
      <c r="AA862" s="164"/>
      <c r="AB862" s="164"/>
      <c r="AC862" s="164"/>
      <c r="AD862" s="164"/>
      <c r="AE862" s="164"/>
      <c r="AF862" s="164"/>
      <c r="AG862" s="164"/>
      <c r="AH862" s="164"/>
      <c r="AI862" s="164"/>
      <c r="AJ862" s="164"/>
      <c r="AK862" s="164"/>
      <c r="AL862" s="164"/>
      <c r="AM862" s="164"/>
      <c r="AN862" s="164"/>
      <c r="AO862" s="164"/>
      <c r="AP862" s="164"/>
      <c r="AQ862" s="164"/>
      <c r="AR862" s="164"/>
      <c r="AS862" s="164"/>
      <c r="AT862" s="164"/>
      <c r="AU862" s="164"/>
      <c r="AV862" s="164"/>
      <c r="AW862" s="164"/>
      <c r="AX862" s="164"/>
      <c r="AY862" s="164"/>
      <c r="AZ862" s="164"/>
      <c r="BA862" s="164"/>
      <c r="BB862" s="164"/>
      <c r="BC862" s="164"/>
      <c r="BD862" s="164"/>
      <c r="BE862" s="164"/>
      <c r="BF862" s="164"/>
      <c r="BG862" s="164"/>
      <c r="BH862" s="164"/>
      <c r="BI862" s="164"/>
      <c r="BJ862" s="164"/>
      <c r="BK862" s="164"/>
      <c r="BL862" s="164"/>
      <c r="BM862" s="164"/>
      <c r="BN862" s="164"/>
      <c r="BO862" s="164"/>
      <c r="BP862" s="164"/>
      <c r="BQ862" s="164"/>
      <c r="BR862" s="164"/>
      <c r="BS862" s="164"/>
      <c r="BT862" s="164"/>
      <c r="BU862" s="164"/>
      <c r="BV862" s="164"/>
      <c r="BW862" s="164"/>
      <c r="BX862" s="164"/>
      <c r="BY862" s="172"/>
    </row>
    <row r="863" spans="1:77" s="169" customFormat="1" x14ac:dyDescent="0.3">
      <c r="A863" s="156"/>
      <c r="B863" s="164"/>
      <c r="C863" s="172"/>
      <c r="D863" s="172"/>
      <c r="E863" s="172"/>
      <c r="F863" s="172"/>
      <c r="G863" s="172"/>
      <c r="H863" s="172"/>
      <c r="I863" s="172"/>
      <c r="J863" s="172"/>
      <c r="K863" s="172"/>
      <c r="L863" s="172"/>
      <c r="M863" s="172"/>
      <c r="N863" s="172"/>
      <c r="O863" s="172"/>
      <c r="P863" s="172"/>
      <c r="Q863" s="172"/>
      <c r="R863" s="172"/>
      <c r="S863" s="172"/>
      <c r="T863" s="172"/>
      <c r="U863" s="172"/>
      <c r="V863" s="172"/>
      <c r="W863" s="170"/>
      <c r="X863" s="164"/>
      <c r="Y863" s="164"/>
      <c r="Z863" s="164"/>
      <c r="AA863" s="164"/>
      <c r="AB863" s="164"/>
      <c r="AC863" s="164"/>
      <c r="AD863" s="164"/>
      <c r="AE863" s="164"/>
      <c r="AF863" s="164"/>
      <c r="AG863" s="164"/>
      <c r="AH863" s="164"/>
      <c r="AI863" s="164"/>
      <c r="AJ863" s="164"/>
      <c r="AK863" s="164"/>
      <c r="AL863" s="164"/>
      <c r="AM863" s="164"/>
      <c r="AN863" s="164"/>
      <c r="AO863" s="164"/>
      <c r="AP863" s="164"/>
      <c r="AQ863" s="164"/>
      <c r="AR863" s="164"/>
      <c r="AS863" s="164"/>
      <c r="AT863" s="164"/>
      <c r="AU863" s="164"/>
      <c r="AV863" s="164"/>
      <c r="AW863" s="164"/>
      <c r="AX863" s="164"/>
      <c r="AY863" s="164"/>
      <c r="AZ863" s="164"/>
      <c r="BA863" s="164"/>
      <c r="BB863" s="164"/>
      <c r="BC863" s="164"/>
      <c r="BD863" s="164"/>
      <c r="BE863" s="164"/>
      <c r="BF863" s="164"/>
      <c r="BG863" s="164"/>
      <c r="BH863" s="164"/>
      <c r="BI863" s="164"/>
      <c r="BJ863" s="164"/>
      <c r="BK863" s="164"/>
      <c r="BL863" s="164"/>
      <c r="BM863" s="164"/>
      <c r="BN863" s="164"/>
      <c r="BO863" s="164"/>
      <c r="BP863" s="164"/>
      <c r="BQ863" s="164"/>
      <c r="BR863" s="164"/>
      <c r="BS863" s="164"/>
      <c r="BT863" s="164"/>
      <c r="BU863" s="164"/>
      <c r="BV863" s="164"/>
      <c r="BW863" s="164"/>
      <c r="BX863" s="164"/>
      <c r="BY863" s="172"/>
    </row>
    <row r="864" spans="1:77" s="169" customFormat="1" x14ac:dyDescent="0.3">
      <c r="A864" s="156"/>
      <c r="B864" s="164"/>
      <c r="C864" s="172"/>
      <c r="D864" s="172"/>
      <c r="E864" s="172"/>
      <c r="F864" s="172"/>
      <c r="G864" s="172"/>
      <c r="H864" s="172"/>
      <c r="I864" s="172"/>
      <c r="J864" s="172"/>
      <c r="K864" s="172"/>
      <c r="L864" s="172"/>
      <c r="M864" s="172"/>
      <c r="N864" s="172"/>
      <c r="O864" s="172"/>
      <c r="P864" s="172"/>
      <c r="Q864" s="172"/>
      <c r="R864" s="172"/>
      <c r="S864" s="172"/>
      <c r="T864" s="172"/>
      <c r="U864" s="172"/>
      <c r="V864" s="172"/>
      <c r="W864" s="170"/>
      <c r="X864" s="164"/>
      <c r="Y864" s="164"/>
      <c r="Z864" s="164"/>
      <c r="AA864" s="164"/>
      <c r="AB864" s="164"/>
      <c r="AC864" s="164"/>
      <c r="AD864" s="164"/>
      <c r="AE864" s="164"/>
      <c r="AF864" s="164"/>
      <c r="AG864" s="164"/>
      <c r="AH864" s="164"/>
      <c r="AI864" s="164"/>
      <c r="AJ864" s="164"/>
      <c r="AK864" s="164"/>
      <c r="AL864" s="164"/>
      <c r="AM864" s="164"/>
      <c r="AN864" s="164"/>
      <c r="AO864" s="164"/>
      <c r="AP864" s="164"/>
      <c r="AQ864" s="164"/>
      <c r="AR864" s="164"/>
      <c r="AS864" s="164"/>
      <c r="AT864" s="164"/>
      <c r="AU864" s="164"/>
      <c r="AV864" s="164"/>
      <c r="AW864" s="164"/>
      <c r="AX864" s="164"/>
      <c r="AY864" s="164"/>
      <c r="AZ864" s="164"/>
      <c r="BA864" s="164"/>
      <c r="BB864" s="164"/>
      <c r="BC864" s="164"/>
      <c r="BD864" s="164"/>
      <c r="BE864" s="164"/>
      <c r="BF864" s="164"/>
      <c r="BG864" s="164"/>
      <c r="BH864" s="164"/>
      <c r="BI864" s="164"/>
      <c r="BJ864" s="164"/>
      <c r="BK864" s="164"/>
      <c r="BL864" s="164"/>
      <c r="BM864" s="164"/>
      <c r="BN864" s="164"/>
      <c r="BO864" s="164"/>
      <c r="BP864" s="164"/>
      <c r="BQ864" s="164"/>
      <c r="BR864" s="164"/>
      <c r="BS864" s="164"/>
      <c r="BT864" s="164"/>
      <c r="BU864" s="164"/>
      <c r="BV864" s="164"/>
      <c r="BW864" s="164"/>
      <c r="BX864" s="164"/>
      <c r="BY864" s="172"/>
    </row>
    <row r="865" spans="1:77" s="169" customFormat="1" x14ac:dyDescent="0.3">
      <c r="A865" s="156"/>
      <c r="B865" s="164"/>
      <c r="C865" s="172"/>
      <c r="D865" s="172"/>
      <c r="E865" s="172"/>
      <c r="F865" s="172"/>
      <c r="G865" s="172"/>
      <c r="H865" s="172"/>
      <c r="I865" s="172"/>
      <c r="J865" s="172"/>
      <c r="K865" s="172"/>
      <c r="L865" s="172"/>
      <c r="M865" s="172"/>
      <c r="N865" s="172"/>
      <c r="O865" s="172"/>
      <c r="P865" s="172"/>
      <c r="Q865" s="172"/>
      <c r="R865" s="172"/>
      <c r="S865" s="172"/>
      <c r="T865" s="172"/>
      <c r="U865" s="172"/>
      <c r="V865" s="172"/>
      <c r="W865" s="170"/>
      <c r="X865" s="164"/>
      <c r="Y865" s="164"/>
      <c r="Z865" s="164"/>
      <c r="AA865" s="164"/>
      <c r="AB865" s="164"/>
      <c r="AC865" s="164"/>
      <c r="AD865" s="164"/>
      <c r="AE865" s="164"/>
      <c r="AF865" s="164"/>
      <c r="AG865" s="164"/>
      <c r="AH865" s="164"/>
      <c r="AI865" s="164"/>
      <c r="AJ865" s="164"/>
      <c r="AK865" s="164"/>
      <c r="AL865" s="164"/>
      <c r="AM865" s="164"/>
      <c r="AN865" s="164"/>
      <c r="AO865" s="164"/>
      <c r="AP865" s="164"/>
      <c r="AQ865" s="164"/>
      <c r="AR865" s="164"/>
      <c r="AS865" s="164"/>
      <c r="AT865" s="164"/>
      <c r="AU865" s="164"/>
      <c r="AV865" s="164"/>
      <c r="AW865" s="164"/>
      <c r="AX865" s="164"/>
      <c r="AY865" s="164"/>
      <c r="AZ865" s="164"/>
      <c r="BA865" s="164"/>
      <c r="BB865" s="164"/>
      <c r="BC865" s="164"/>
      <c r="BD865" s="164"/>
      <c r="BE865" s="164"/>
      <c r="BF865" s="164"/>
      <c r="BG865" s="164"/>
      <c r="BH865" s="164"/>
      <c r="BI865" s="164"/>
      <c r="BJ865" s="164"/>
      <c r="BK865" s="164"/>
      <c r="BL865" s="164"/>
      <c r="BM865" s="164"/>
      <c r="BN865" s="164"/>
      <c r="BO865" s="164"/>
      <c r="BP865" s="164"/>
      <c r="BQ865" s="164"/>
      <c r="BR865" s="164"/>
      <c r="BS865" s="164"/>
      <c r="BT865" s="164"/>
      <c r="BU865" s="164"/>
      <c r="BV865" s="164"/>
      <c r="BW865" s="164"/>
      <c r="BX865" s="164"/>
      <c r="BY865" s="172"/>
    </row>
    <row r="866" spans="1:77" s="169" customFormat="1" x14ac:dyDescent="0.3">
      <c r="A866" s="156"/>
      <c r="B866" s="164"/>
      <c r="C866" s="172"/>
      <c r="D866" s="172"/>
      <c r="E866" s="172"/>
      <c r="F866" s="172"/>
      <c r="G866" s="172"/>
      <c r="H866" s="172"/>
      <c r="I866" s="172"/>
      <c r="J866" s="172"/>
      <c r="K866" s="172"/>
      <c r="L866" s="172"/>
      <c r="M866" s="172"/>
      <c r="N866" s="172"/>
      <c r="O866" s="172"/>
      <c r="P866" s="172"/>
      <c r="Q866" s="172"/>
      <c r="R866" s="172"/>
      <c r="S866" s="172"/>
      <c r="T866" s="172"/>
      <c r="U866" s="172"/>
      <c r="V866" s="172"/>
      <c r="W866" s="170"/>
      <c r="X866" s="164"/>
      <c r="Y866" s="164"/>
      <c r="Z866" s="164"/>
      <c r="AA866" s="164"/>
      <c r="AB866" s="164"/>
      <c r="AC866" s="164"/>
      <c r="AD866" s="164"/>
      <c r="AE866" s="164"/>
      <c r="AF866" s="164"/>
      <c r="AG866" s="164"/>
      <c r="AH866" s="164"/>
      <c r="AI866" s="164"/>
      <c r="AJ866" s="164"/>
      <c r="AK866" s="164"/>
      <c r="AL866" s="164"/>
      <c r="AM866" s="164"/>
      <c r="AN866" s="164"/>
      <c r="AO866" s="164"/>
      <c r="AP866" s="164"/>
      <c r="AQ866" s="164"/>
      <c r="AR866" s="164"/>
      <c r="AS866" s="164"/>
      <c r="AT866" s="164"/>
      <c r="AU866" s="164"/>
      <c r="AV866" s="164"/>
      <c r="AW866" s="164"/>
      <c r="AX866" s="164"/>
      <c r="AY866" s="164"/>
      <c r="AZ866" s="164"/>
      <c r="BA866" s="164"/>
      <c r="BB866" s="164"/>
      <c r="BC866" s="164"/>
      <c r="BD866" s="164"/>
      <c r="BE866" s="164"/>
      <c r="BF866" s="164"/>
      <c r="BG866" s="164"/>
      <c r="BH866" s="164"/>
      <c r="BI866" s="164"/>
      <c r="BJ866" s="164"/>
      <c r="BK866" s="164"/>
      <c r="BL866" s="164"/>
      <c r="BM866" s="164"/>
      <c r="BN866" s="164"/>
      <c r="BO866" s="164"/>
      <c r="BP866" s="164"/>
      <c r="BQ866" s="164"/>
      <c r="BR866" s="164"/>
      <c r="BS866" s="164"/>
      <c r="BT866" s="164"/>
      <c r="BU866" s="164"/>
      <c r="BV866" s="164"/>
      <c r="BW866" s="164"/>
      <c r="BX866" s="164"/>
      <c r="BY866" s="172"/>
    </row>
    <row r="867" spans="1:77" s="169" customFormat="1" x14ac:dyDescent="0.3">
      <c r="A867" s="156"/>
      <c r="B867" s="164"/>
      <c r="C867" s="172"/>
      <c r="D867" s="172"/>
      <c r="E867" s="172"/>
      <c r="F867" s="172"/>
      <c r="G867" s="172"/>
      <c r="H867" s="172"/>
      <c r="I867" s="172"/>
      <c r="J867" s="172"/>
      <c r="K867" s="172"/>
      <c r="L867" s="172"/>
      <c r="M867" s="172"/>
      <c r="N867" s="172"/>
      <c r="O867" s="172"/>
      <c r="P867" s="172"/>
      <c r="Q867" s="172"/>
      <c r="R867" s="172"/>
      <c r="S867" s="172"/>
      <c r="T867" s="172"/>
      <c r="U867" s="172"/>
      <c r="V867" s="172"/>
      <c r="W867" s="170"/>
      <c r="X867" s="164"/>
      <c r="Y867" s="164"/>
      <c r="Z867" s="164"/>
      <c r="AA867" s="164"/>
      <c r="AB867" s="164"/>
      <c r="AC867" s="164"/>
      <c r="AD867" s="164"/>
      <c r="AE867" s="164"/>
      <c r="AF867" s="164"/>
      <c r="AG867" s="164"/>
      <c r="AH867" s="164"/>
      <c r="AI867" s="164"/>
      <c r="AJ867" s="164"/>
      <c r="AK867" s="164"/>
      <c r="AL867" s="164"/>
      <c r="AM867" s="164"/>
      <c r="AN867" s="164"/>
      <c r="AO867" s="164"/>
      <c r="AP867" s="164"/>
      <c r="AQ867" s="164"/>
      <c r="AR867" s="164"/>
      <c r="AS867" s="164"/>
      <c r="AT867" s="164"/>
      <c r="AU867" s="164"/>
      <c r="AV867" s="164"/>
      <c r="AW867" s="164"/>
      <c r="AX867" s="164"/>
      <c r="AY867" s="164"/>
      <c r="AZ867" s="164"/>
      <c r="BA867" s="164"/>
      <c r="BB867" s="164"/>
      <c r="BC867" s="164"/>
      <c r="BD867" s="164"/>
      <c r="BE867" s="164"/>
      <c r="BF867" s="164"/>
      <c r="BG867" s="164"/>
      <c r="BH867" s="164"/>
      <c r="BI867" s="164"/>
      <c r="BJ867" s="164"/>
      <c r="BK867" s="164"/>
      <c r="BL867" s="164"/>
      <c r="BM867" s="164"/>
      <c r="BN867" s="164"/>
      <c r="BO867" s="164"/>
      <c r="BP867" s="164"/>
      <c r="BQ867" s="164"/>
      <c r="BR867" s="164"/>
      <c r="BS867" s="164"/>
      <c r="BT867" s="164"/>
      <c r="BU867" s="164"/>
      <c r="BV867" s="164"/>
      <c r="BW867" s="164"/>
      <c r="BX867" s="164"/>
      <c r="BY867" s="172"/>
    </row>
    <row r="868" spans="1:77" s="169" customFormat="1" x14ac:dyDescent="0.3">
      <c r="A868" s="156"/>
      <c r="B868" s="164"/>
      <c r="C868" s="172"/>
      <c r="D868" s="172"/>
      <c r="E868" s="172"/>
      <c r="F868" s="172"/>
      <c r="G868" s="172"/>
      <c r="H868" s="172"/>
      <c r="I868" s="172"/>
      <c r="J868" s="172"/>
      <c r="K868" s="172"/>
      <c r="L868" s="172"/>
      <c r="M868" s="172"/>
      <c r="N868" s="172"/>
      <c r="O868" s="172"/>
      <c r="P868" s="172"/>
      <c r="Q868" s="172"/>
      <c r="R868" s="172"/>
      <c r="S868" s="172"/>
      <c r="T868" s="172"/>
      <c r="U868" s="172"/>
      <c r="V868" s="172"/>
      <c r="W868" s="170"/>
      <c r="X868" s="164"/>
      <c r="Y868" s="164"/>
      <c r="Z868" s="164"/>
      <c r="AA868" s="164"/>
      <c r="AB868" s="164"/>
      <c r="AC868" s="164"/>
      <c r="AD868" s="164"/>
      <c r="AE868" s="164"/>
      <c r="AF868" s="164"/>
      <c r="AG868" s="164"/>
      <c r="AH868" s="164"/>
      <c r="AI868" s="164"/>
      <c r="AJ868" s="164"/>
      <c r="AK868" s="164"/>
      <c r="AL868" s="164"/>
      <c r="AM868" s="164"/>
      <c r="AN868" s="164"/>
      <c r="AO868" s="164"/>
      <c r="AP868" s="164"/>
      <c r="AQ868" s="164"/>
      <c r="AR868" s="164"/>
      <c r="AS868" s="164"/>
      <c r="AT868" s="164"/>
      <c r="AU868" s="164"/>
      <c r="AV868" s="164"/>
      <c r="AW868" s="164"/>
      <c r="AX868" s="164"/>
      <c r="AY868" s="164"/>
      <c r="AZ868" s="164"/>
      <c r="BA868" s="164"/>
      <c r="BB868" s="164"/>
      <c r="BC868" s="164"/>
      <c r="BD868" s="164"/>
      <c r="BE868" s="164"/>
      <c r="BF868" s="164"/>
      <c r="BG868" s="164"/>
      <c r="BH868" s="164"/>
      <c r="BI868" s="164"/>
      <c r="BJ868" s="164"/>
      <c r="BK868" s="164"/>
      <c r="BL868" s="164"/>
      <c r="BM868" s="164"/>
      <c r="BN868" s="164"/>
      <c r="BO868" s="164"/>
      <c r="BP868" s="164"/>
      <c r="BQ868" s="164"/>
      <c r="BR868" s="164"/>
      <c r="BS868" s="164"/>
      <c r="BT868" s="164"/>
      <c r="BU868" s="164"/>
      <c r="BV868" s="164"/>
      <c r="BW868" s="164"/>
      <c r="BX868" s="164"/>
      <c r="BY868" s="172"/>
    </row>
    <row r="869" spans="1:77" s="169" customFormat="1" x14ac:dyDescent="0.3">
      <c r="A869" s="156"/>
      <c r="B869" s="164"/>
      <c r="C869" s="172"/>
      <c r="D869" s="172"/>
      <c r="E869" s="172"/>
      <c r="F869" s="172"/>
      <c r="G869" s="172"/>
      <c r="H869" s="172"/>
      <c r="I869" s="172"/>
      <c r="J869" s="172"/>
      <c r="K869" s="172"/>
      <c r="L869" s="172"/>
      <c r="M869" s="172"/>
      <c r="N869" s="172"/>
      <c r="O869" s="172"/>
      <c r="P869" s="172"/>
      <c r="Q869" s="172"/>
      <c r="R869" s="172"/>
      <c r="S869" s="172"/>
      <c r="T869" s="172"/>
      <c r="U869" s="172"/>
      <c r="V869" s="172"/>
      <c r="W869" s="170"/>
      <c r="X869" s="164"/>
      <c r="Y869" s="164"/>
      <c r="Z869" s="164"/>
      <c r="AA869" s="164"/>
      <c r="AB869" s="164"/>
      <c r="AC869" s="164"/>
      <c r="AD869" s="164"/>
      <c r="AE869" s="164"/>
      <c r="AF869" s="164"/>
      <c r="AG869" s="164"/>
      <c r="AH869" s="164"/>
      <c r="AI869" s="164"/>
      <c r="AJ869" s="164"/>
      <c r="AK869" s="164"/>
      <c r="AL869" s="164"/>
      <c r="AM869" s="164"/>
      <c r="AN869" s="164"/>
      <c r="AO869" s="164"/>
      <c r="AP869" s="164"/>
      <c r="AQ869" s="164"/>
      <c r="AR869" s="164"/>
      <c r="AS869" s="164"/>
      <c r="AT869" s="164"/>
      <c r="AU869" s="164"/>
      <c r="AV869" s="164"/>
      <c r="AW869" s="164"/>
      <c r="AX869" s="164"/>
      <c r="AY869" s="164"/>
      <c r="AZ869" s="164"/>
      <c r="BA869" s="164"/>
      <c r="BB869" s="164"/>
      <c r="BC869" s="164"/>
      <c r="BD869" s="164"/>
      <c r="BE869" s="164"/>
      <c r="BF869" s="164"/>
      <c r="BG869" s="164"/>
      <c r="BH869" s="164"/>
      <c r="BI869" s="164"/>
      <c r="BJ869" s="164"/>
      <c r="BK869" s="164"/>
      <c r="BL869" s="164"/>
      <c r="BM869" s="164"/>
      <c r="BN869" s="164"/>
      <c r="BO869" s="164"/>
      <c r="BP869" s="164"/>
      <c r="BQ869" s="164"/>
      <c r="BR869" s="164"/>
      <c r="BS869" s="164"/>
      <c r="BT869" s="164"/>
      <c r="BU869" s="164"/>
      <c r="BV869" s="164"/>
      <c r="BW869" s="164"/>
      <c r="BX869" s="164"/>
      <c r="BY869" s="172"/>
    </row>
    <row r="870" spans="1:77" s="169" customFormat="1" x14ac:dyDescent="0.3">
      <c r="A870" s="156"/>
      <c r="B870" s="164"/>
      <c r="C870" s="172"/>
      <c r="D870" s="172"/>
      <c r="E870" s="172"/>
      <c r="F870" s="172"/>
      <c r="G870" s="172"/>
      <c r="H870" s="172"/>
      <c r="I870" s="172"/>
      <c r="J870" s="172"/>
      <c r="K870" s="172"/>
      <c r="L870" s="172"/>
      <c r="M870" s="172"/>
      <c r="N870" s="172"/>
      <c r="O870" s="172"/>
      <c r="P870" s="172"/>
      <c r="Q870" s="172"/>
      <c r="R870" s="172"/>
      <c r="S870" s="172"/>
      <c r="T870" s="172"/>
      <c r="U870" s="172"/>
      <c r="V870" s="172"/>
      <c r="W870" s="170"/>
      <c r="X870" s="164"/>
      <c r="Y870" s="164"/>
      <c r="Z870" s="164"/>
      <c r="AA870" s="164"/>
      <c r="AB870" s="164"/>
      <c r="AC870" s="164"/>
      <c r="AD870" s="164"/>
      <c r="AE870" s="164"/>
      <c r="AF870" s="164"/>
      <c r="AG870" s="164"/>
      <c r="AH870" s="164"/>
      <c r="AI870" s="164"/>
      <c r="AJ870" s="164"/>
      <c r="AK870" s="164"/>
      <c r="AL870" s="164"/>
      <c r="AM870" s="164"/>
      <c r="AN870" s="164"/>
      <c r="AO870" s="164"/>
      <c r="AP870" s="164"/>
      <c r="AQ870" s="164"/>
      <c r="AR870" s="164"/>
      <c r="AS870" s="164"/>
      <c r="AT870" s="164"/>
      <c r="AU870" s="164"/>
      <c r="AV870" s="164"/>
      <c r="AW870" s="164"/>
      <c r="AX870" s="164"/>
      <c r="AY870" s="164"/>
      <c r="AZ870" s="164"/>
      <c r="BA870" s="164"/>
      <c r="BB870" s="164"/>
      <c r="BC870" s="164"/>
      <c r="BD870" s="164"/>
      <c r="BE870" s="164"/>
      <c r="BF870" s="164"/>
      <c r="BG870" s="164"/>
      <c r="BH870" s="164"/>
      <c r="BI870" s="164"/>
      <c r="BJ870" s="164"/>
      <c r="BK870" s="164"/>
      <c r="BL870" s="164"/>
      <c r="BM870" s="164"/>
      <c r="BN870" s="164"/>
      <c r="BO870" s="164"/>
      <c r="BP870" s="164"/>
      <c r="BQ870" s="164"/>
      <c r="BR870" s="164"/>
      <c r="BS870" s="164"/>
      <c r="BT870" s="164"/>
      <c r="BU870" s="164"/>
      <c r="BV870" s="164"/>
      <c r="BW870" s="164"/>
      <c r="BX870" s="164"/>
      <c r="BY870" s="172"/>
    </row>
    <row r="871" spans="1:77" s="169" customFormat="1" x14ac:dyDescent="0.3">
      <c r="A871" s="156"/>
      <c r="B871" s="164"/>
      <c r="C871" s="172"/>
      <c r="D871" s="172"/>
      <c r="E871" s="172"/>
      <c r="F871" s="172"/>
      <c r="G871" s="172"/>
      <c r="H871" s="172"/>
      <c r="I871" s="172"/>
      <c r="J871" s="172"/>
      <c r="K871" s="172"/>
      <c r="L871" s="172"/>
      <c r="M871" s="172"/>
      <c r="N871" s="172"/>
      <c r="O871" s="172"/>
      <c r="P871" s="172"/>
      <c r="Q871" s="172"/>
      <c r="R871" s="172"/>
      <c r="S871" s="172"/>
      <c r="T871" s="172"/>
      <c r="U871" s="172"/>
      <c r="V871" s="172"/>
      <c r="W871" s="170"/>
      <c r="X871" s="164"/>
      <c r="Y871" s="164"/>
      <c r="Z871" s="164"/>
      <c r="AA871" s="164"/>
      <c r="AB871" s="164"/>
      <c r="AC871" s="164"/>
      <c r="AD871" s="164"/>
      <c r="AE871" s="164"/>
      <c r="AF871" s="164"/>
      <c r="AG871" s="164"/>
      <c r="AH871" s="164"/>
      <c r="AI871" s="164"/>
      <c r="AJ871" s="164"/>
      <c r="AK871" s="164"/>
      <c r="AL871" s="164"/>
      <c r="AM871" s="164"/>
      <c r="AN871" s="164"/>
      <c r="AO871" s="164"/>
      <c r="AP871" s="164"/>
      <c r="AQ871" s="164"/>
      <c r="AR871" s="164"/>
      <c r="AS871" s="164"/>
      <c r="AT871" s="164"/>
      <c r="AU871" s="164"/>
      <c r="AV871" s="164"/>
      <c r="AW871" s="164"/>
      <c r="AX871" s="164"/>
      <c r="AY871" s="164"/>
      <c r="AZ871" s="164"/>
      <c r="BA871" s="164"/>
      <c r="BB871" s="164"/>
      <c r="BC871" s="164"/>
      <c r="BD871" s="164"/>
      <c r="BE871" s="164"/>
      <c r="BF871" s="164"/>
      <c r="BG871" s="164"/>
      <c r="BH871" s="164"/>
      <c r="BI871" s="164"/>
      <c r="BJ871" s="164"/>
      <c r="BK871" s="164"/>
      <c r="BL871" s="164"/>
      <c r="BM871" s="164"/>
      <c r="BN871" s="164"/>
      <c r="BO871" s="164"/>
      <c r="BP871" s="164"/>
      <c r="BQ871" s="164"/>
      <c r="BR871" s="164"/>
      <c r="BS871" s="164"/>
      <c r="BT871" s="164"/>
      <c r="BU871" s="164"/>
      <c r="BV871" s="164"/>
      <c r="BW871" s="164"/>
      <c r="BX871" s="164"/>
      <c r="BY871" s="172"/>
    </row>
    <row r="872" spans="1:77" s="169" customFormat="1" x14ac:dyDescent="0.3">
      <c r="A872" s="156"/>
      <c r="B872" s="164"/>
      <c r="C872" s="172"/>
      <c r="D872" s="172"/>
      <c r="E872" s="172"/>
      <c r="F872" s="172"/>
      <c r="G872" s="172"/>
      <c r="H872" s="172"/>
      <c r="I872" s="172"/>
      <c r="J872" s="172"/>
      <c r="K872" s="172"/>
      <c r="L872" s="172"/>
      <c r="M872" s="172"/>
      <c r="N872" s="172"/>
      <c r="O872" s="172"/>
      <c r="P872" s="172"/>
      <c r="Q872" s="172"/>
      <c r="R872" s="172"/>
      <c r="S872" s="172"/>
      <c r="T872" s="172"/>
      <c r="U872" s="172"/>
      <c r="V872" s="172"/>
      <c r="W872" s="170"/>
      <c r="X872" s="164"/>
      <c r="Y872" s="164"/>
      <c r="Z872" s="164"/>
      <c r="AA872" s="164"/>
      <c r="AB872" s="164"/>
      <c r="AC872" s="164"/>
      <c r="AD872" s="164"/>
      <c r="AE872" s="164"/>
      <c r="AF872" s="164"/>
      <c r="AG872" s="164"/>
      <c r="AH872" s="164"/>
      <c r="AI872" s="164"/>
      <c r="AJ872" s="164"/>
      <c r="AK872" s="164"/>
      <c r="AL872" s="164"/>
      <c r="AM872" s="164"/>
      <c r="AN872" s="164"/>
      <c r="AO872" s="164"/>
      <c r="AP872" s="164"/>
      <c r="AQ872" s="164"/>
      <c r="AR872" s="164"/>
      <c r="AS872" s="164"/>
      <c r="AT872" s="164"/>
      <c r="AU872" s="164"/>
      <c r="AV872" s="164"/>
      <c r="AW872" s="164"/>
      <c r="AX872" s="164"/>
      <c r="AY872" s="164"/>
      <c r="AZ872" s="164"/>
      <c r="BA872" s="164"/>
      <c r="BB872" s="164"/>
      <c r="BC872" s="164"/>
      <c r="BD872" s="164"/>
      <c r="BE872" s="164"/>
      <c r="BF872" s="164"/>
      <c r="BG872" s="164"/>
      <c r="BH872" s="164"/>
      <c r="BI872" s="164"/>
      <c r="BJ872" s="164"/>
      <c r="BK872" s="164"/>
      <c r="BL872" s="164"/>
      <c r="BM872" s="164"/>
      <c r="BN872" s="164"/>
      <c r="BO872" s="164"/>
      <c r="BP872" s="164"/>
      <c r="BQ872" s="164"/>
      <c r="BR872" s="164"/>
      <c r="BS872" s="164"/>
      <c r="BT872" s="164"/>
      <c r="BU872" s="164"/>
      <c r="BV872" s="164"/>
      <c r="BW872" s="164"/>
      <c r="BX872" s="164"/>
      <c r="BY872" s="172"/>
    </row>
    <row r="873" spans="1:77" s="169" customFormat="1" x14ac:dyDescent="0.3">
      <c r="A873" s="156"/>
      <c r="B873" s="164"/>
      <c r="C873" s="172"/>
      <c r="D873" s="172"/>
      <c r="E873" s="172"/>
      <c r="F873" s="172"/>
      <c r="G873" s="172"/>
      <c r="H873" s="172"/>
      <c r="I873" s="172"/>
      <c r="J873" s="172"/>
      <c r="K873" s="172"/>
      <c r="L873" s="172"/>
      <c r="M873" s="172"/>
      <c r="N873" s="172"/>
      <c r="O873" s="172"/>
      <c r="P873" s="172"/>
      <c r="Q873" s="172"/>
      <c r="R873" s="172"/>
      <c r="S873" s="172"/>
      <c r="T873" s="172"/>
      <c r="U873" s="172"/>
      <c r="V873" s="172"/>
      <c r="W873" s="170"/>
      <c r="X873" s="164"/>
      <c r="Y873" s="164"/>
      <c r="Z873" s="164"/>
      <c r="AA873" s="164"/>
      <c r="AB873" s="164"/>
      <c r="AC873" s="164"/>
      <c r="AD873" s="164"/>
      <c r="AE873" s="164"/>
      <c r="AF873" s="164"/>
      <c r="AG873" s="164"/>
      <c r="AH873" s="164"/>
      <c r="AI873" s="164"/>
      <c r="AJ873" s="164"/>
      <c r="AK873" s="164"/>
      <c r="AL873" s="164"/>
      <c r="AM873" s="164"/>
      <c r="AN873" s="164"/>
      <c r="AO873" s="164"/>
      <c r="AP873" s="164"/>
      <c r="AQ873" s="164"/>
      <c r="AR873" s="164"/>
      <c r="AS873" s="164"/>
      <c r="AT873" s="164"/>
      <c r="AU873" s="164"/>
      <c r="AV873" s="164"/>
      <c r="AW873" s="164"/>
      <c r="AX873" s="164"/>
      <c r="AY873" s="164"/>
      <c r="AZ873" s="164"/>
      <c r="BA873" s="164"/>
      <c r="BB873" s="164"/>
      <c r="BC873" s="164"/>
      <c r="BD873" s="164"/>
      <c r="BE873" s="164"/>
      <c r="BF873" s="164"/>
      <c r="BG873" s="164"/>
      <c r="BH873" s="164"/>
      <c r="BI873" s="164"/>
      <c r="BJ873" s="164"/>
      <c r="BK873" s="164"/>
      <c r="BL873" s="164"/>
      <c r="BM873" s="164"/>
      <c r="BN873" s="164"/>
      <c r="BO873" s="164"/>
      <c r="BP873" s="164"/>
      <c r="BQ873" s="164"/>
      <c r="BR873" s="164"/>
      <c r="BS873" s="164"/>
      <c r="BT873" s="164"/>
      <c r="BU873" s="164"/>
      <c r="BV873" s="164"/>
      <c r="BW873" s="164"/>
      <c r="BX873" s="164"/>
      <c r="BY873" s="172"/>
    </row>
    <row r="874" spans="1:77" s="169" customFormat="1" x14ac:dyDescent="0.3">
      <c r="A874" s="156"/>
      <c r="B874" s="164"/>
      <c r="C874" s="172"/>
      <c r="D874" s="172"/>
      <c r="E874" s="172"/>
      <c r="F874" s="172"/>
      <c r="G874" s="172"/>
      <c r="H874" s="172"/>
      <c r="I874" s="172"/>
      <c r="J874" s="172"/>
      <c r="K874" s="172"/>
      <c r="L874" s="172"/>
      <c r="M874" s="172"/>
      <c r="N874" s="172"/>
      <c r="O874" s="172"/>
      <c r="P874" s="172"/>
      <c r="Q874" s="172"/>
      <c r="R874" s="172"/>
      <c r="S874" s="172"/>
      <c r="T874" s="172"/>
      <c r="U874" s="172"/>
      <c r="V874" s="172"/>
      <c r="W874" s="170"/>
      <c r="X874" s="164"/>
      <c r="Y874" s="164"/>
      <c r="Z874" s="164"/>
      <c r="AA874" s="164"/>
      <c r="AB874" s="164"/>
      <c r="AC874" s="164"/>
      <c r="AD874" s="164"/>
      <c r="AE874" s="164"/>
      <c r="AF874" s="164"/>
      <c r="AG874" s="164"/>
      <c r="AH874" s="164"/>
      <c r="AI874" s="164"/>
      <c r="AJ874" s="164"/>
      <c r="AK874" s="164"/>
      <c r="AL874" s="164"/>
      <c r="AM874" s="164"/>
      <c r="AN874" s="164"/>
      <c r="AO874" s="164"/>
      <c r="AP874" s="164"/>
      <c r="AQ874" s="164"/>
      <c r="AR874" s="164"/>
      <c r="AS874" s="164"/>
      <c r="AT874" s="164"/>
      <c r="AU874" s="164"/>
      <c r="AV874" s="164"/>
      <c r="AW874" s="164"/>
      <c r="AX874" s="164"/>
      <c r="AY874" s="164"/>
      <c r="AZ874" s="164"/>
      <c r="BA874" s="164"/>
      <c r="BB874" s="164"/>
      <c r="BC874" s="164"/>
      <c r="BD874" s="164"/>
      <c r="BE874" s="164"/>
      <c r="BF874" s="164"/>
      <c r="BG874" s="164"/>
      <c r="BH874" s="164"/>
      <c r="BI874" s="164"/>
      <c r="BJ874" s="164"/>
      <c r="BK874" s="164"/>
      <c r="BL874" s="164"/>
      <c r="BM874" s="164"/>
      <c r="BN874" s="164"/>
      <c r="BO874" s="164"/>
      <c r="BP874" s="164"/>
      <c r="BQ874" s="164"/>
      <c r="BR874" s="164"/>
      <c r="BS874" s="164"/>
      <c r="BT874" s="164"/>
      <c r="BU874" s="164"/>
      <c r="BV874" s="164"/>
      <c r="BW874" s="164"/>
      <c r="BX874" s="164"/>
      <c r="BY874" s="172"/>
    </row>
    <row r="875" spans="1:77" s="169" customFormat="1" x14ac:dyDescent="0.3">
      <c r="A875" s="156"/>
      <c r="B875" s="164"/>
      <c r="C875" s="172"/>
      <c r="D875" s="172"/>
      <c r="E875" s="172"/>
      <c r="F875" s="172"/>
      <c r="G875" s="172"/>
      <c r="H875" s="172"/>
      <c r="I875" s="172"/>
      <c r="J875" s="172"/>
      <c r="K875" s="172"/>
      <c r="L875" s="172"/>
      <c r="M875" s="172"/>
      <c r="N875" s="172"/>
      <c r="O875" s="172"/>
      <c r="P875" s="172"/>
      <c r="Q875" s="172"/>
      <c r="R875" s="172"/>
      <c r="S875" s="172"/>
      <c r="T875" s="172"/>
      <c r="U875" s="172"/>
      <c r="V875" s="172"/>
      <c r="W875" s="170"/>
      <c r="X875" s="164"/>
      <c r="Y875" s="164"/>
      <c r="Z875" s="164"/>
      <c r="AA875" s="164"/>
      <c r="AB875" s="164"/>
      <c r="AC875" s="164"/>
      <c r="AD875" s="164"/>
      <c r="AE875" s="164"/>
      <c r="AF875" s="164"/>
      <c r="AG875" s="164"/>
      <c r="AH875" s="164"/>
      <c r="AI875" s="164"/>
      <c r="AJ875" s="164"/>
      <c r="AK875" s="164"/>
      <c r="AL875" s="164"/>
      <c r="AM875" s="164"/>
      <c r="AN875" s="164"/>
      <c r="AO875" s="164"/>
      <c r="AP875" s="164"/>
      <c r="AQ875" s="164"/>
      <c r="AR875" s="164"/>
      <c r="AS875" s="164"/>
      <c r="AT875" s="164"/>
      <c r="AU875" s="164"/>
      <c r="AV875" s="164"/>
      <c r="AW875" s="164"/>
      <c r="AX875" s="164"/>
      <c r="AY875" s="164"/>
      <c r="AZ875" s="164"/>
      <c r="BA875" s="164"/>
      <c r="BB875" s="164"/>
      <c r="BC875" s="164"/>
      <c r="BD875" s="164"/>
      <c r="BE875" s="164"/>
      <c r="BF875" s="164"/>
      <c r="BG875" s="164"/>
      <c r="BH875" s="164"/>
      <c r="BI875" s="164"/>
      <c r="BJ875" s="164"/>
      <c r="BK875" s="164"/>
      <c r="BL875" s="164"/>
      <c r="BM875" s="164"/>
      <c r="BN875" s="164"/>
      <c r="BO875" s="164"/>
      <c r="BP875" s="164"/>
      <c r="BQ875" s="164"/>
      <c r="BR875" s="164"/>
      <c r="BS875" s="164"/>
      <c r="BT875" s="164"/>
      <c r="BU875" s="164"/>
      <c r="BV875" s="164"/>
      <c r="BW875" s="164"/>
      <c r="BX875" s="164"/>
      <c r="BY875" s="172"/>
    </row>
    <row r="876" spans="1:77" s="169" customFormat="1" x14ac:dyDescent="0.3">
      <c r="A876" s="156"/>
      <c r="B876" s="164"/>
      <c r="C876" s="172"/>
      <c r="D876" s="172"/>
      <c r="E876" s="172"/>
      <c r="F876" s="172"/>
      <c r="G876" s="172"/>
      <c r="H876" s="172"/>
      <c r="I876" s="172"/>
      <c r="J876" s="172"/>
      <c r="K876" s="172"/>
      <c r="L876" s="172"/>
      <c r="M876" s="172"/>
      <c r="N876" s="172"/>
      <c r="O876" s="172"/>
      <c r="P876" s="172"/>
      <c r="Q876" s="172"/>
      <c r="R876" s="172"/>
      <c r="S876" s="172"/>
      <c r="T876" s="172"/>
      <c r="U876" s="172"/>
      <c r="V876" s="172"/>
      <c r="W876" s="170"/>
      <c r="X876" s="164"/>
      <c r="Y876" s="164"/>
      <c r="Z876" s="164"/>
      <c r="AA876" s="164"/>
      <c r="AB876" s="164"/>
      <c r="AC876" s="164"/>
      <c r="AD876" s="164"/>
      <c r="AE876" s="164"/>
      <c r="AF876" s="164"/>
      <c r="AG876" s="164"/>
      <c r="AH876" s="164"/>
      <c r="AI876" s="164"/>
      <c r="AJ876" s="164"/>
      <c r="AK876" s="164"/>
      <c r="AL876" s="164"/>
      <c r="AM876" s="164"/>
      <c r="AN876" s="164"/>
      <c r="AO876" s="164"/>
      <c r="AP876" s="164"/>
      <c r="AQ876" s="164"/>
      <c r="AR876" s="164"/>
      <c r="AS876" s="164"/>
      <c r="AT876" s="164"/>
      <c r="AU876" s="164"/>
      <c r="AV876" s="164"/>
      <c r="AW876" s="164"/>
      <c r="AX876" s="164"/>
      <c r="AY876" s="164"/>
      <c r="AZ876" s="164"/>
      <c r="BA876" s="164"/>
      <c r="BB876" s="164"/>
      <c r="BC876" s="164"/>
      <c r="BD876" s="164"/>
      <c r="BE876" s="164"/>
      <c r="BF876" s="164"/>
      <c r="BG876" s="164"/>
      <c r="BH876" s="164"/>
      <c r="BI876" s="164"/>
      <c r="BJ876" s="164"/>
      <c r="BK876" s="164"/>
      <c r="BL876" s="164"/>
      <c r="BM876" s="164"/>
      <c r="BN876" s="164"/>
      <c r="BO876" s="164"/>
      <c r="BP876" s="164"/>
      <c r="BQ876" s="164"/>
      <c r="BR876" s="164"/>
      <c r="BS876" s="164"/>
      <c r="BT876" s="164"/>
      <c r="BU876" s="164"/>
      <c r="BV876" s="164"/>
      <c r="BW876" s="164"/>
      <c r="BX876" s="164"/>
      <c r="BY876" s="172"/>
    </row>
    <row r="877" spans="1:77" s="169" customFormat="1" x14ac:dyDescent="0.3">
      <c r="A877" s="156"/>
      <c r="B877" s="164"/>
      <c r="C877" s="172"/>
      <c r="D877" s="172"/>
      <c r="E877" s="172"/>
      <c r="F877" s="172"/>
      <c r="G877" s="172"/>
      <c r="H877" s="172"/>
      <c r="I877" s="172"/>
      <c r="J877" s="172"/>
      <c r="K877" s="172"/>
      <c r="L877" s="172"/>
      <c r="M877" s="172"/>
      <c r="N877" s="172"/>
      <c r="O877" s="172"/>
      <c r="P877" s="172"/>
      <c r="Q877" s="172"/>
      <c r="R877" s="172"/>
      <c r="S877" s="172"/>
      <c r="T877" s="172"/>
      <c r="U877" s="172"/>
      <c r="V877" s="172"/>
      <c r="W877" s="170"/>
      <c r="X877" s="164"/>
      <c r="Y877" s="164"/>
      <c r="Z877" s="164"/>
      <c r="AA877" s="164"/>
      <c r="AB877" s="164"/>
      <c r="AC877" s="164"/>
      <c r="AD877" s="164"/>
      <c r="AE877" s="164"/>
      <c r="AF877" s="164"/>
      <c r="AG877" s="164"/>
      <c r="AH877" s="164"/>
      <c r="AI877" s="164"/>
      <c r="AJ877" s="164"/>
      <c r="AK877" s="164"/>
      <c r="AL877" s="164"/>
      <c r="AM877" s="164"/>
      <c r="AN877" s="164"/>
      <c r="AO877" s="164"/>
      <c r="AP877" s="164"/>
      <c r="AQ877" s="164"/>
      <c r="AR877" s="164"/>
      <c r="AS877" s="164"/>
      <c r="AT877" s="164"/>
      <c r="AU877" s="164"/>
      <c r="AV877" s="164"/>
      <c r="AW877" s="164"/>
      <c r="AX877" s="164"/>
      <c r="AY877" s="164"/>
      <c r="AZ877" s="164"/>
      <c r="BA877" s="164"/>
      <c r="BB877" s="164"/>
      <c r="BC877" s="164"/>
      <c r="BD877" s="164"/>
      <c r="BE877" s="164"/>
      <c r="BF877" s="164"/>
      <c r="BG877" s="164"/>
      <c r="BH877" s="164"/>
      <c r="BI877" s="164"/>
      <c r="BJ877" s="164"/>
      <c r="BK877" s="164"/>
      <c r="BL877" s="164"/>
      <c r="BM877" s="164"/>
      <c r="BN877" s="164"/>
      <c r="BO877" s="164"/>
      <c r="BP877" s="164"/>
      <c r="BQ877" s="164"/>
      <c r="BR877" s="164"/>
      <c r="BS877" s="164"/>
      <c r="BT877" s="164"/>
      <c r="BU877" s="164"/>
      <c r="BV877" s="164"/>
      <c r="BW877" s="164"/>
      <c r="BX877" s="164"/>
      <c r="BY877" s="172"/>
    </row>
    <row r="878" spans="1:77" s="169" customFormat="1" x14ac:dyDescent="0.3">
      <c r="A878" s="156"/>
      <c r="B878" s="164"/>
      <c r="C878" s="172"/>
      <c r="D878" s="172"/>
      <c r="E878" s="172"/>
      <c r="F878" s="172"/>
      <c r="G878" s="172"/>
      <c r="H878" s="172"/>
      <c r="I878" s="172"/>
      <c r="J878" s="172"/>
      <c r="K878" s="172"/>
      <c r="L878" s="172"/>
      <c r="M878" s="172"/>
      <c r="N878" s="172"/>
      <c r="O878" s="172"/>
      <c r="P878" s="172"/>
      <c r="Q878" s="172"/>
      <c r="R878" s="172"/>
      <c r="S878" s="172"/>
      <c r="T878" s="172"/>
      <c r="U878" s="172"/>
      <c r="V878" s="172"/>
      <c r="W878" s="170"/>
      <c r="X878" s="164"/>
      <c r="Y878" s="164"/>
      <c r="Z878" s="164"/>
      <c r="AA878" s="164"/>
      <c r="AB878" s="164"/>
      <c r="AC878" s="164"/>
      <c r="AD878" s="164"/>
      <c r="AE878" s="164"/>
      <c r="AF878" s="164"/>
      <c r="AG878" s="164"/>
      <c r="AH878" s="164"/>
      <c r="AI878" s="164"/>
      <c r="AJ878" s="164"/>
      <c r="AK878" s="164"/>
      <c r="AL878" s="164"/>
      <c r="AM878" s="164"/>
      <c r="AN878" s="164"/>
      <c r="AO878" s="164"/>
      <c r="AP878" s="164"/>
      <c r="AQ878" s="164"/>
      <c r="AR878" s="164"/>
      <c r="AS878" s="164"/>
      <c r="AT878" s="164"/>
      <c r="AU878" s="164"/>
      <c r="AV878" s="164"/>
      <c r="AW878" s="164"/>
      <c r="AX878" s="164"/>
      <c r="AY878" s="164"/>
      <c r="AZ878" s="164"/>
      <c r="BA878" s="164"/>
      <c r="BB878" s="164"/>
      <c r="BC878" s="164"/>
      <c r="BD878" s="164"/>
      <c r="BE878" s="164"/>
      <c r="BF878" s="164"/>
      <c r="BG878" s="164"/>
      <c r="BH878" s="164"/>
      <c r="BI878" s="164"/>
      <c r="BJ878" s="164"/>
      <c r="BK878" s="164"/>
      <c r="BL878" s="164"/>
      <c r="BM878" s="164"/>
      <c r="BN878" s="164"/>
      <c r="BO878" s="164"/>
      <c r="BP878" s="164"/>
      <c r="BQ878" s="164"/>
      <c r="BR878" s="164"/>
      <c r="BS878" s="164"/>
      <c r="BT878" s="164"/>
      <c r="BU878" s="164"/>
      <c r="BV878" s="164"/>
      <c r="BW878" s="164"/>
      <c r="BX878" s="164"/>
      <c r="BY878" s="172"/>
    </row>
    <row r="879" spans="1:77" s="169" customFormat="1" x14ac:dyDescent="0.3">
      <c r="A879" s="156"/>
      <c r="B879" s="164"/>
      <c r="C879" s="172"/>
      <c r="D879" s="172"/>
      <c r="E879" s="172"/>
      <c r="F879" s="172"/>
      <c r="G879" s="172"/>
      <c r="H879" s="172"/>
      <c r="I879" s="172"/>
      <c r="J879" s="172"/>
      <c r="K879" s="172"/>
      <c r="L879" s="172"/>
      <c r="M879" s="172"/>
      <c r="N879" s="172"/>
      <c r="O879" s="172"/>
      <c r="P879" s="172"/>
      <c r="Q879" s="172"/>
      <c r="R879" s="172"/>
      <c r="S879" s="172"/>
      <c r="T879" s="172"/>
      <c r="U879" s="172"/>
      <c r="V879" s="172"/>
      <c r="W879" s="170"/>
      <c r="X879" s="164"/>
      <c r="Y879" s="164"/>
      <c r="Z879" s="164"/>
      <c r="AA879" s="164"/>
      <c r="AB879" s="164"/>
      <c r="AC879" s="164"/>
      <c r="AD879" s="164"/>
      <c r="AE879" s="164"/>
      <c r="AF879" s="164"/>
      <c r="AG879" s="164"/>
      <c r="AH879" s="164"/>
      <c r="AI879" s="164"/>
      <c r="AJ879" s="164"/>
      <c r="AK879" s="164"/>
      <c r="AL879" s="164"/>
      <c r="AM879" s="164"/>
      <c r="AN879" s="164"/>
      <c r="AO879" s="164"/>
      <c r="AP879" s="164"/>
      <c r="AQ879" s="164"/>
      <c r="AR879" s="164"/>
      <c r="AS879" s="164"/>
      <c r="AT879" s="164"/>
      <c r="AU879" s="164"/>
      <c r="AV879" s="164"/>
      <c r="AW879" s="164"/>
      <c r="AX879" s="164"/>
      <c r="AY879" s="164"/>
      <c r="AZ879" s="164"/>
      <c r="BA879" s="164"/>
      <c r="BB879" s="164"/>
      <c r="BC879" s="164"/>
      <c r="BD879" s="164"/>
      <c r="BE879" s="164"/>
      <c r="BF879" s="164"/>
      <c r="BG879" s="164"/>
      <c r="BH879" s="164"/>
      <c r="BI879" s="164"/>
      <c r="BJ879" s="164"/>
      <c r="BK879" s="164"/>
      <c r="BL879" s="164"/>
      <c r="BM879" s="164"/>
      <c r="BN879" s="164"/>
      <c r="BO879" s="164"/>
      <c r="BP879" s="164"/>
      <c r="BQ879" s="164"/>
      <c r="BR879" s="164"/>
      <c r="BS879" s="164"/>
      <c r="BT879" s="164"/>
      <c r="BU879" s="164"/>
      <c r="BV879" s="164"/>
      <c r="BW879" s="164"/>
      <c r="BX879" s="164"/>
      <c r="BY879" s="172"/>
    </row>
    <row r="880" spans="1:77" s="169" customFormat="1" x14ac:dyDescent="0.3">
      <c r="A880" s="156"/>
      <c r="B880" s="164"/>
      <c r="C880" s="172"/>
      <c r="D880" s="172"/>
      <c r="E880" s="172"/>
      <c r="F880" s="172"/>
      <c r="G880" s="172"/>
      <c r="H880" s="172"/>
      <c r="I880" s="172"/>
      <c r="J880" s="172"/>
      <c r="K880" s="172"/>
      <c r="L880" s="172"/>
      <c r="M880" s="172"/>
      <c r="N880" s="172"/>
      <c r="O880" s="172"/>
      <c r="P880" s="172"/>
      <c r="Q880" s="172"/>
      <c r="R880" s="172"/>
      <c r="S880" s="172"/>
      <c r="T880" s="172"/>
      <c r="U880" s="172"/>
      <c r="V880" s="172"/>
      <c r="W880" s="170"/>
      <c r="X880" s="164"/>
      <c r="Y880" s="164"/>
      <c r="Z880" s="164"/>
      <c r="AA880" s="164"/>
      <c r="AB880" s="164"/>
      <c r="AC880" s="164"/>
      <c r="AD880" s="164"/>
      <c r="AE880" s="164"/>
      <c r="AF880" s="164"/>
      <c r="AG880" s="164"/>
      <c r="AH880" s="164"/>
      <c r="AI880" s="164"/>
      <c r="AJ880" s="164"/>
      <c r="AK880" s="164"/>
      <c r="AL880" s="164"/>
      <c r="AM880" s="164"/>
      <c r="AN880" s="164"/>
      <c r="AO880" s="164"/>
      <c r="AP880" s="164"/>
      <c r="AQ880" s="164"/>
      <c r="AR880" s="164"/>
      <c r="AS880" s="164"/>
      <c r="AT880" s="164"/>
      <c r="AU880" s="164"/>
      <c r="AV880" s="164"/>
      <c r="AW880" s="164"/>
      <c r="AX880" s="164"/>
      <c r="AY880" s="164"/>
      <c r="AZ880" s="164"/>
      <c r="BA880" s="164"/>
      <c r="BB880" s="164"/>
      <c r="BC880" s="164"/>
      <c r="BD880" s="164"/>
      <c r="BE880" s="164"/>
      <c r="BF880" s="164"/>
      <c r="BG880" s="164"/>
      <c r="BH880" s="164"/>
      <c r="BI880" s="164"/>
      <c r="BJ880" s="164"/>
      <c r="BK880" s="164"/>
      <c r="BL880" s="164"/>
      <c r="BM880" s="164"/>
      <c r="BN880" s="164"/>
      <c r="BO880" s="164"/>
      <c r="BP880" s="164"/>
      <c r="BQ880" s="164"/>
      <c r="BR880" s="164"/>
      <c r="BS880" s="164"/>
      <c r="BT880" s="164"/>
      <c r="BU880" s="164"/>
      <c r="BV880" s="164"/>
      <c r="BW880" s="164"/>
      <c r="BX880" s="164"/>
      <c r="BY880" s="172"/>
    </row>
    <row r="881" spans="1:77" s="169" customFormat="1" x14ac:dyDescent="0.3">
      <c r="A881" s="156"/>
      <c r="B881" s="164"/>
      <c r="C881" s="172"/>
      <c r="D881" s="172"/>
      <c r="E881" s="172"/>
      <c r="F881" s="172"/>
      <c r="G881" s="172"/>
      <c r="H881" s="172"/>
      <c r="I881" s="172"/>
      <c r="J881" s="172"/>
      <c r="K881" s="172"/>
      <c r="L881" s="172"/>
      <c r="M881" s="172"/>
      <c r="N881" s="172"/>
      <c r="O881" s="172"/>
      <c r="P881" s="172"/>
      <c r="Q881" s="172"/>
      <c r="R881" s="172"/>
      <c r="S881" s="172"/>
      <c r="T881" s="172"/>
      <c r="U881" s="172"/>
      <c r="V881" s="172"/>
      <c r="W881" s="170"/>
      <c r="X881" s="164"/>
      <c r="Y881" s="164"/>
      <c r="Z881" s="164"/>
      <c r="AA881" s="164"/>
      <c r="AB881" s="164"/>
      <c r="AC881" s="164"/>
      <c r="AD881" s="164"/>
      <c r="AE881" s="164"/>
      <c r="AF881" s="164"/>
      <c r="AG881" s="164"/>
      <c r="AH881" s="164"/>
      <c r="AI881" s="164"/>
      <c r="AJ881" s="164"/>
      <c r="AK881" s="164"/>
      <c r="AL881" s="164"/>
      <c r="AM881" s="164"/>
      <c r="AN881" s="164"/>
      <c r="AO881" s="164"/>
      <c r="AP881" s="164"/>
      <c r="AQ881" s="164"/>
      <c r="AR881" s="164"/>
      <c r="AS881" s="164"/>
      <c r="AT881" s="164"/>
      <c r="AU881" s="164"/>
      <c r="AV881" s="164"/>
      <c r="AW881" s="164"/>
      <c r="AX881" s="164"/>
      <c r="AY881" s="164"/>
      <c r="AZ881" s="164"/>
      <c r="BA881" s="164"/>
      <c r="BB881" s="164"/>
      <c r="BC881" s="164"/>
      <c r="BD881" s="164"/>
      <c r="BE881" s="164"/>
      <c r="BF881" s="164"/>
      <c r="BG881" s="164"/>
      <c r="BH881" s="164"/>
      <c r="BI881" s="164"/>
      <c r="BJ881" s="164"/>
      <c r="BK881" s="164"/>
      <c r="BL881" s="164"/>
      <c r="BM881" s="164"/>
      <c r="BN881" s="164"/>
      <c r="BO881" s="164"/>
      <c r="BP881" s="164"/>
      <c r="BQ881" s="164"/>
      <c r="BR881" s="164"/>
      <c r="BS881" s="164"/>
      <c r="BT881" s="164"/>
      <c r="BU881" s="164"/>
      <c r="BV881" s="164"/>
      <c r="BW881" s="164"/>
      <c r="BX881" s="164"/>
      <c r="BY881" s="172"/>
    </row>
    <row r="882" spans="1:77" s="169" customFormat="1" x14ac:dyDescent="0.3">
      <c r="A882" s="156"/>
      <c r="B882" s="164"/>
      <c r="C882" s="172"/>
      <c r="D882" s="172"/>
      <c r="E882" s="172"/>
      <c r="F882" s="172"/>
      <c r="G882" s="172"/>
      <c r="H882" s="172"/>
      <c r="I882" s="172"/>
      <c r="J882" s="172"/>
      <c r="K882" s="172"/>
      <c r="L882" s="172"/>
      <c r="M882" s="172"/>
      <c r="N882" s="172"/>
      <c r="O882" s="172"/>
      <c r="P882" s="172"/>
      <c r="Q882" s="172"/>
      <c r="R882" s="172"/>
      <c r="S882" s="172"/>
      <c r="T882" s="172"/>
      <c r="U882" s="172"/>
      <c r="V882" s="172"/>
      <c r="W882" s="170"/>
      <c r="X882" s="164"/>
      <c r="Y882" s="164"/>
      <c r="Z882" s="164"/>
      <c r="AA882" s="164"/>
      <c r="AB882" s="164"/>
      <c r="AC882" s="164"/>
      <c r="AD882" s="164"/>
      <c r="AE882" s="164"/>
      <c r="AF882" s="164"/>
      <c r="AG882" s="164"/>
      <c r="AH882" s="164"/>
      <c r="AI882" s="164"/>
      <c r="AJ882" s="164"/>
      <c r="AK882" s="164"/>
      <c r="AL882" s="164"/>
      <c r="AM882" s="164"/>
      <c r="AN882" s="164"/>
      <c r="AO882" s="164"/>
      <c r="AP882" s="164"/>
      <c r="AQ882" s="164"/>
      <c r="AR882" s="164"/>
      <c r="AS882" s="164"/>
      <c r="AT882" s="164"/>
      <c r="AU882" s="164"/>
      <c r="AV882" s="164"/>
      <c r="AW882" s="164"/>
      <c r="AX882" s="164"/>
      <c r="AY882" s="164"/>
      <c r="AZ882" s="164"/>
      <c r="BA882" s="164"/>
      <c r="BB882" s="164"/>
      <c r="BC882" s="164"/>
      <c r="BD882" s="164"/>
      <c r="BE882" s="164"/>
      <c r="BF882" s="164"/>
      <c r="BG882" s="164"/>
      <c r="BH882" s="164"/>
      <c r="BI882" s="164"/>
      <c r="BJ882" s="164"/>
      <c r="BK882" s="164"/>
      <c r="BL882" s="164"/>
      <c r="BM882" s="164"/>
      <c r="BN882" s="164"/>
      <c r="BO882" s="164"/>
      <c r="BP882" s="164"/>
      <c r="BQ882" s="164"/>
      <c r="BR882" s="164"/>
      <c r="BS882" s="164"/>
      <c r="BT882" s="164"/>
      <c r="BU882" s="164"/>
      <c r="BV882" s="164"/>
      <c r="BW882" s="164"/>
      <c r="BX882" s="164"/>
      <c r="BY882" s="172"/>
    </row>
    <row r="883" spans="1:77" s="169" customFormat="1" x14ac:dyDescent="0.3">
      <c r="A883" s="156"/>
      <c r="B883" s="164"/>
      <c r="C883" s="172"/>
      <c r="D883" s="172"/>
      <c r="E883" s="172"/>
      <c r="F883" s="172"/>
      <c r="G883" s="172"/>
      <c r="H883" s="172"/>
      <c r="I883" s="172"/>
      <c r="J883" s="172"/>
      <c r="K883" s="172"/>
      <c r="L883" s="172"/>
      <c r="M883" s="172"/>
      <c r="N883" s="172"/>
      <c r="O883" s="172"/>
      <c r="P883" s="172"/>
      <c r="Q883" s="172"/>
      <c r="R883" s="172"/>
      <c r="S883" s="172"/>
      <c r="T883" s="172"/>
      <c r="U883" s="172"/>
      <c r="V883" s="172"/>
      <c r="W883" s="170"/>
      <c r="X883" s="164"/>
      <c r="Y883" s="164"/>
      <c r="Z883" s="164"/>
      <c r="AA883" s="164"/>
      <c r="AB883" s="164"/>
      <c r="AC883" s="164"/>
      <c r="AD883" s="164"/>
      <c r="AE883" s="164"/>
      <c r="AF883" s="164"/>
      <c r="AG883" s="164"/>
      <c r="AH883" s="164"/>
      <c r="AI883" s="164"/>
      <c r="AJ883" s="164"/>
      <c r="AK883" s="164"/>
      <c r="AL883" s="164"/>
      <c r="AM883" s="164"/>
      <c r="AN883" s="164"/>
      <c r="AO883" s="164"/>
      <c r="AP883" s="164"/>
      <c r="AQ883" s="164"/>
      <c r="AR883" s="164"/>
      <c r="AS883" s="164"/>
      <c r="AT883" s="164"/>
      <c r="AU883" s="164"/>
      <c r="AV883" s="164"/>
      <c r="AW883" s="164"/>
      <c r="AX883" s="164"/>
      <c r="AY883" s="164"/>
      <c r="AZ883" s="164"/>
      <c r="BA883" s="164"/>
      <c r="BB883" s="164"/>
      <c r="BC883" s="164"/>
      <c r="BD883" s="164"/>
      <c r="BE883" s="164"/>
      <c r="BF883" s="164"/>
      <c r="BG883" s="164"/>
      <c r="BH883" s="164"/>
      <c r="BI883" s="164"/>
      <c r="BJ883" s="164"/>
      <c r="BK883" s="164"/>
      <c r="BL883" s="164"/>
      <c r="BM883" s="164"/>
      <c r="BN883" s="164"/>
      <c r="BO883" s="164"/>
      <c r="BP883" s="164"/>
      <c r="BQ883" s="164"/>
      <c r="BR883" s="164"/>
      <c r="BS883" s="164"/>
      <c r="BT883" s="164"/>
      <c r="BU883" s="164"/>
      <c r="BV883" s="164"/>
      <c r="BW883" s="164"/>
      <c r="BX883" s="164"/>
      <c r="BY883" s="172"/>
    </row>
    <row r="884" spans="1:77" s="169" customFormat="1" x14ac:dyDescent="0.3">
      <c r="A884" s="156"/>
      <c r="B884" s="164"/>
      <c r="C884" s="172"/>
      <c r="D884" s="172"/>
      <c r="E884" s="172"/>
      <c r="F884" s="172"/>
      <c r="G884" s="172"/>
      <c r="H884" s="172"/>
      <c r="I884" s="172"/>
      <c r="J884" s="172"/>
      <c r="K884" s="172"/>
      <c r="L884" s="172"/>
      <c r="M884" s="172"/>
      <c r="N884" s="172"/>
      <c r="O884" s="172"/>
      <c r="P884" s="172"/>
      <c r="Q884" s="172"/>
      <c r="R884" s="172"/>
      <c r="S884" s="172"/>
      <c r="T884" s="172"/>
      <c r="U884" s="172"/>
      <c r="V884" s="172"/>
      <c r="W884" s="170"/>
      <c r="X884" s="164"/>
      <c r="Y884" s="164"/>
      <c r="Z884" s="164"/>
      <c r="AA884" s="164"/>
      <c r="AB884" s="164"/>
      <c r="AC884" s="164"/>
      <c r="AD884" s="164"/>
      <c r="AE884" s="164"/>
      <c r="AF884" s="164"/>
      <c r="AG884" s="164"/>
      <c r="AH884" s="164"/>
      <c r="AI884" s="164"/>
      <c r="AJ884" s="164"/>
      <c r="AK884" s="164"/>
      <c r="AL884" s="164"/>
      <c r="AM884" s="164"/>
      <c r="AN884" s="164"/>
      <c r="AO884" s="164"/>
      <c r="AP884" s="164"/>
      <c r="AQ884" s="164"/>
      <c r="AR884" s="164"/>
      <c r="AS884" s="164"/>
      <c r="AT884" s="164"/>
      <c r="AU884" s="164"/>
      <c r="AV884" s="164"/>
      <c r="AW884" s="164"/>
      <c r="AX884" s="164"/>
      <c r="AY884" s="164"/>
      <c r="AZ884" s="164"/>
      <c r="BA884" s="164"/>
      <c r="BB884" s="164"/>
      <c r="BC884" s="164"/>
      <c r="BD884" s="164"/>
      <c r="BE884" s="164"/>
      <c r="BF884" s="164"/>
      <c r="BG884" s="164"/>
      <c r="BH884" s="164"/>
      <c r="BI884" s="164"/>
      <c r="BJ884" s="164"/>
      <c r="BK884" s="164"/>
      <c r="BL884" s="164"/>
      <c r="BM884" s="164"/>
      <c r="BN884" s="164"/>
      <c r="BO884" s="164"/>
      <c r="BP884" s="164"/>
      <c r="BQ884" s="164"/>
      <c r="BR884" s="164"/>
      <c r="BS884" s="164"/>
      <c r="BT884" s="164"/>
      <c r="BU884" s="164"/>
      <c r="BV884" s="164"/>
      <c r="BW884" s="164"/>
      <c r="BX884" s="164"/>
      <c r="BY884" s="172"/>
    </row>
    <row r="885" spans="1:77" s="169" customFormat="1" x14ac:dyDescent="0.3">
      <c r="A885" s="156"/>
      <c r="B885" s="164"/>
      <c r="C885" s="172"/>
      <c r="D885" s="172"/>
      <c r="E885" s="172"/>
      <c r="F885" s="172"/>
      <c r="G885" s="172"/>
      <c r="H885" s="172"/>
      <c r="I885" s="172"/>
      <c r="J885" s="172"/>
      <c r="K885" s="172"/>
      <c r="L885" s="172"/>
      <c r="M885" s="172"/>
      <c r="N885" s="172"/>
      <c r="O885" s="172"/>
      <c r="P885" s="172"/>
      <c r="Q885" s="172"/>
      <c r="R885" s="172"/>
      <c r="S885" s="172"/>
      <c r="T885" s="172"/>
      <c r="U885" s="172"/>
      <c r="V885" s="172"/>
      <c r="W885" s="170"/>
      <c r="X885" s="164"/>
      <c r="Y885" s="164"/>
      <c r="Z885" s="164"/>
      <c r="AA885" s="164"/>
      <c r="AB885" s="164"/>
      <c r="AC885" s="164"/>
      <c r="AD885" s="164"/>
      <c r="AE885" s="164"/>
      <c r="AF885" s="164"/>
      <c r="AG885" s="164"/>
      <c r="AH885" s="164"/>
      <c r="AI885" s="164"/>
      <c r="AJ885" s="164"/>
      <c r="AK885" s="164"/>
      <c r="AL885" s="164"/>
      <c r="AM885" s="164"/>
      <c r="AN885" s="164"/>
      <c r="AO885" s="164"/>
      <c r="AP885" s="164"/>
      <c r="AQ885" s="164"/>
      <c r="AR885" s="164"/>
      <c r="AS885" s="164"/>
      <c r="AT885" s="164"/>
      <c r="AU885" s="164"/>
      <c r="AV885" s="164"/>
      <c r="AW885" s="164"/>
      <c r="AX885" s="164"/>
      <c r="AY885" s="164"/>
      <c r="AZ885" s="164"/>
      <c r="BA885" s="164"/>
      <c r="BB885" s="164"/>
      <c r="BC885" s="164"/>
      <c r="BD885" s="164"/>
      <c r="BE885" s="164"/>
      <c r="BF885" s="164"/>
      <c r="BG885" s="164"/>
      <c r="BH885" s="164"/>
      <c r="BI885" s="164"/>
      <c r="BJ885" s="164"/>
      <c r="BK885" s="164"/>
      <c r="BL885" s="164"/>
      <c r="BM885" s="164"/>
      <c r="BN885" s="164"/>
      <c r="BO885" s="164"/>
      <c r="BP885" s="164"/>
      <c r="BQ885" s="164"/>
      <c r="BR885" s="164"/>
      <c r="BS885" s="164"/>
      <c r="BT885" s="164"/>
      <c r="BU885" s="164"/>
      <c r="BV885" s="164"/>
      <c r="BW885" s="164"/>
      <c r="BX885" s="164"/>
      <c r="BY885" s="172"/>
    </row>
    <row r="886" spans="1:77" s="169" customFormat="1" x14ac:dyDescent="0.3">
      <c r="A886" s="156"/>
      <c r="B886" s="164"/>
      <c r="C886" s="172"/>
      <c r="D886" s="172"/>
      <c r="E886" s="172"/>
      <c r="F886" s="172"/>
      <c r="G886" s="172"/>
      <c r="H886" s="172"/>
      <c r="I886" s="172"/>
      <c r="J886" s="172"/>
      <c r="K886" s="172"/>
      <c r="L886" s="172"/>
      <c r="M886" s="172"/>
      <c r="N886" s="172"/>
      <c r="O886" s="172"/>
      <c r="P886" s="172"/>
      <c r="Q886" s="172"/>
      <c r="R886" s="172"/>
      <c r="S886" s="172"/>
      <c r="T886" s="172"/>
      <c r="U886" s="172"/>
      <c r="V886" s="172"/>
      <c r="W886" s="170"/>
      <c r="X886" s="164"/>
      <c r="Y886" s="164"/>
      <c r="Z886" s="164"/>
      <c r="AA886" s="164"/>
      <c r="AB886" s="164"/>
      <c r="AC886" s="164"/>
      <c r="AD886" s="164"/>
      <c r="AE886" s="164"/>
      <c r="AF886" s="164"/>
      <c r="AG886" s="164"/>
      <c r="AH886" s="164"/>
      <c r="AI886" s="164"/>
      <c r="AJ886" s="164"/>
      <c r="AK886" s="164"/>
      <c r="AL886" s="164"/>
      <c r="AM886" s="164"/>
      <c r="AN886" s="164"/>
      <c r="AO886" s="164"/>
      <c r="AP886" s="164"/>
      <c r="AQ886" s="164"/>
      <c r="AR886" s="164"/>
      <c r="AS886" s="164"/>
      <c r="AT886" s="164"/>
      <c r="AU886" s="164"/>
      <c r="AV886" s="164"/>
      <c r="AW886" s="164"/>
      <c r="AX886" s="164"/>
      <c r="AY886" s="164"/>
      <c r="AZ886" s="164"/>
      <c r="BA886" s="164"/>
      <c r="BB886" s="164"/>
      <c r="BC886" s="164"/>
      <c r="BD886" s="164"/>
      <c r="BE886" s="164"/>
      <c r="BF886" s="164"/>
      <c r="BG886" s="164"/>
      <c r="BH886" s="164"/>
      <c r="BI886" s="164"/>
      <c r="BJ886" s="164"/>
      <c r="BK886" s="164"/>
      <c r="BL886" s="164"/>
      <c r="BM886" s="164"/>
      <c r="BN886" s="164"/>
      <c r="BO886" s="164"/>
      <c r="BP886" s="164"/>
      <c r="BQ886" s="164"/>
      <c r="BR886" s="164"/>
      <c r="BS886" s="164"/>
      <c r="BT886" s="164"/>
      <c r="BU886" s="164"/>
      <c r="BV886" s="164"/>
      <c r="BW886" s="164"/>
      <c r="BX886" s="164"/>
      <c r="BY886" s="172"/>
    </row>
    <row r="887" spans="1:77" s="169" customFormat="1" x14ac:dyDescent="0.3">
      <c r="A887" s="156"/>
      <c r="B887" s="164"/>
      <c r="C887" s="172"/>
      <c r="D887" s="172"/>
      <c r="E887" s="172"/>
      <c r="F887" s="172"/>
      <c r="G887" s="172"/>
      <c r="H887" s="172"/>
      <c r="I887" s="172"/>
      <c r="J887" s="172"/>
      <c r="K887" s="172"/>
      <c r="L887" s="172"/>
      <c r="M887" s="172"/>
      <c r="N887" s="172"/>
      <c r="O887" s="172"/>
      <c r="P887" s="172"/>
      <c r="Q887" s="172"/>
      <c r="R887" s="172"/>
      <c r="S887" s="172"/>
      <c r="T887" s="172"/>
      <c r="U887" s="172"/>
      <c r="V887" s="172"/>
      <c r="W887" s="170"/>
      <c r="X887" s="164"/>
      <c r="Y887" s="164"/>
      <c r="Z887" s="164"/>
      <c r="AA887" s="164"/>
      <c r="AB887" s="164"/>
      <c r="AC887" s="164"/>
      <c r="AD887" s="164"/>
      <c r="AE887" s="164"/>
      <c r="AF887" s="164"/>
      <c r="AG887" s="164"/>
      <c r="AH887" s="164"/>
      <c r="AI887" s="164"/>
      <c r="AJ887" s="164"/>
      <c r="AK887" s="164"/>
      <c r="AL887" s="164"/>
      <c r="AM887" s="164"/>
      <c r="AN887" s="164"/>
      <c r="AO887" s="164"/>
      <c r="AP887" s="164"/>
      <c r="AQ887" s="164"/>
      <c r="AR887" s="164"/>
      <c r="AS887" s="164"/>
      <c r="AT887" s="164"/>
      <c r="AU887" s="164"/>
      <c r="AV887" s="164"/>
      <c r="AW887" s="164"/>
      <c r="AX887" s="164"/>
      <c r="AY887" s="164"/>
      <c r="AZ887" s="164"/>
      <c r="BA887" s="164"/>
      <c r="BB887" s="164"/>
      <c r="BC887" s="164"/>
      <c r="BD887" s="164"/>
      <c r="BE887" s="164"/>
      <c r="BF887" s="164"/>
      <c r="BG887" s="164"/>
      <c r="BH887" s="164"/>
      <c r="BI887" s="164"/>
      <c r="BJ887" s="164"/>
      <c r="BK887" s="164"/>
      <c r="BL887" s="164"/>
      <c r="BM887" s="164"/>
      <c r="BN887" s="164"/>
      <c r="BO887" s="164"/>
      <c r="BP887" s="164"/>
      <c r="BQ887" s="164"/>
      <c r="BR887" s="164"/>
      <c r="BS887" s="164"/>
      <c r="BT887" s="164"/>
      <c r="BU887" s="164"/>
      <c r="BV887" s="164"/>
      <c r="BW887" s="164"/>
      <c r="BX887" s="164"/>
      <c r="BY887" s="172"/>
    </row>
    <row r="888" spans="1:77" s="169" customFormat="1" x14ac:dyDescent="0.3">
      <c r="A888" s="156"/>
      <c r="B888" s="164"/>
      <c r="C888" s="172"/>
      <c r="D888" s="172"/>
      <c r="E888" s="172"/>
      <c r="F888" s="172"/>
      <c r="G888" s="172"/>
      <c r="H888" s="172"/>
      <c r="I888" s="172"/>
      <c r="J888" s="172"/>
      <c r="K888" s="172"/>
      <c r="L888" s="172"/>
      <c r="M888" s="172"/>
      <c r="N888" s="172"/>
      <c r="O888" s="172"/>
      <c r="P888" s="172"/>
      <c r="Q888" s="172"/>
      <c r="R888" s="172"/>
      <c r="S888" s="172"/>
      <c r="T888" s="172"/>
      <c r="U888" s="172"/>
      <c r="V888" s="172"/>
      <c r="W888" s="170"/>
      <c r="X888" s="164"/>
      <c r="Y888" s="164"/>
      <c r="Z888" s="164"/>
      <c r="AA888" s="164"/>
      <c r="AB888" s="164"/>
      <c r="AC888" s="164"/>
      <c r="AD888" s="164"/>
      <c r="AE888" s="164"/>
      <c r="AF888" s="164"/>
      <c r="AG888" s="164"/>
      <c r="AH888" s="164"/>
      <c r="AI888" s="164"/>
      <c r="AJ888" s="164"/>
      <c r="AK888" s="164"/>
      <c r="AL888" s="164"/>
      <c r="AM888" s="164"/>
      <c r="AN888" s="164"/>
      <c r="AO888" s="164"/>
      <c r="AP888" s="164"/>
      <c r="AQ888" s="164"/>
      <c r="AR888" s="164"/>
      <c r="AS888" s="164"/>
      <c r="AT888" s="164"/>
      <c r="AU888" s="164"/>
      <c r="AV888" s="164"/>
      <c r="AW888" s="164"/>
      <c r="AX888" s="164"/>
      <c r="AY888" s="164"/>
      <c r="AZ888" s="164"/>
      <c r="BA888" s="164"/>
      <c r="BB888" s="164"/>
      <c r="BC888" s="164"/>
      <c r="BD888" s="164"/>
      <c r="BE888" s="164"/>
      <c r="BF888" s="164"/>
      <c r="BG888" s="164"/>
      <c r="BH888" s="164"/>
      <c r="BI888" s="164"/>
      <c r="BJ888" s="164"/>
      <c r="BK888" s="164"/>
      <c r="BL888" s="164"/>
      <c r="BM888" s="164"/>
      <c r="BN888" s="164"/>
      <c r="BO888" s="164"/>
      <c r="BP888" s="164"/>
      <c r="BQ888" s="164"/>
      <c r="BR888" s="164"/>
      <c r="BS888" s="164"/>
      <c r="BT888" s="164"/>
      <c r="BU888" s="164"/>
      <c r="BV888" s="164"/>
      <c r="BW888" s="164"/>
      <c r="BX888" s="164"/>
      <c r="BY888" s="172"/>
    </row>
    <row r="889" spans="1:77" s="169" customFormat="1" x14ac:dyDescent="0.3">
      <c r="A889" s="156"/>
      <c r="B889" s="164"/>
      <c r="C889" s="172"/>
      <c r="D889" s="172"/>
      <c r="E889" s="172"/>
      <c r="F889" s="172"/>
      <c r="G889" s="172"/>
      <c r="H889" s="172"/>
      <c r="I889" s="172"/>
      <c r="J889" s="172"/>
      <c r="K889" s="172"/>
      <c r="L889" s="172"/>
      <c r="M889" s="172"/>
      <c r="N889" s="172"/>
      <c r="O889" s="172"/>
      <c r="P889" s="172"/>
      <c r="Q889" s="172"/>
      <c r="R889" s="172"/>
      <c r="S889" s="172"/>
      <c r="T889" s="172"/>
      <c r="U889" s="172"/>
      <c r="V889" s="172"/>
      <c r="W889" s="170"/>
      <c r="X889" s="164"/>
      <c r="Y889" s="164"/>
      <c r="Z889" s="164"/>
      <c r="AA889" s="164"/>
      <c r="AB889" s="164"/>
      <c r="AC889" s="164"/>
      <c r="AD889" s="164"/>
      <c r="AE889" s="164"/>
      <c r="AF889" s="164"/>
      <c r="AG889" s="164"/>
      <c r="AH889" s="164"/>
      <c r="AI889" s="164"/>
      <c r="AJ889" s="164"/>
      <c r="AK889" s="164"/>
      <c r="AL889" s="164"/>
      <c r="AM889" s="164"/>
      <c r="AN889" s="164"/>
      <c r="AO889" s="164"/>
      <c r="AP889" s="164"/>
      <c r="AQ889" s="164"/>
      <c r="AR889" s="164"/>
      <c r="AS889" s="164"/>
      <c r="AT889" s="164"/>
      <c r="AU889" s="164"/>
      <c r="AV889" s="164"/>
      <c r="AW889" s="164"/>
      <c r="AX889" s="164"/>
      <c r="AY889" s="164"/>
      <c r="AZ889" s="164"/>
      <c r="BA889" s="164"/>
      <c r="BB889" s="164"/>
      <c r="BC889" s="164"/>
      <c r="BD889" s="164"/>
      <c r="BE889" s="164"/>
      <c r="BF889" s="164"/>
      <c r="BG889" s="164"/>
      <c r="BH889" s="164"/>
      <c r="BI889" s="164"/>
      <c r="BJ889" s="164"/>
      <c r="BK889" s="164"/>
      <c r="BL889" s="164"/>
      <c r="BM889" s="164"/>
      <c r="BN889" s="164"/>
      <c r="BO889" s="164"/>
      <c r="BP889" s="164"/>
      <c r="BQ889" s="164"/>
      <c r="BR889" s="164"/>
      <c r="BS889" s="164"/>
      <c r="BT889" s="164"/>
      <c r="BU889" s="164"/>
      <c r="BV889" s="164"/>
      <c r="BW889" s="164"/>
      <c r="BX889" s="164"/>
      <c r="BY889" s="172"/>
    </row>
    <row r="890" spans="1:77" s="169" customFormat="1" x14ac:dyDescent="0.3">
      <c r="A890" s="156"/>
      <c r="B890" s="164"/>
      <c r="C890" s="172"/>
      <c r="D890" s="172"/>
      <c r="E890" s="172"/>
      <c r="F890" s="172"/>
      <c r="G890" s="172"/>
      <c r="H890" s="172"/>
      <c r="I890" s="172"/>
      <c r="J890" s="172"/>
      <c r="K890" s="172"/>
      <c r="L890" s="172"/>
      <c r="M890" s="172"/>
      <c r="N890" s="172"/>
      <c r="O890" s="172"/>
      <c r="P890" s="172"/>
      <c r="Q890" s="172"/>
      <c r="R890" s="172"/>
      <c r="S890" s="172"/>
      <c r="T890" s="172"/>
      <c r="U890" s="172"/>
      <c r="V890" s="172"/>
      <c r="W890" s="170"/>
      <c r="X890" s="164"/>
      <c r="Y890" s="164"/>
      <c r="Z890" s="164"/>
      <c r="AA890" s="164"/>
      <c r="AB890" s="164"/>
      <c r="AC890" s="164"/>
      <c r="AD890" s="164"/>
      <c r="AE890" s="164"/>
      <c r="AF890" s="164"/>
      <c r="AG890" s="164"/>
      <c r="AH890" s="164"/>
      <c r="AI890" s="164"/>
      <c r="AJ890" s="164"/>
      <c r="AK890" s="164"/>
      <c r="AL890" s="164"/>
      <c r="AM890" s="164"/>
      <c r="AN890" s="164"/>
      <c r="AO890" s="164"/>
      <c r="AP890" s="164"/>
      <c r="AQ890" s="164"/>
      <c r="AR890" s="164"/>
      <c r="AS890" s="164"/>
      <c r="AT890" s="164"/>
      <c r="AU890" s="164"/>
      <c r="AV890" s="164"/>
      <c r="AW890" s="164"/>
      <c r="AX890" s="164"/>
      <c r="AY890" s="164"/>
      <c r="AZ890" s="164"/>
      <c r="BA890" s="164"/>
      <c r="BB890" s="164"/>
      <c r="BC890" s="164"/>
      <c r="BD890" s="164"/>
      <c r="BE890" s="164"/>
      <c r="BF890" s="164"/>
      <c r="BG890" s="164"/>
      <c r="BH890" s="164"/>
      <c r="BI890" s="164"/>
      <c r="BJ890" s="164"/>
      <c r="BK890" s="164"/>
      <c r="BL890" s="164"/>
      <c r="BM890" s="164"/>
      <c r="BN890" s="164"/>
      <c r="BO890" s="164"/>
      <c r="BP890" s="164"/>
      <c r="BQ890" s="164"/>
      <c r="BR890" s="164"/>
      <c r="BS890" s="164"/>
      <c r="BT890" s="164"/>
      <c r="BU890" s="164"/>
      <c r="BV890" s="164"/>
      <c r="BW890" s="164"/>
      <c r="BX890" s="164"/>
      <c r="BY890" s="172"/>
    </row>
    <row r="891" spans="1:77" s="169" customFormat="1" x14ac:dyDescent="0.3">
      <c r="A891" s="156"/>
      <c r="B891" s="164"/>
      <c r="C891" s="172"/>
      <c r="D891" s="172"/>
      <c r="E891" s="172"/>
      <c r="F891" s="172"/>
      <c r="G891" s="172"/>
      <c r="H891" s="172"/>
      <c r="I891" s="172"/>
      <c r="J891" s="172"/>
      <c r="K891" s="172"/>
      <c r="L891" s="172"/>
      <c r="M891" s="172"/>
      <c r="N891" s="172"/>
      <c r="O891" s="172"/>
      <c r="P891" s="172"/>
      <c r="Q891" s="172"/>
      <c r="R891" s="172"/>
      <c r="S891" s="172"/>
      <c r="T891" s="172"/>
      <c r="U891" s="172"/>
      <c r="V891" s="172"/>
      <c r="W891" s="170"/>
      <c r="X891" s="164"/>
      <c r="Y891" s="164"/>
      <c r="Z891" s="164"/>
      <c r="AA891" s="164"/>
      <c r="AB891" s="164"/>
      <c r="AC891" s="164"/>
      <c r="AD891" s="164"/>
      <c r="AE891" s="164"/>
      <c r="AF891" s="164"/>
      <c r="AG891" s="164"/>
      <c r="AH891" s="164"/>
      <c r="AI891" s="164"/>
      <c r="AJ891" s="164"/>
      <c r="AK891" s="164"/>
      <c r="AL891" s="164"/>
      <c r="AM891" s="164"/>
      <c r="AN891" s="164"/>
      <c r="AO891" s="164"/>
      <c r="AP891" s="164"/>
      <c r="AQ891" s="164"/>
      <c r="AR891" s="164"/>
      <c r="AS891" s="164"/>
      <c r="AT891" s="164"/>
      <c r="AU891" s="164"/>
      <c r="AV891" s="164"/>
      <c r="AW891" s="164"/>
      <c r="AX891" s="164"/>
      <c r="AY891" s="164"/>
      <c r="AZ891" s="164"/>
      <c r="BA891" s="164"/>
      <c r="BB891" s="164"/>
      <c r="BC891" s="164"/>
      <c r="BD891" s="164"/>
      <c r="BE891" s="164"/>
      <c r="BF891" s="164"/>
      <c r="BG891" s="164"/>
      <c r="BH891" s="164"/>
      <c r="BI891" s="164"/>
      <c r="BJ891" s="164"/>
      <c r="BK891" s="164"/>
      <c r="BL891" s="164"/>
      <c r="BM891" s="164"/>
      <c r="BN891" s="164"/>
      <c r="BO891" s="164"/>
      <c r="BP891" s="164"/>
      <c r="BQ891" s="164"/>
      <c r="BR891" s="164"/>
      <c r="BS891" s="164"/>
      <c r="BT891" s="164"/>
      <c r="BU891" s="164"/>
      <c r="BV891" s="164"/>
      <c r="BW891" s="164"/>
      <c r="BX891" s="164"/>
      <c r="BY891" s="172"/>
    </row>
    <row r="892" spans="1:77" s="169" customFormat="1" x14ac:dyDescent="0.3">
      <c r="A892" s="156"/>
      <c r="B892" s="170"/>
      <c r="W892" s="170"/>
      <c r="X892" s="164"/>
      <c r="Y892" s="164"/>
      <c r="Z892" s="164"/>
      <c r="AA892" s="164"/>
      <c r="AB892" s="164"/>
      <c r="AC892" s="164"/>
      <c r="AD892" s="164"/>
      <c r="AE892" s="164"/>
      <c r="AF892" s="164"/>
      <c r="AG892" s="164"/>
      <c r="AH892" s="164"/>
      <c r="AI892" s="164"/>
      <c r="AJ892" s="164"/>
      <c r="AK892" s="164"/>
      <c r="AL892" s="164"/>
      <c r="AM892" s="164"/>
      <c r="AN892" s="164"/>
      <c r="AO892" s="164"/>
      <c r="AP892" s="164"/>
      <c r="AQ892" s="164"/>
      <c r="AR892" s="164"/>
      <c r="AS892" s="164"/>
      <c r="AT892" s="164"/>
      <c r="AU892" s="164"/>
      <c r="AV892" s="164"/>
      <c r="AW892" s="164"/>
      <c r="AX892" s="164"/>
      <c r="AY892" s="164"/>
      <c r="AZ892" s="164"/>
      <c r="BA892" s="164"/>
      <c r="BB892" s="164"/>
      <c r="BC892" s="164"/>
      <c r="BD892" s="164"/>
      <c r="BE892" s="164"/>
      <c r="BF892" s="164"/>
      <c r="BG892" s="164"/>
      <c r="BH892" s="164"/>
      <c r="BI892" s="164"/>
      <c r="BJ892" s="164"/>
      <c r="BK892" s="164"/>
      <c r="BL892" s="164"/>
      <c r="BM892" s="164"/>
      <c r="BN892" s="164"/>
      <c r="BO892" s="164"/>
      <c r="BP892" s="164"/>
      <c r="BQ892" s="164"/>
      <c r="BR892" s="164"/>
      <c r="BS892" s="164"/>
      <c r="BT892" s="164"/>
      <c r="BU892" s="164"/>
      <c r="BV892" s="164"/>
      <c r="BW892" s="164"/>
      <c r="BX892" s="164"/>
      <c r="BY892" s="172"/>
    </row>
    <row r="893" spans="1:77" s="169" customFormat="1" x14ac:dyDescent="0.3">
      <c r="A893" s="156"/>
      <c r="B893" s="170"/>
      <c r="W893" s="170"/>
      <c r="X893" s="164"/>
      <c r="Y893" s="164"/>
      <c r="Z893" s="164"/>
      <c r="AA893" s="164"/>
      <c r="AB893" s="164"/>
      <c r="AC893" s="164"/>
      <c r="AD893" s="164"/>
      <c r="AE893" s="164"/>
      <c r="AF893" s="164"/>
      <c r="AG893" s="164"/>
      <c r="AH893" s="164"/>
      <c r="AI893" s="164"/>
      <c r="AJ893" s="164"/>
      <c r="AK893" s="164"/>
      <c r="AL893" s="164"/>
      <c r="AM893" s="164"/>
      <c r="AN893" s="164"/>
      <c r="AO893" s="164"/>
      <c r="AP893" s="164"/>
      <c r="AQ893" s="164"/>
      <c r="AR893" s="164"/>
      <c r="AS893" s="164"/>
      <c r="AT893" s="164"/>
      <c r="AU893" s="164"/>
      <c r="AV893" s="164"/>
      <c r="AW893" s="164"/>
      <c r="AX893" s="164"/>
      <c r="AY893" s="164"/>
      <c r="AZ893" s="164"/>
      <c r="BA893" s="164"/>
      <c r="BB893" s="164"/>
      <c r="BC893" s="164"/>
      <c r="BD893" s="164"/>
      <c r="BE893" s="164"/>
      <c r="BF893" s="164"/>
      <c r="BG893" s="164"/>
      <c r="BH893" s="164"/>
      <c r="BI893" s="164"/>
      <c r="BJ893" s="164"/>
      <c r="BK893" s="164"/>
      <c r="BL893" s="164"/>
      <c r="BM893" s="164"/>
      <c r="BN893" s="164"/>
      <c r="BO893" s="164"/>
      <c r="BP893" s="164"/>
      <c r="BQ893" s="164"/>
      <c r="BR893" s="164"/>
      <c r="BS893" s="164"/>
      <c r="BT893" s="164"/>
      <c r="BU893" s="164"/>
      <c r="BV893" s="164"/>
      <c r="BW893" s="164"/>
      <c r="BX893" s="164"/>
      <c r="BY893" s="172"/>
    </row>
    <row r="894" spans="1:77" s="169" customFormat="1" x14ac:dyDescent="0.3">
      <c r="A894" s="156"/>
      <c r="B894" s="170"/>
      <c r="W894" s="170"/>
      <c r="X894" s="164"/>
      <c r="Y894" s="164"/>
      <c r="Z894" s="164"/>
      <c r="AA894" s="164"/>
      <c r="AB894" s="164"/>
      <c r="AC894" s="164"/>
      <c r="AD894" s="164"/>
      <c r="AE894" s="164"/>
      <c r="AF894" s="164"/>
      <c r="AG894" s="164"/>
      <c r="AH894" s="164"/>
      <c r="AI894" s="164"/>
      <c r="AJ894" s="164"/>
      <c r="AK894" s="164"/>
      <c r="AL894" s="164"/>
      <c r="AM894" s="164"/>
      <c r="AN894" s="164"/>
      <c r="AO894" s="164"/>
      <c r="AP894" s="164"/>
      <c r="AQ894" s="164"/>
      <c r="AR894" s="164"/>
      <c r="AS894" s="164"/>
      <c r="AT894" s="164"/>
      <c r="AU894" s="164"/>
      <c r="AV894" s="164"/>
      <c r="AW894" s="164"/>
      <c r="AX894" s="164"/>
      <c r="AY894" s="164"/>
      <c r="AZ894" s="164"/>
      <c r="BA894" s="164"/>
      <c r="BB894" s="164"/>
      <c r="BC894" s="164"/>
      <c r="BD894" s="164"/>
      <c r="BE894" s="164"/>
      <c r="BF894" s="164"/>
      <c r="BG894" s="164"/>
      <c r="BH894" s="164"/>
      <c r="BI894" s="164"/>
      <c r="BJ894" s="164"/>
      <c r="BK894" s="164"/>
      <c r="BL894" s="164"/>
      <c r="BM894" s="164"/>
      <c r="BN894" s="164"/>
      <c r="BO894" s="164"/>
      <c r="BP894" s="164"/>
      <c r="BQ894" s="164"/>
      <c r="BR894" s="164"/>
      <c r="BS894" s="164"/>
      <c r="BT894" s="164"/>
      <c r="BU894" s="164"/>
      <c r="BV894" s="164"/>
      <c r="BW894" s="164"/>
      <c r="BX894" s="164"/>
      <c r="BY894" s="172"/>
    </row>
    <row r="895" spans="1:77" s="169" customFormat="1" x14ac:dyDescent="0.3">
      <c r="A895" s="156"/>
      <c r="B895" s="170"/>
      <c r="W895" s="170"/>
      <c r="X895" s="164"/>
      <c r="Y895" s="164"/>
      <c r="Z895" s="164"/>
      <c r="AA895" s="164"/>
      <c r="AB895" s="164"/>
      <c r="AC895" s="164"/>
      <c r="AD895" s="164"/>
      <c r="AE895" s="164"/>
      <c r="AF895" s="164"/>
      <c r="AG895" s="164"/>
      <c r="AH895" s="164"/>
      <c r="AI895" s="164"/>
      <c r="AJ895" s="164"/>
      <c r="AK895" s="164"/>
      <c r="AL895" s="164"/>
      <c r="AM895" s="164"/>
      <c r="AN895" s="164"/>
      <c r="AO895" s="164"/>
      <c r="AP895" s="164"/>
      <c r="AQ895" s="164"/>
      <c r="AR895" s="164"/>
      <c r="AS895" s="164"/>
      <c r="AT895" s="164"/>
      <c r="AU895" s="164"/>
      <c r="AV895" s="164"/>
      <c r="AW895" s="164"/>
      <c r="AX895" s="164"/>
      <c r="AY895" s="164"/>
      <c r="AZ895" s="164"/>
      <c r="BA895" s="164"/>
      <c r="BB895" s="164"/>
      <c r="BC895" s="164"/>
      <c r="BD895" s="164"/>
      <c r="BE895" s="164"/>
      <c r="BF895" s="164"/>
      <c r="BG895" s="164"/>
      <c r="BH895" s="164"/>
      <c r="BI895" s="164"/>
      <c r="BJ895" s="164"/>
      <c r="BK895" s="164"/>
      <c r="BL895" s="164"/>
      <c r="BM895" s="164"/>
      <c r="BN895" s="164"/>
      <c r="BO895" s="164"/>
      <c r="BP895" s="164"/>
      <c r="BQ895" s="164"/>
      <c r="BR895" s="164"/>
      <c r="BS895" s="164"/>
      <c r="BT895" s="164"/>
      <c r="BU895" s="164"/>
      <c r="BV895" s="164"/>
      <c r="BW895" s="164"/>
      <c r="BX895" s="164"/>
      <c r="BY895" s="172"/>
    </row>
    <row r="896" spans="1:77" s="169" customFormat="1" x14ac:dyDescent="0.3">
      <c r="A896" s="156"/>
      <c r="B896" s="170"/>
      <c r="W896" s="170"/>
      <c r="X896" s="164"/>
      <c r="Y896" s="164"/>
      <c r="Z896" s="164"/>
      <c r="AA896" s="164"/>
      <c r="AB896" s="164"/>
      <c r="AC896" s="164"/>
      <c r="AD896" s="164"/>
      <c r="AE896" s="164"/>
      <c r="AF896" s="164"/>
      <c r="AG896" s="164"/>
      <c r="AH896" s="164"/>
      <c r="AI896" s="164"/>
      <c r="AJ896" s="164"/>
      <c r="AK896" s="164"/>
      <c r="AL896" s="164"/>
      <c r="AM896" s="164"/>
      <c r="AN896" s="164"/>
      <c r="AO896" s="164"/>
      <c r="AP896" s="164"/>
      <c r="AQ896" s="164"/>
      <c r="AR896" s="164"/>
      <c r="AS896" s="164"/>
      <c r="AT896" s="164"/>
      <c r="AU896" s="164"/>
      <c r="AV896" s="164"/>
      <c r="AW896" s="164"/>
      <c r="AX896" s="164"/>
      <c r="AY896" s="164"/>
      <c r="AZ896" s="164"/>
      <c r="BA896" s="164"/>
      <c r="BB896" s="164"/>
      <c r="BC896" s="164"/>
      <c r="BD896" s="164"/>
      <c r="BE896" s="164"/>
      <c r="BF896" s="164"/>
      <c r="BG896" s="164"/>
      <c r="BH896" s="164"/>
      <c r="BI896" s="164"/>
      <c r="BJ896" s="164"/>
      <c r="BK896" s="164"/>
      <c r="BL896" s="164"/>
      <c r="BM896" s="164"/>
      <c r="BN896" s="164"/>
      <c r="BO896" s="164"/>
      <c r="BP896" s="164"/>
      <c r="BQ896" s="164"/>
      <c r="BR896" s="164"/>
      <c r="BS896" s="164"/>
      <c r="BT896" s="164"/>
      <c r="BU896" s="164"/>
      <c r="BV896" s="164"/>
      <c r="BW896" s="164"/>
      <c r="BX896" s="164"/>
      <c r="BY896" s="172"/>
    </row>
    <row r="897" spans="1:77" s="169" customFormat="1" x14ac:dyDescent="0.3">
      <c r="A897" s="156"/>
      <c r="B897" s="170"/>
      <c r="W897" s="170"/>
      <c r="X897" s="164"/>
      <c r="Y897" s="164"/>
      <c r="Z897" s="164"/>
      <c r="AA897" s="164"/>
      <c r="AB897" s="164"/>
      <c r="AC897" s="164"/>
      <c r="AD897" s="164"/>
      <c r="AE897" s="164"/>
      <c r="AF897" s="164"/>
      <c r="AG897" s="164"/>
      <c r="AH897" s="164"/>
      <c r="AI897" s="164"/>
      <c r="AJ897" s="164"/>
      <c r="AK897" s="164"/>
      <c r="AL897" s="164"/>
      <c r="AM897" s="164"/>
      <c r="AN897" s="164"/>
      <c r="AO897" s="164"/>
      <c r="AP897" s="164"/>
      <c r="AQ897" s="164"/>
      <c r="AR897" s="164"/>
      <c r="AS897" s="164"/>
      <c r="AT897" s="164"/>
      <c r="AU897" s="164"/>
      <c r="AV897" s="164"/>
      <c r="AW897" s="164"/>
      <c r="AX897" s="164"/>
      <c r="AY897" s="164"/>
      <c r="AZ897" s="164"/>
      <c r="BA897" s="164"/>
      <c r="BB897" s="164"/>
      <c r="BC897" s="164"/>
      <c r="BD897" s="164"/>
      <c r="BE897" s="164"/>
      <c r="BF897" s="164"/>
      <c r="BG897" s="164"/>
      <c r="BH897" s="164"/>
      <c r="BI897" s="164"/>
      <c r="BJ897" s="164"/>
      <c r="BK897" s="164"/>
      <c r="BL897" s="164"/>
      <c r="BM897" s="164"/>
      <c r="BN897" s="164"/>
      <c r="BO897" s="164"/>
      <c r="BP897" s="164"/>
      <c r="BQ897" s="164"/>
      <c r="BR897" s="164"/>
      <c r="BS897" s="164"/>
      <c r="BT897" s="164"/>
      <c r="BU897" s="164"/>
      <c r="BV897" s="164"/>
      <c r="BW897" s="164"/>
      <c r="BX897" s="164"/>
      <c r="BY897" s="172"/>
    </row>
    <row r="898" spans="1:77" s="169" customFormat="1" x14ac:dyDescent="0.3">
      <c r="A898" s="156"/>
      <c r="B898" s="170"/>
      <c r="W898" s="170"/>
      <c r="X898" s="164"/>
      <c r="Y898" s="164"/>
      <c r="Z898" s="164"/>
      <c r="AA898" s="164"/>
      <c r="AB898" s="164"/>
      <c r="AC898" s="164"/>
      <c r="AD898" s="164"/>
      <c r="AE898" s="164"/>
      <c r="AF898" s="164"/>
      <c r="AG898" s="164"/>
      <c r="AH898" s="164"/>
      <c r="AI898" s="164"/>
      <c r="AJ898" s="164"/>
      <c r="AK898" s="164"/>
      <c r="AL898" s="164"/>
      <c r="AM898" s="164"/>
      <c r="AN898" s="164"/>
      <c r="AO898" s="164"/>
      <c r="AP898" s="164"/>
      <c r="AQ898" s="164"/>
      <c r="AR898" s="164"/>
      <c r="AS898" s="164"/>
      <c r="AT898" s="164"/>
      <c r="AU898" s="164"/>
      <c r="AV898" s="164"/>
      <c r="AW898" s="164"/>
      <c r="AX898" s="164"/>
      <c r="AY898" s="164"/>
      <c r="AZ898" s="164"/>
      <c r="BA898" s="164"/>
      <c r="BB898" s="164"/>
      <c r="BC898" s="164"/>
      <c r="BD898" s="164"/>
      <c r="BE898" s="164"/>
      <c r="BF898" s="164"/>
      <c r="BG898" s="164"/>
      <c r="BH898" s="164"/>
      <c r="BI898" s="164"/>
      <c r="BJ898" s="164"/>
      <c r="BK898" s="164"/>
      <c r="BL898" s="164"/>
      <c r="BM898" s="164"/>
      <c r="BN898" s="164"/>
      <c r="BO898" s="164"/>
      <c r="BP898" s="164"/>
      <c r="BQ898" s="164"/>
      <c r="BR898" s="164"/>
      <c r="BS898" s="164"/>
      <c r="BT898" s="164"/>
      <c r="BU898" s="164"/>
      <c r="BV898" s="164"/>
      <c r="BW898" s="164"/>
      <c r="BX898" s="164"/>
      <c r="BY898" s="172"/>
    </row>
    <row r="899" spans="1:77" s="169" customFormat="1" x14ac:dyDescent="0.3">
      <c r="A899" s="156"/>
      <c r="B899" s="170"/>
      <c r="W899" s="170"/>
      <c r="X899" s="164"/>
      <c r="Y899" s="164"/>
      <c r="Z899" s="164"/>
      <c r="AA899" s="164"/>
      <c r="AB899" s="164"/>
      <c r="AC899" s="164"/>
      <c r="AD899" s="164"/>
      <c r="AE899" s="164"/>
      <c r="AF899" s="164"/>
      <c r="AG899" s="164"/>
      <c r="AH899" s="164"/>
      <c r="AI899" s="164"/>
      <c r="AJ899" s="164"/>
      <c r="AK899" s="164"/>
      <c r="AL899" s="164"/>
      <c r="AM899" s="164"/>
      <c r="AN899" s="164"/>
      <c r="AO899" s="164"/>
      <c r="AP899" s="164"/>
      <c r="AQ899" s="164"/>
      <c r="AR899" s="164"/>
      <c r="AS899" s="164"/>
      <c r="AT899" s="164"/>
      <c r="AU899" s="164"/>
      <c r="AV899" s="164"/>
      <c r="AW899" s="164"/>
      <c r="AX899" s="164"/>
      <c r="AY899" s="164"/>
      <c r="AZ899" s="164"/>
      <c r="BA899" s="164"/>
      <c r="BB899" s="164"/>
      <c r="BC899" s="164"/>
      <c r="BD899" s="164"/>
      <c r="BE899" s="164"/>
      <c r="BF899" s="164"/>
      <c r="BG899" s="164"/>
      <c r="BH899" s="164"/>
      <c r="BI899" s="164"/>
      <c r="BJ899" s="164"/>
      <c r="BK899" s="164"/>
      <c r="BL899" s="164"/>
      <c r="BM899" s="164"/>
      <c r="BN899" s="164"/>
      <c r="BO899" s="164"/>
      <c r="BP899" s="164"/>
      <c r="BQ899" s="164"/>
      <c r="BR899" s="164"/>
      <c r="BS899" s="164"/>
      <c r="BT899" s="164"/>
      <c r="BU899" s="164"/>
      <c r="BV899" s="164"/>
      <c r="BW899" s="164"/>
      <c r="BX899" s="164"/>
      <c r="BY899" s="172"/>
    </row>
    <row r="900" spans="1:77" s="169" customFormat="1" x14ac:dyDescent="0.3">
      <c r="A900" s="156"/>
      <c r="B900" s="170"/>
      <c r="W900" s="170"/>
      <c r="X900" s="164"/>
      <c r="Y900" s="164"/>
      <c r="Z900" s="164"/>
      <c r="AA900" s="164"/>
      <c r="AB900" s="164"/>
      <c r="AC900" s="164"/>
      <c r="AD900" s="164"/>
      <c r="AE900" s="164"/>
      <c r="AF900" s="164"/>
      <c r="AG900" s="164"/>
      <c r="AH900" s="164"/>
      <c r="AI900" s="164"/>
      <c r="AJ900" s="164"/>
      <c r="AK900" s="164"/>
      <c r="AL900" s="164"/>
      <c r="AM900" s="164"/>
      <c r="AN900" s="164"/>
      <c r="AO900" s="164"/>
      <c r="AP900" s="164"/>
      <c r="AQ900" s="164"/>
      <c r="AR900" s="164"/>
      <c r="AS900" s="164"/>
      <c r="AT900" s="164"/>
      <c r="AU900" s="164"/>
      <c r="AV900" s="164"/>
      <c r="AW900" s="164"/>
      <c r="AX900" s="164"/>
      <c r="AY900" s="164"/>
      <c r="AZ900" s="164"/>
      <c r="BA900" s="164"/>
      <c r="BB900" s="164"/>
      <c r="BC900" s="164"/>
      <c r="BD900" s="164"/>
      <c r="BE900" s="164"/>
      <c r="BF900" s="164"/>
      <c r="BG900" s="164"/>
      <c r="BH900" s="164"/>
      <c r="BI900" s="164"/>
      <c r="BJ900" s="164"/>
      <c r="BK900" s="164"/>
      <c r="BL900" s="164"/>
      <c r="BM900" s="164"/>
      <c r="BN900" s="164"/>
      <c r="BO900" s="164"/>
      <c r="BP900" s="164"/>
      <c r="BQ900" s="164"/>
      <c r="BR900" s="164"/>
      <c r="BS900" s="164"/>
      <c r="BT900" s="164"/>
      <c r="BU900" s="164"/>
      <c r="BV900" s="164"/>
      <c r="BW900" s="164"/>
      <c r="BX900" s="164"/>
      <c r="BY900" s="172"/>
    </row>
    <row r="901" spans="1:77" s="169" customFormat="1" x14ac:dyDescent="0.3">
      <c r="A901" s="156"/>
      <c r="B901" s="170"/>
      <c r="W901" s="170"/>
      <c r="X901" s="164"/>
      <c r="Y901" s="164"/>
      <c r="Z901" s="164"/>
      <c r="AA901" s="164"/>
      <c r="AB901" s="164"/>
      <c r="AC901" s="164"/>
      <c r="AD901" s="164"/>
      <c r="AE901" s="164"/>
      <c r="AF901" s="164"/>
      <c r="AG901" s="164"/>
      <c r="AH901" s="164"/>
      <c r="AI901" s="164"/>
      <c r="AJ901" s="164"/>
      <c r="AK901" s="164"/>
      <c r="AL901" s="164"/>
      <c r="AM901" s="164"/>
      <c r="AN901" s="164"/>
      <c r="AO901" s="164"/>
      <c r="AP901" s="164"/>
      <c r="AQ901" s="164"/>
      <c r="AR901" s="164"/>
      <c r="AS901" s="164"/>
      <c r="AT901" s="164"/>
      <c r="AU901" s="164"/>
      <c r="AV901" s="164"/>
      <c r="AW901" s="164"/>
      <c r="AX901" s="164"/>
      <c r="AY901" s="164"/>
      <c r="AZ901" s="164"/>
      <c r="BA901" s="164"/>
      <c r="BB901" s="164"/>
      <c r="BC901" s="164"/>
      <c r="BD901" s="164"/>
      <c r="BE901" s="164"/>
      <c r="BF901" s="164"/>
      <c r="BG901" s="164"/>
      <c r="BH901" s="164"/>
      <c r="BI901" s="164"/>
      <c r="BJ901" s="164"/>
      <c r="BK901" s="164"/>
      <c r="BL901" s="164"/>
      <c r="BM901" s="164"/>
      <c r="BN901" s="164"/>
      <c r="BO901" s="164"/>
      <c r="BP901" s="164"/>
      <c r="BQ901" s="164"/>
      <c r="BR901" s="164"/>
      <c r="BS901" s="164"/>
      <c r="BT901" s="164"/>
      <c r="BU901" s="164"/>
      <c r="BV901" s="164"/>
      <c r="BW901" s="164"/>
      <c r="BX901" s="164"/>
      <c r="BY901" s="172"/>
    </row>
    <row r="902" spans="1:77" s="169" customFormat="1" x14ac:dyDescent="0.3">
      <c r="A902" s="156"/>
      <c r="B902" s="170"/>
      <c r="W902" s="170"/>
      <c r="X902" s="164"/>
      <c r="Y902" s="164"/>
      <c r="Z902" s="164"/>
      <c r="AA902" s="164"/>
      <c r="AB902" s="164"/>
      <c r="AC902" s="164"/>
      <c r="AD902" s="164"/>
      <c r="AE902" s="164"/>
      <c r="AF902" s="164"/>
      <c r="AG902" s="164"/>
      <c r="AH902" s="164"/>
      <c r="AI902" s="164"/>
      <c r="AJ902" s="164"/>
      <c r="AK902" s="164"/>
      <c r="AL902" s="164"/>
      <c r="AM902" s="164"/>
      <c r="AN902" s="164"/>
      <c r="AO902" s="164"/>
      <c r="AP902" s="164"/>
      <c r="AQ902" s="164"/>
      <c r="AR902" s="164"/>
      <c r="AS902" s="164"/>
      <c r="AT902" s="164"/>
      <c r="AU902" s="164"/>
      <c r="AV902" s="164"/>
      <c r="AW902" s="164"/>
      <c r="AX902" s="164"/>
      <c r="AY902" s="164"/>
      <c r="AZ902" s="164"/>
      <c r="BA902" s="164"/>
      <c r="BB902" s="164"/>
      <c r="BC902" s="164"/>
      <c r="BD902" s="164"/>
      <c r="BE902" s="164"/>
      <c r="BF902" s="164"/>
      <c r="BG902" s="164"/>
      <c r="BH902" s="164"/>
      <c r="BI902" s="164"/>
      <c r="BJ902" s="164"/>
      <c r="BK902" s="164"/>
      <c r="BL902" s="164"/>
      <c r="BM902" s="164"/>
      <c r="BN902" s="164"/>
      <c r="BO902" s="164"/>
      <c r="BP902" s="164"/>
      <c r="BQ902" s="164"/>
      <c r="BR902" s="164"/>
      <c r="BS902" s="164"/>
      <c r="BT902" s="164"/>
      <c r="BU902" s="164"/>
      <c r="BV902" s="164"/>
      <c r="BW902" s="164"/>
      <c r="BX902" s="164"/>
      <c r="BY902" s="172"/>
    </row>
    <row r="903" spans="1:77" s="169" customFormat="1" x14ac:dyDescent="0.3">
      <c r="A903" s="156"/>
      <c r="B903" s="170"/>
      <c r="W903" s="170"/>
      <c r="X903" s="164"/>
      <c r="Y903" s="164"/>
      <c r="Z903" s="164"/>
      <c r="AA903" s="164"/>
      <c r="AB903" s="164"/>
      <c r="AC903" s="164"/>
      <c r="AD903" s="164"/>
      <c r="AE903" s="164"/>
      <c r="AF903" s="164"/>
      <c r="AG903" s="164"/>
      <c r="AH903" s="164"/>
      <c r="AI903" s="164"/>
      <c r="AJ903" s="164"/>
      <c r="AK903" s="164"/>
      <c r="AL903" s="164"/>
      <c r="AM903" s="164"/>
      <c r="AN903" s="164"/>
      <c r="AO903" s="164"/>
      <c r="AP903" s="164"/>
      <c r="AQ903" s="164"/>
      <c r="AR903" s="164"/>
      <c r="AS903" s="164"/>
      <c r="AT903" s="164"/>
      <c r="AU903" s="164"/>
      <c r="AV903" s="164"/>
      <c r="AW903" s="164"/>
      <c r="AX903" s="164"/>
      <c r="AY903" s="164"/>
      <c r="AZ903" s="164"/>
      <c r="BA903" s="164"/>
      <c r="BB903" s="164"/>
      <c r="BC903" s="164"/>
      <c r="BD903" s="164"/>
      <c r="BE903" s="164"/>
      <c r="BF903" s="164"/>
      <c r="BG903" s="164"/>
      <c r="BH903" s="164"/>
      <c r="BI903" s="164"/>
      <c r="BJ903" s="164"/>
      <c r="BK903" s="164"/>
      <c r="BL903" s="164"/>
      <c r="BM903" s="164"/>
      <c r="BN903" s="164"/>
      <c r="BO903" s="164"/>
      <c r="BP903" s="164"/>
      <c r="BQ903" s="164"/>
      <c r="BR903" s="164"/>
      <c r="BS903" s="164"/>
      <c r="BT903" s="164"/>
      <c r="BU903" s="164"/>
      <c r="BV903" s="164"/>
      <c r="BW903" s="164"/>
      <c r="BX903" s="164"/>
      <c r="BY903" s="172"/>
    </row>
    <row r="904" spans="1:77" s="169" customFormat="1" x14ac:dyDescent="0.3">
      <c r="A904" s="156"/>
      <c r="B904" s="170"/>
      <c r="W904" s="170"/>
      <c r="X904" s="164"/>
      <c r="Y904" s="164"/>
      <c r="Z904" s="164"/>
      <c r="AA904" s="164"/>
      <c r="AB904" s="164"/>
      <c r="AC904" s="164"/>
      <c r="AD904" s="164"/>
      <c r="AE904" s="164"/>
      <c r="AF904" s="164"/>
      <c r="AG904" s="164"/>
      <c r="AH904" s="164"/>
      <c r="AI904" s="164"/>
      <c r="AJ904" s="164"/>
      <c r="AK904" s="164"/>
      <c r="AL904" s="164"/>
      <c r="AM904" s="164"/>
      <c r="AN904" s="164"/>
      <c r="AO904" s="164"/>
      <c r="AP904" s="164"/>
      <c r="AQ904" s="164"/>
      <c r="AR904" s="164"/>
      <c r="AS904" s="164"/>
      <c r="AT904" s="164"/>
      <c r="AU904" s="164"/>
      <c r="AV904" s="164"/>
      <c r="AW904" s="164"/>
      <c r="AX904" s="164"/>
      <c r="AY904" s="164"/>
      <c r="AZ904" s="164"/>
      <c r="BA904" s="164"/>
      <c r="BB904" s="164"/>
      <c r="BC904" s="164"/>
      <c r="BD904" s="164"/>
      <c r="BE904" s="164"/>
      <c r="BF904" s="164"/>
      <c r="BG904" s="164"/>
      <c r="BH904" s="164"/>
      <c r="BI904" s="164"/>
      <c r="BJ904" s="164"/>
      <c r="BK904" s="164"/>
      <c r="BL904" s="164"/>
      <c r="BM904" s="164"/>
      <c r="BN904" s="164"/>
      <c r="BO904" s="164"/>
      <c r="BP904" s="164"/>
      <c r="BQ904" s="164"/>
      <c r="BR904" s="164"/>
      <c r="BS904" s="164"/>
      <c r="BT904" s="164"/>
      <c r="BU904" s="164"/>
      <c r="BV904" s="164"/>
      <c r="BW904" s="164"/>
      <c r="BX904" s="164"/>
      <c r="BY904" s="172"/>
    </row>
    <row r="905" spans="1:77" s="169" customFormat="1" x14ac:dyDescent="0.3">
      <c r="A905" s="156"/>
      <c r="B905" s="170"/>
      <c r="W905" s="170"/>
      <c r="X905" s="164"/>
      <c r="Y905" s="164"/>
      <c r="Z905" s="164"/>
      <c r="AA905" s="164"/>
      <c r="AB905" s="164"/>
      <c r="AC905" s="164"/>
      <c r="AD905" s="164"/>
      <c r="AE905" s="164"/>
      <c r="AF905" s="164"/>
      <c r="AG905" s="164"/>
      <c r="AH905" s="164"/>
      <c r="AI905" s="164"/>
      <c r="AJ905" s="164"/>
      <c r="AK905" s="164"/>
      <c r="AL905" s="164"/>
      <c r="AM905" s="164"/>
      <c r="AN905" s="164"/>
      <c r="AO905" s="164"/>
      <c r="AP905" s="164"/>
      <c r="AQ905" s="164"/>
      <c r="AR905" s="164"/>
      <c r="AS905" s="164"/>
      <c r="AT905" s="164"/>
      <c r="AU905" s="164"/>
      <c r="AV905" s="164"/>
      <c r="AW905" s="164"/>
      <c r="AX905" s="164"/>
      <c r="AY905" s="164"/>
      <c r="AZ905" s="164"/>
      <c r="BA905" s="164"/>
      <c r="BB905" s="164"/>
      <c r="BC905" s="164"/>
      <c r="BD905" s="164"/>
      <c r="BE905" s="164"/>
      <c r="BF905" s="164"/>
      <c r="BG905" s="164"/>
      <c r="BH905" s="164"/>
      <c r="BI905" s="164"/>
      <c r="BJ905" s="164"/>
      <c r="BK905" s="164"/>
      <c r="BL905" s="164"/>
      <c r="BM905" s="164"/>
      <c r="BN905" s="164"/>
      <c r="BO905" s="164"/>
      <c r="BP905" s="164"/>
      <c r="BQ905" s="164"/>
      <c r="BR905" s="164"/>
      <c r="BS905" s="164"/>
      <c r="BT905" s="164"/>
      <c r="BU905" s="164"/>
      <c r="BV905" s="164"/>
      <c r="BW905" s="164"/>
      <c r="BX905" s="164"/>
      <c r="BY905" s="172"/>
    </row>
    <row r="906" spans="1:77" s="169" customFormat="1" x14ac:dyDescent="0.3">
      <c r="A906" s="156"/>
      <c r="B906" s="170"/>
      <c r="W906" s="170"/>
      <c r="X906" s="164"/>
      <c r="Y906" s="164"/>
      <c r="Z906" s="164"/>
      <c r="AA906" s="164"/>
      <c r="AB906" s="164"/>
      <c r="AC906" s="164"/>
      <c r="AD906" s="164"/>
      <c r="AE906" s="164"/>
      <c r="AF906" s="164"/>
      <c r="AG906" s="164"/>
      <c r="AH906" s="164"/>
      <c r="AI906" s="164"/>
      <c r="AJ906" s="164"/>
      <c r="AK906" s="164"/>
      <c r="AL906" s="164"/>
      <c r="AM906" s="164"/>
      <c r="AN906" s="164"/>
      <c r="AO906" s="164"/>
      <c r="AP906" s="164"/>
      <c r="AQ906" s="164"/>
      <c r="AR906" s="164"/>
      <c r="AS906" s="164"/>
      <c r="AT906" s="164"/>
      <c r="AU906" s="164"/>
      <c r="AV906" s="164"/>
      <c r="AW906" s="164"/>
      <c r="AX906" s="164"/>
      <c r="AY906" s="164"/>
      <c r="AZ906" s="164"/>
      <c r="BA906" s="164"/>
      <c r="BB906" s="164"/>
      <c r="BC906" s="164"/>
      <c r="BD906" s="164"/>
      <c r="BE906" s="164"/>
      <c r="BF906" s="164"/>
      <c r="BG906" s="164"/>
      <c r="BH906" s="164"/>
      <c r="BI906" s="164"/>
      <c r="BJ906" s="164"/>
      <c r="BK906" s="164"/>
      <c r="BL906" s="164"/>
      <c r="BM906" s="164"/>
      <c r="BN906" s="164"/>
      <c r="BO906" s="164"/>
      <c r="BP906" s="164"/>
      <c r="BQ906" s="164"/>
      <c r="BR906" s="164"/>
      <c r="BS906" s="164"/>
      <c r="BT906" s="164"/>
      <c r="BU906" s="164"/>
      <c r="BV906" s="164"/>
      <c r="BW906" s="164"/>
      <c r="BX906" s="164"/>
      <c r="BY906" s="172"/>
    </row>
    <row r="907" spans="1:77" s="169" customFormat="1" x14ac:dyDescent="0.3">
      <c r="A907" s="156"/>
      <c r="B907" s="170"/>
      <c r="W907" s="170"/>
      <c r="X907" s="164"/>
      <c r="Y907" s="164"/>
      <c r="Z907" s="164"/>
      <c r="AA907" s="164"/>
      <c r="AB907" s="164"/>
      <c r="AC907" s="164"/>
      <c r="AD907" s="164"/>
      <c r="AE907" s="164"/>
      <c r="AF907" s="164"/>
      <c r="AG907" s="164"/>
      <c r="AH907" s="164"/>
      <c r="AI907" s="164"/>
      <c r="AJ907" s="164"/>
      <c r="AK907" s="164"/>
      <c r="AL907" s="164"/>
      <c r="AM907" s="164"/>
      <c r="AN907" s="164"/>
      <c r="AO907" s="164"/>
      <c r="AP907" s="164"/>
      <c r="AQ907" s="164"/>
      <c r="AR907" s="164"/>
      <c r="AS907" s="164"/>
      <c r="AT907" s="164"/>
      <c r="AU907" s="164"/>
      <c r="AV907" s="164"/>
      <c r="AW907" s="164"/>
      <c r="AX907" s="164"/>
      <c r="AY907" s="164"/>
      <c r="AZ907" s="164"/>
      <c r="BA907" s="164"/>
      <c r="BB907" s="164"/>
      <c r="BC907" s="164"/>
      <c r="BD907" s="164"/>
      <c r="BE907" s="164"/>
      <c r="BF907" s="164"/>
      <c r="BG907" s="164"/>
      <c r="BH907" s="164"/>
      <c r="BI907" s="164"/>
      <c r="BJ907" s="164"/>
      <c r="BK907" s="164"/>
      <c r="BL907" s="164"/>
      <c r="BM907" s="164"/>
      <c r="BN907" s="164"/>
      <c r="BO907" s="164"/>
      <c r="BP907" s="164"/>
      <c r="BQ907" s="164"/>
      <c r="BR907" s="164"/>
      <c r="BS907" s="164"/>
      <c r="BT907" s="164"/>
      <c r="BU907" s="164"/>
      <c r="BV907" s="164"/>
      <c r="BW907" s="164"/>
      <c r="BX907" s="164"/>
      <c r="BY907" s="172"/>
    </row>
    <row r="908" spans="1:77" s="169" customFormat="1" x14ac:dyDescent="0.3">
      <c r="A908" s="156"/>
      <c r="B908" s="170"/>
      <c r="W908" s="170"/>
      <c r="X908" s="164"/>
      <c r="Y908" s="164"/>
      <c r="Z908" s="164"/>
      <c r="AA908" s="164"/>
      <c r="AB908" s="164"/>
      <c r="AC908" s="164"/>
      <c r="AD908" s="164"/>
      <c r="AE908" s="164"/>
      <c r="AF908" s="164"/>
      <c r="AG908" s="164"/>
      <c r="AH908" s="164"/>
      <c r="AI908" s="164"/>
      <c r="AJ908" s="164"/>
      <c r="AK908" s="164"/>
      <c r="AL908" s="164"/>
      <c r="AM908" s="164"/>
      <c r="AN908" s="164"/>
      <c r="AO908" s="164"/>
      <c r="AP908" s="164"/>
      <c r="AQ908" s="164"/>
      <c r="AR908" s="164"/>
      <c r="AS908" s="164"/>
      <c r="AT908" s="164"/>
      <c r="AU908" s="164"/>
      <c r="AV908" s="164"/>
      <c r="AW908" s="164"/>
      <c r="AX908" s="164"/>
      <c r="AY908" s="164"/>
      <c r="AZ908" s="164"/>
      <c r="BA908" s="164"/>
      <c r="BB908" s="164"/>
      <c r="BC908" s="164"/>
      <c r="BD908" s="164"/>
      <c r="BE908" s="164"/>
      <c r="BF908" s="164"/>
      <c r="BG908" s="164"/>
      <c r="BH908" s="164"/>
      <c r="BI908" s="164"/>
      <c r="BJ908" s="164"/>
      <c r="BK908" s="164"/>
      <c r="BL908" s="164"/>
      <c r="BM908" s="164"/>
      <c r="BN908" s="164"/>
      <c r="BO908" s="164"/>
      <c r="BP908" s="164"/>
      <c r="BQ908" s="164"/>
      <c r="BR908" s="164"/>
      <c r="BS908" s="164"/>
      <c r="BT908" s="164"/>
      <c r="BU908" s="164"/>
      <c r="BV908" s="164"/>
      <c r="BW908" s="164"/>
      <c r="BX908" s="164"/>
      <c r="BY908" s="172"/>
    </row>
    <row r="909" spans="1:77" s="169" customFormat="1" x14ac:dyDescent="0.3">
      <c r="A909" s="156"/>
      <c r="B909" s="170"/>
      <c r="W909" s="170"/>
      <c r="X909" s="164"/>
      <c r="Y909" s="164"/>
      <c r="Z909" s="164"/>
      <c r="AA909" s="164"/>
      <c r="AB909" s="164"/>
      <c r="AC909" s="164"/>
      <c r="AD909" s="164"/>
      <c r="AE909" s="164"/>
      <c r="AF909" s="164"/>
      <c r="AG909" s="164"/>
      <c r="AH909" s="164"/>
      <c r="AI909" s="164"/>
      <c r="AJ909" s="164"/>
      <c r="AK909" s="164"/>
      <c r="AL909" s="164"/>
      <c r="AM909" s="164"/>
      <c r="AN909" s="164"/>
      <c r="AO909" s="164"/>
      <c r="AP909" s="164"/>
      <c r="AQ909" s="164"/>
      <c r="AR909" s="164"/>
      <c r="AS909" s="164"/>
      <c r="AT909" s="164"/>
      <c r="AU909" s="164"/>
      <c r="AV909" s="164"/>
      <c r="AW909" s="164"/>
      <c r="AX909" s="164"/>
      <c r="AY909" s="164"/>
      <c r="AZ909" s="164"/>
      <c r="BA909" s="164"/>
      <c r="BB909" s="164"/>
      <c r="BC909" s="164"/>
      <c r="BD909" s="164"/>
      <c r="BE909" s="164"/>
      <c r="BF909" s="164"/>
      <c r="BG909" s="164"/>
      <c r="BH909" s="164"/>
      <c r="BI909" s="164"/>
      <c r="BJ909" s="164"/>
      <c r="BK909" s="164"/>
      <c r="BL909" s="164"/>
      <c r="BM909" s="164"/>
      <c r="BN909" s="164"/>
      <c r="BO909" s="164"/>
      <c r="BP909" s="164"/>
      <c r="BQ909" s="164"/>
      <c r="BR909" s="164"/>
      <c r="BS909" s="164"/>
      <c r="BT909" s="164"/>
      <c r="BU909" s="164"/>
      <c r="BV909" s="164"/>
      <c r="BW909" s="164"/>
      <c r="BX909" s="164"/>
      <c r="BY909" s="172"/>
    </row>
    <row r="910" spans="1:77" s="169" customFormat="1" x14ac:dyDescent="0.3">
      <c r="A910" s="156"/>
      <c r="B910" s="170"/>
      <c r="W910" s="170"/>
      <c r="X910" s="164"/>
      <c r="Y910" s="164"/>
      <c r="Z910" s="164"/>
      <c r="AA910" s="164"/>
      <c r="AB910" s="164"/>
      <c r="AC910" s="164"/>
      <c r="AD910" s="164"/>
      <c r="AE910" s="164"/>
      <c r="AF910" s="164"/>
      <c r="AG910" s="164"/>
      <c r="AH910" s="164"/>
      <c r="AI910" s="164"/>
      <c r="AJ910" s="164"/>
      <c r="AK910" s="164"/>
      <c r="AL910" s="164"/>
      <c r="AM910" s="164"/>
      <c r="AN910" s="164"/>
      <c r="AO910" s="164"/>
      <c r="AP910" s="164"/>
      <c r="AQ910" s="164"/>
      <c r="AR910" s="164"/>
      <c r="AS910" s="164"/>
      <c r="AT910" s="164"/>
      <c r="AU910" s="164"/>
      <c r="AV910" s="164"/>
      <c r="AW910" s="164"/>
      <c r="AX910" s="164"/>
      <c r="AY910" s="164"/>
      <c r="AZ910" s="164"/>
      <c r="BA910" s="164"/>
      <c r="BB910" s="164"/>
      <c r="BC910" s="164"/>
      <c r="BD910" s="164"/>
      <c r="BE910" s="164"/>
      <c r="BF910" s="164"/>
      <c r="BG910" s="164"/>
      <c r="BH910" s="164"/>
      <c r="BI910" s="164"/>
      <c r="BJ910" s="164"/>
      <c r="BK910" s="164"/>
      <c r="BL910" s="164"/>
      <c r="BM910" s="164"/>
      <c r="BN910" s="164"/>
      <c r="BO910" s="164"/>
      <c r="BP910" s="164"/>
      <c r="BQ910" s="164"/>
      <c r="BR910" s="164"/>
      <c r="BS910" s="164"/>
      <c r="BT910" s="164"/>
      <c r="BU910" s="164"/>
      <c r="BV910" s="164"/>
      <c r="BW910" s="164"/>
      <c r="BX910" s="164"/>
      <c r="BY910" s="172"/>
    </row>
    <row r="911" spans="1:77" s="169" customFormat="1" x14ac:dyDescent="0.3">
      <c r="A911" s="156"/>
      <c r="B911" s="170"/>
      <c r="W911" s="170"/>
      <c r="X911" s="164"/>
      <c r="Y911" s="164"/>
      <c r="Z911" s="164"/>
      <c r="AA911" s="164"/>
      <c r="AB911" s="164"/>
      <c r="AC911" s="164"/>
      <c r="AD911" s="164"/>
      <c r="AE911" s="164"/>
      <c r="AF911" s="164"/>
      <c r="AG911" s="164"/>
      <c r="AH911" s="164"/>
      <c r="AI911" s="164"/>
      <c r="AJ911" s="164"/>
      <c r="AK911" s="164"/>
      <c r="AL911" s="164"/>
      <c r="AM911" s="164"/>
      <c r="AN911" s="164"/>
      <c r="AO911" s="164"/>
      <c r="AP911" s="164"/>
      <c r="AQ911" s="164"/>
      <c r="AR911" s="164"/>
      <c r="AS911" s="164"/>
      <c r="AT911" s="164"/>
      <c r="AU911" s="164"/>
      <c r="AV911" s="164"/>
      <c r="AW911" s="164"/>
      <c r="AX911" s="164"/>
      <c r="AY911" s="164"/>
      <c r="AZ911" s="164"/>
      <c r="BA911" s="164"/>
      <c r="BB911" s="164"/>
      <c r="BC911" s="164"/>
      <c r="BD911" s="164"/>
      <c r="BE911" s="164"/>
      <c r="BF911" s="164"/>
      <c r="BG911" s="164"/>
      <c r="BH911" s="164"/>
      <c r="BI911" s="164"/>
      <c r="BJ911" s="164"/>
      <c r="BK911" s="164"/>
      <c r="BL911" s="164"/>
      <c r="BM911" s="164"/>
      <c r="BN911" s="164"/>
      <c r="BO911" s="164"/>
      <c r="BP911" s="164"/>
      <c r="BQ911" s="164"/>
      <c r="BR911" s="164"/>
      <c r="BS911" s="164"/>
      <c r="BT911" s="164"/>
      <c r="BU911" s="164"/>
      <c r="BV911" s="164"/>
      <c r="BW911" s="164"/>
      <c r="BX911" s="164"/>
      <c r="BY911" s="172"/>
    </row>
    <row r="912" spans="1:77" s="169" customFormat="1" x14ac:dyDescent="0.3">
      <c r="A912" s="156"/>
      <c r="B912" s="170"/>
      <c r="W912" s="170"/>
      <c r="X912" s="164"/>
      <c r="Y912" s="164"/>
      <c r="Z912" s="164"/>
      <c r="AA912" s="164"/>
      <c r="AB912" s="164"/>
      <c r="AC912" s="164"/>
      <c r="AD912" s="164"/>
      <c r="AE912" s="164"/>
      <c r="AF912" s="164"/>
      <c r="AG912" s="164"/>
      <c r="AH912" s="164"/>
      <c r="AI912" s="164"/>
      <c r="AJ912" s="164"/>
      <c r="AK912" s="164"/>
      <c r="AL912" s="164"/>
      <c r="AM912" s="164"/>
      <c r="AN912" s="164"/>
      <c r="AO912" s="164"/>
      <c r="AP912" s="164"/>
      <c r="AQ912" s="164"/>
      <c r="AR912" s="164"/>
      <c r="AS912" s="164"/>
      <c r="AT912" s="164"/>
      <c r="AU912" s="164"/>
      <c r="AV912" s="164"/>
      <c r="AW912" s="164"/>
      <c r="AX912" s="164"/>
      <c r="AY912" s="164"/>
      <c r="AZ912" s="164"/>
      <c r="BA912" s="164"/>
      <c r="BB912" s="164"/>
      <c r="BC912" s="164"/>
      <c r="BD912" s="164"/>
      <c r="BE912" s="164"/>
      <c r="BF912" s="164"/>
      <c r="BG912" s="164"/>
      <c r="BH912" s="164"/>
      <c r="BI912" s="164"/>
      <c r="BJ912" s="164"/>
      <c r="BK912" s="164"/>
      <c r="BL912" s="164"/>
      <c r="BM912" s="164"/>
      <c r="BN912" s="164"/>
      <c r="BO912" s="164"/>
      <c r="BP912" s="164"/>
      <c r="BQ912" s="164"/>
      <c r="BR912" s="164"/>
      <c r="BS912" s="164"/>
      <c r="BT912" s="164"/>
      <c r="BU912" s="164"/>
      <c r="BV912" s="164"/>
      <c r="BW912" s="164"/>
      <c r="BX912" s="164"/>
      <c r="BY912" s="172"/>
    </row>
    <row r="913" spans="1:77" s="169" customFormat="1" x14ac:dyDescent="0.3">
      <c r="A913" s="156"/>
      <c r="B913" s="170"/>
      <c r="W913" s="170"/>
      <c r="X913" s="164"/>
      <c r="Y913" s="164"/>
      <c r="Z913" s="164"/>
      <c r="AA913" s="164"/>
      <c r="AB913" s="164"/>
      <c r="AC913" s="164"/>
      <c r="AD913" s="164"/>
      <c r="AE913" s="164"/>
      <c r="AF913" s="164"/>
      <c r="AG913" s="164"/>
      <c r="AH913" s="164"/>
      <c r="AI913" s="164"/>
      <c r="AJ913" s="164"/>
      <c r="AK913" s="164"/>
      <c r="AL913" s="164"/>
      <c r="AM913" s="164"/>
      <c r="AN913" s="164"/>
      <c r="AO913" s="164"/>
      <c r="AP913" s="164"/>
      <c r="AQ913" s="164"/>
      <c r="AR913" s="164"/>
      <c r="AS913" s="164"/>
      <c r="AT913" s="164"/>
      <c r="AU913" s="164"/>
      <c r="AV913" s="164"/>
      <c r="AW913" s="164"/>
      <c r="AX913" s="164"/>
      <c r="AY913" s="164"/>
      <c r="AZ913" s="164"/>
      <c r="BA913" s="164"/>
      <c r="BB913" s="164"/>
      <c r="BC913" s="164"/>
      <c r="BD913" s="164"/>
      <c r="BE913" s="164"/>
      <c r="BF913" s="164"/>
      <c r="BG913" s="164"/>
      <c r="BH913" s="164"/>
      <c r="BI913" s="164"/>
      <c r="BJ913" s="164"/>
      <c r="BK913" s="164"/>
      <c r="BL913" s="164"/>
      <c r="BM913" s="164"/>
      <c r="BN913" s="164"/>
      <c r="BO913" s="164"/>
      <c r="BP913" s="164"/>
      <c r="BQ913" s="164"/>
      <c r="BR913" s="164"/>
      <c r="BS913" s="164"/>
      <c r="BT913" s="164"/>
      <c r="BU913" s="164"/>
      <c r="BV913" s="164"/>
      <c r="BW913" s="164"/>
      <c r="BX913" s="164"/>
      <c r="BY913" s="172"/>
    </row>
    <row r="914" spans="1:77" s="169" customFormat="1" x14ac:dyDescent="0.3">
      <c r="A914" s="156"/>
      <c r="B914" s="170"/>
      <c r="W914" s="170"/>
      <c r="X914" s="164"/>
      <c r="Y914" s="164"/>
      <c r="Z914" s="164"/>
      <c r="AA914" s="164"/>
      <c r="AB914" s="164"/>
      <c r="AC914" s="164"/>
      <c r="AD914" s="164"/>
      <c r="AE914" s="164"/>
      <c r="AF914" s="164"/>
      <c r="AG914" s="164"/>
      <c r="AH914" s="164"/>
      <c r="AI914" s="164"/>
      <c r="AJ914" s="164"/>
      <c r="AK914" s="164"/>
      <c r="AL914" s="164"/>
      <c r="AM914" s="164"/>
      <c r="AN914" s="164"/>
      <c r="AO914" s="164"/>
      <c r="AP914" s="164"/>
      <c r="AQ914" s="164"/>
      <c r="AR914" s="164"/>
      <c r="AS914" s="164"/>
      <c r="AT914" s="164"/>
      <c r="AU914" s="164"/>
      <c r="AV914" s="164"/>
      <c r="AW914" s="164"/>
      <c r="AX914" s="164"/>
      <c r="AY914" s="164"/>
      <c r="AZ914" s="164"/>
      <c r="BA914" s="164"/>
      <c r="BB914" s="164"/>
      <c r="BC914" s="164"/>
      <c r="BD914" s="164"/>
      <c r="BE914" s="164"/>
      <c r="BF914" s="164"/>
      <c r="BG914" s="164"/>
      <c r="BH914" s="164"/>
      <c r="BI914" s="164"/>
      <c r="BJ914" s="164"/>
      <c r="BK914" s="164"/>
      <c r="BL914" s="164"/>
      <c r="BM914" s="164"/>
      <c r="BN914" s="164"/>
      <c r="BO914" s="164"/>
      <c r="BP914" s="164"/>
      <c r="BQ914" s="164"/>
      <c r="BR914" s="164"/>
      <c r="BS914" s="164"/>
      <c r="BT914" s="164"/>
      <c r="BU914" s="164"/>
      <c r="BV914" s="164"/>
      <c r="BW914" s="164"/>
      <c r="BX914" s="164"/>
      <c r="BY914" s="172"/>
    </row>
    <row r="915" spans="1:77" s="169" customFormat="1" x14ac:dyDescent="0.3">
      <c r="A915" s="156"/>
      <c r="B915" s="170"/>
      <c r="W915" s="170"/>
      <c r="X915" s="164"/>
      <c r="Y915" s="164"/>
      <c r="Z915" s="164"/>
      <c r="AA915" s="164"/>
      <c r="AB915" s="164"/>
      <c r="AC915" s="164"/>
      <c r="AD915" s="164"/>
      <c r="AE915" s="164"/>
      <c r="AF915" s="164"/>
      <c r="AG915" s="164"/>
      <c r="AH915" s="164"/>
      <c r="AI915" s="164"/>
      <c r="AJ915" s="164"/>
      <c r="AK915" s="164"/>
      <c r="AL915" s="164"/>
      <c r="AM915" s="164"/>
      <c r="AN915" s="164"/>
      <c r="AO915" s="164"/>
      <c r="AP915" s="164"/>
      <c r="AQ915" s="164"/>
      <c r="AR915" s="164"/>
      <c r="AS915" s="164"/>
      <c r="AT915" s="164"/>
      <c r="AU915" s="164"/>
      <c r="AV915" s="164"/>
      <c r="AW915" s="164"/>
      <c r="AX915" s="164"/>
      <c r="AY915" s="164"/>
      <c r="AZ915" s="164"/>
      <c r="BA915" s="164"/>
      <c r="BB915" s="164"/>
      <c r="BC915" s="164"/>
      <c r="BD915" s="164"/>
      <c r="BE915" s="164"/>
      <c r="BF915" s="164"/>
      <c r="BG915" s="164"/>
      <c r="BH915" s="164"/>
      <c r="BI915" s="164"/>
      <c r="BJ915" s="164"/>
      <c r="BK915" s="164"/>
      <c r="BL915" s="164"/>
      <c r="BM915" s="164"/>
      <c r="BN915" s="164"/>
      <c r="BO915" s="164"/>
      <c r="BP915" s="164"/>
      <c r="BQ915" s="164"/>
      <c r="BR915" s="164"/>
      <c r="BS915" s="164"/>
      <c r="BT915" s="164"/>
      <c r="BU915" s="164"/>
      <c r="BV915" s="164"/>
      <c r="BW915" s="164"/>
      <c r="BX915" s="164"/>
      <c r="BY915" s="172"/>
    </row>
    <row r="916" spans="1:77" s="169" customFormat="1" x14ac:dyDescent="0.3">
      <c r="A916" s="156"/>
      <c r="B916" s="170"/>
      <c r="W916" s="170"/>
      <c r="X916" s="164"/>
      <c r="Y916" s="164"/>
      <c r="Z916" s="164"/>
      <c r="AA916" s="164"/>
      <c r="AB916" s="164"/>
      <c r="AC916" s="164"/>
      <c r="AD916" s="164"/>
      <c r="AE916" s="164"/>
      <c r="AF916" s="164"/>
      <c r="AG916" s="164"/>
      <c r="AH916" s="164"/>
      <c r="AI916" s="164"/>
      <c r="AJ916" s="164"/>
      <c r="AK916" s="164"/>
      <c r="AL916" s="164"/>
      <c r="AM916" s="164"/>
      <c r="AN916" s="164"/>
      <c r="AO916" s="164"/>
      <c r="AP916" s="164"/>
      <c r="AQ916" s="164"/>
      <c r="AR916" s="164"/>
      <c r="AS916" s="164"/>
      <c r="AT916" s="164"/>
      <c r="AU916" s="164"/>
      <c r="AV916" s="164"/>
      <c r="AW916" s="164"/>
      <c r="AX916" s="164"/>
      <c r="AY916" s="164"/>
      <c r="AZ916" s="164"/>
      <c r="BA916" s="164"/>
      <c r="BB916" s="164"/>
      <c r="BC916" s="164"/>
      <c r="BD916" s="164"/>
      <c r="BE916" s="164"/>
      <c r="BF916" s="164"/>
      <c r="BG916" s="164"/>
      <c r="BH916" s="164"/>
      <c r="BI916" s="164"/>
      <c r="BJ916" s="164"/>
      <c r="BK916" s="164"/>
      <c r="BL916" s="164"/>
      <c r="BM916" s="164"/>
      <c r="BN916" s="164"/>
      <c r="BO916" s="164"/>
      <c r="BP916" s="164"/>
      <c r="BQ916" s="164"/>
      <c r="BR916" s="164"/>
      <c r="BS916" s="164"/>
      <c r="BT916" s="164"/>
      <c r="BU916" s="164"/>
      <c r="BV916" s="164"/>
      <c r="BW916" s="164"/>
      <c r="BX916" s="164"/>
      <c r="BY916" s="172"/>
    </row>
    <row r="917" spans="1:77" s="169" customFormat="1" x14ac:dyDescent="0.3">
      <c r="A917" s="156"/>
      <c r="B917" s="170"/>
      <c r="W917" s="170"/>
      <c r="X917" s="164"/>
      <c r="Y917" s="164"/>
      <c r="Z917" s="164"/>
      <c r="AA917" s="164"/>
      <c r="AB917" s="164"/>
      <c r="AC917" s="164"/>
      <c r="AD917" s="164"/>
      <c r="AE917" s="164"/>
      <c r="AF917" s="164"/>
      <c r="AG917" s="164"/>
      <c r="AH917" s="164"/>
      <c r="AI917" s="164"/>
      <c r="AJ917" s="164"/>
      <c r="AK917" s="164"/>
      <c r="AL917" s="164"/>
      <c r="AM917" s="164"/>
      <c r="AN917" s="164"/>
      <c r="AO917" s="164"/>
      <c r="AP917" s="164"/>
      <c r="AQ917" s="164"/>
      <c r="AR917" s="164"/>
      <c r="AS917" s="164"/>
      <c r="AT917" s="164"/>
      <c r="AU917" s="164"/>
      <c r="AV917" s="164"/>
      <c r="AW917" s="164"/>
      <c r="AX917" s="164"/>
      <c r="AY917" s="164"/>
      <c r="AZ917" s="164"/>
      <c r="BA917" s="164"/>
      <c r="BB917" s="164"/>
      <c r="BC917" s="164"/>
      <c r="BD917" s="164"/>
      <c r="BE917" s="164"/>
      <c r="BF917" s="164"/>
      <c r="BG917" s="164"/>
      <c r="BH917" s="164"/>
      <c r="BI917" s="164"/>
      <c r="BJ917" s="164"/>
      <c r="BK917" s="164"/>
      <c r="BL917" s="164"/>
      <c r="BM917" s="164"/>
      <c r="BN917" s="164"/>
      <c r="BO917" s="164"/>
      <c r="BP917" s="164"/>
      <c r="BQ917" s="164"/>
      <c r="BR917" s="164"/>
      <c r="BS917" s="164"/>
      <c r="BT917" s="164"/>
      <c r="BU917" s="164"/>
      <c r="BV917" s="164"/>
      <c r="BW917" s="164"/>
      <c r="BX917" s="164"/>
      <c r="BY917" s="172"/>
    </row>
    <row r="918" spans="1:77" s="169" customFormat="1" x14ac:dyDescent="0.3">
      <c r="A918" s="156"/>
      <c r="B918" s="170"/>
      <c r="W918" s="170"/>
      <c r="X918" s="164"/>
      <c r="Y918" s="164"/>
      <c r="Z918" s="164"/>
      <c r="AA918" s="164"/>
      <c r="AB918" s="164"/>
      <c r="AC918" s="164"/>
      <c r="AD918" s="164"/>
      <c r="AE918" s="164"/>
      <c r="AF918" s="164"/>
      <c r="AG918" s="164"/>
      <c r="AH918" s="164"/>
      <c r="AI918" s="164"/>
      <c r="AJ918" s="164"/>
      <c r="AK918" s="164"/>
      <c r="AL918" s="164"/>
      <c r="AM918" s="164"/>
      <c r="AN918" s="164"/>
      <c r="AO918" s="164"/>
      <c r="AP918" s="164"/>
      <c r="AQ918" s="164"/>
      <c r="AR918" s="164"/>
      <c r="AS918" s="164"/>
      <c r="AT918" s="164"/>
      <c r="AU918" s="164"/>
      <c r="AV918" s="164"/>
      <c r="AW918" s="164"/>
      <c r="AX918" s="164"/>
      <c r="AY918" s="164"/>
      <c r="AZ918" s="164"/>
      <c r="BA918" s="164"/>
      <c r="BB918" s="164"/>
      <c r="BC918" s="164"/>
      <c r="BD918" s="164"/>
      <c r="BE918" s="164"/>
      <c r="BF918" s="164"/>
      <c r="BG918" s="164"/>
      <c r="BH918" s="164"/>
      <c r="BI918" s="164"/>
      <c r="BJ918" s="164"/>
      <c r="BK918" s="164"/>
      <c r="BL918" s="164"/>
      <c r="BM918" s="164"/>
      <c r="BN918" s="164"/>
      <c r="BO918" s="164"/>
      <c r="BP918" s="164"/>
      <c r="BQ918" s="164"/>
      <c r="BR918" s="164"/>
      <c r="BS918" s="164"/>
      <c r="BT918" s="164"/>
      <c r="BU918" s="164"/>
      <c r="BV918" s="164"/>
      <c r="BW918" s="164"/>
      <c r="BX918" s="164"/>
      <c r="BY918" s="172"/>
    </row>
    <row r="919" spans="1:77" s="169" customFormat="1" x14ac:dyDescent="0.3">
      <c r="A919" s="156"/>
      <c r="B919" s="170"/>
      <c r="W919" s="170"/>
      <c r="X919" s="164"/>
      <c r="Y919" s="164"/>
      <c r="Z919" s="164"/>
      <c r="AA919" s="164"/>
      <c r="AB919" s="164"/>
      <c r="AC919" s="164"/>
      <c r="AD919" s="164"/>
      <c r="AE919" s="164"/>
      <c r="AF919" s="164"/>
      <c r="AG919" s="164"/>
      <c r="AH919" s="164"/>
      <c r="AI919" s="164"/>
      <c r="AJ919" s="164"/>
      <c r="AK919" s="164"/>
      <c r="AL919" s="164"/>
      <c r="AM919" s="164"/>
      <c r="AN919" s="164"/>
      <c r="AO919" s="164"/>
      <c r="AP919" s="164"/>
      <c r="AQ919" s="164"/>
      <c r="AR919" s="164"/>
      <c r="AS919" s="164"/>
      <c r="AT919" s="164"/>
      <c r="AU919" s="164"/>
      <c r="AV919" s="164"/>
      <c r="AW919" s="164"/>
      <c r="AX919" s="164"/>
      <c r="AY919" s="164"/>
      <c r="AZ919" s="164"/>
      <c r="BA919" s="164"/>
      <c r="BB919" s="164"/>
      <c r="BC919" s="164"/>
      <c r="BD919" s="164"/>
      <c r="BE919" s="164"/>
      <c r="BF919" s="164"/>
      <c r="BG919" s="164"/>
      <c r="BH919" s="164"/>
      <c r="BI919" s="164"/>
      <c r="BJ919" s="164"/>
      <c r="BK919" s="164"/>
      <c r="BL919" s="164"/>
      <c r="BM919" s="164"/>
      <c r="BN919" s="164"/>
      <c r="BO919" s="164"/>
      <c r="BP919" s="164"/>
      <c r="BQ919" s="164"/>
      <c r="BR919" s="164"/>
      <c r="BS919" s="164"/>
      <c r="BT919" s="164"/>
      <c r="BU919" s="164"/>
      <c r="BV919" s="164"/>
      <c r="BW919" s="164"/>
      <c r="BX919" s="164"/>
      <c r="BY919" s="172"/>
    </row>
    <row r="920" spans="1:77" s="169" customFormat="1" x14ac:dyDescent="0.3">
      <c r="A920" s="156"/>
      <c r="B920" s="170"/>
      <c r="W920" s="170"/>
      <c r="X920" s="164"/>
      <c r="Y920" s="164"/>
      <c r="Z920" s="164"/>
      <c r="AA920" s="164"/>
      <c r="AB920" s="164"/>
      <c r="AC920" s="164"/>
      <c r="AD920" s="164"/>
      <c r="AE920" s="164"/>
      <c r="AF920" s="164"/>
      <c r="AG920" s="164"/>
      <c r="AH920" s="164"/>
      <c r="AI920" s="164"/>
      <c r="AJ920" s="164"/>
      <c r="AK920" s="164"/>
      <c r="AL920" s="164"/>
      <c r="AM920" s="164"/>
      <c r="AN920" s="164"/>
      <c r="AO920" s="164"/>
      <c r="AP920" s="164"/>
      <c r="AQ920" s="164"/>
      <c r="AR920" s="164"/>
      <c r="AS920" s="164"/>
      <c r="AT920" s="164"/>
      <c r="AU920" s="164"/>
      <c r="AV920" s="164"/>
      <c r="AW920" s="164"/>
      <c r="AX920" s="164"/>
      <c r="AY920" s="164"/>
      <c r="AZ920" s="164"/>
      <c r="BA920" s="164"/>
      <c r="BB920" s="164"/>
      <c r="BC920" s="164"/>
      <c r="BD920" s="164"/>
      <c r="BE920" s="164"/>
      <c r="BF920" s="164"/>
      <c r="BG920" s="164"/>
      <c r="BH920" s="164"/>
      <c r="BI920" s="164"/>
      <c r="BJ920" s="164"/>
      <c r="BK920" s="164"/>
      <c r="BL920" s="164"/>
      <c r="BM920" s="164"/>
      <c r="BN920" s="164"/>
      <c r="BO920" s="164"/>
      <c r="BP920" s="164"/>
      <c r="BQ920" s="164"/>
      <c r="BR920" s="164"/>
      <c r="BS920" s="164"/>
      <c r="BT920" s="164"/>
      <c r="BU920" s="164"/>
      <c r="BV920" s="164"/>
      <c r="BW920" s="164"/>
      <c r="BX920" s="164"/>
      <c r="BY920" s="172"/>
    </row>
    <row r="921" spans="1:77" s="169" customFormat="1" x14ac:dyDescent="0.3">
      <c r="A921" s="156"/>
      <c r="B921" s="170"/>
      <c r="W921" s="170"/>
      <c r="X921" s="164"/>
      <c r="Y921" s="164"/>
      <c r="Z921" s="164"/>
      <c r="AA921" s="164"/>
      <c r="AB921" s="164"/>
      <c r="AC921" s="164"/>
      <c r="AD921" s="164"/>
      <c r="AE921" s="164"/>
      <c r="AF921" s="164"/>
      <c r="AG921" s="164"/>
      <c r="AH921" s="164"/>
      <c r="AI921" s="164"/>
      <c r="AJ921" s="164"/>
      <c r="AK921" s="164"/>
      <c r="AL921" s="164"/>
      <c r="AM921" s="164"/>
      <c r="AN921" s="164"/>
      <c r="AO921" s="164"/>
      <c r="AP921" s="164"/>
      <c r="AQ921" s="164"/>
      <c r="AR921" s="164"/>
      <c r="AS921" s="164"/>
      <c r="AT921" s="164"/>
      <c r="AU921" s="164"/>
      <c r="AV921" s="164"/>
      <c r="AW921" s="164"/>
      <c r="AX921" s="164"/>
      <c r="AY921" s="164"/>
      <c r="AZ921" s="164"/>
      <c r="BA921" s="164"/>
      <c r="BB921" s="164"/>
      <c r="BC921" s="164"/>
      <c r="BD921" s="164"/>
      <c r="BE921" s="164"/>
      <c r="BF921" s="164"/>
      <c r="BG921" s="164"/>
      <c r="BH921" s="164"/>
      <c r="BI921" s="164"/>
      <c r="BJ921" s="164"/>
      <c r="BK921" s="164"/>
      <c r="BL921" s="164"/>
      <c r="BM921" s="164"/>
      <c r="BN921" s="164"/>
      <c r="BO921" s="164"/>
      <c r="BP921" s="164"/>
      <c r="BQ921" s="164"/>
      <c r="BR921" s="164"/>
      <c r="BS921" s="164"/>
      <c r="BT921" s="164"/>
      <c r="BU921" s="164"/>
      <c r="BV921" s="164"/>
      <c r="BW921" s="164"/>
      <c r="BX921" s="164"/>
      <c r="BY921" s="172"/>
    </row>
    <row r="922" spans="1:77" s="169" customFormat="1" x14ac:dyDescent="0.3">
      <c r="A922" s="156"/>
      <c r="B922" s="170"/>
      <c r="W922" s="170"/>
      <c r="X922" s="164"/>
      <c r="Y922" s="164"/>
      <c r="Z922" s="164"/>
      <c r="AA922" s="164"/>
      <c r="AB922" s="164"/>
      <c r="AC922" s="164"/>
      <c r="AD922" s="164"/>
      <c r="AE922" s="164"/>
      <c r="AF922" s="164"/>
      <c r="AG922" s="164"/>
      <c r="AH922" s="164"/>
      <c r="AI922" s="164"/>
      <c r="AJ922" s="164"/>
      <c r="AK922" s="164"/>
      <c r="AL922" s="164"/>
      <c r="AM922" s="164"/>
      <c r="AN922" s="164"/>
      <c r="AO922" s="164"/>
      <c r="AP922" s="164"/>
      <c r="AQ922" s="164"/>
      <c r="AR922" s="164"/>
      <c r="AS922" s="164"/>
      <c r="AT922" s="164"/>
      <c r="AU922" s="164"/>
      <c r="AV922" s="164"/>
      <c r="AW922" s="164"/>
      <c r="AX922" s="164"/>
      <c r="AY922" s="164"/>
      <c r="AZ922" s="164"/>
      <c r="BA922" s="164"/>
      <c r="BB922" s="164"/>
      <c r="BC922" s="164"/>
      <c r="BD922" s="164"/>
      <c r="BE922" s="164"/>
      <c r="BF922" s="164"/>
      <c r="BG922" s="164"/>
      <c r="BH922" s="164"/>
      <c r="BI922" s="164"/>
      <c r="BJ922" s="164"/>
      <c r="BK922" s="164"/>
      <c r="BL922" s="164"/>
      <c r="BM922" s="164"/>
      <c r="BN922" s="164"/>
      <c r="BO922" s="164"/>
      <c r="BP922" s="164"/>
      <c r="BQ922" s="164"/>
      <c r="BR922" s="164"/>
      <c r="BS922" s="164"/>
      <c r="BT922" s="164"/>
      <c r="BU922" s="164"/>
      <c r="BV922" s="164"/>
      <c r="BW922" s="164"/>
      <c r="BX922" s="164"/>
      <c r="BY922" s="172"/>
    </row>
    <row r="923" spans="1:77" s="169" customFormat="1" x14ac:dyDescent="0.3">
      <c r="A923" s="156"/>
      <c r="B923" s="170"/>
      <c r="W923" s="170"/>
      <c r="X923" s="164"/>
      <c r="Y923" s="164"/>
      <c r="Z923" s="164"/>
      <c r="AA923" s="164"/>
      <c r="AB923" s="164"/>
      <c r="AC923" s="164"/>
      <c r="AD923" s="164"/>
      <c r="AE923" s="164"/>
      <c r="AF923" s="164"/>
      <c r="AG923" s="164"/>
      <c r="AH923" s="164"/>
      <c r="AI923" s="164"/>
      <c r="AJ923" s="164"/>
      <c r="AK923" s="164"/>
      <c r="AL923" s="164"/>
      <c r="AM923" s="164"/>
      <c r="AN923" s="164"/>
      <c r="AO923" s="164"/>
      <c r="AP923" s="164"/>
      <c r="AQ923" s="164"/>
      <c r="AR923" s="164"/>
      <c r="AS923" s="164"/>
      <c r="AT923" s="164"/>
      <c r="AU923" s="164"/>
      <c r="AV923" s="164"/>
      <c r="AW923" s="164"/>
      <c r="AX923" s="164"/>
      <c r="AY923" s="164"/>
      <c r="AZ923" s="164"/>
      <c r="BA923" s="164"/>
      <c r="BB923" s="164"/>
      <c r="BC923" s="164"/>
      <c r="BD923" s="164"/>
      <c r="BE923" s="164"/>
      <c r="BF923" s="164"/>
      <c r="BG923" s="164"/>
      <c r="BH923" s="164"/>
      <c r="BI923" s="164"/>
      <c r="BJ923" s="164"/>
      <c r="BK923" s="164"/>
      <c r="BL923" s="164"/>
      <c r="BM923" s="164"/>
      <c r="BN923" s="164"/>
      <c r="BO923" s="164"/>
      <c r="BP923" s="164"/>
      <c r="BQ923" s="164"/>
      <c r="BR923" s="164"/>
      <c r="BS923" s="164"/>
      <c r="BT923" s="164"/>
      <c r="BU923" s="164"/>
      <c r="BV923" s="164"/>
      <c r="BW923" s="164"/>
      <c r="BX923" s="164"/>
      <c r="BY923" s="172"/>
    </row>
    <row r="924" spans="1:77" s="169" customFormat="1" x14ac:dyDescent="0.3">
      <c r="A924" s="156"/>
      <c r="B924" s="170"/>
      <c r="W924" s="170"/>
      <c r="X924" s="164"/>
      <c r="Y924" s="164"/>
      <c r="Z924" s="164"/>
      <c r="AA924" s="164"/>
      <c r="AB924" s="164"/>
      <c r="AC924" s="164"/>
      <c r="AD924" s="164"/>
      <c r="AE924" s="164"/>
      <c r="AF924" s="164"/>
      <c r="AG924" s="164"/>
      <c r="AH924" s="164"/>
      <c r="AI924" s="164"/>
      <c r="AJ924" s="164"/>
      <c r="AK924" s="164"/>
      <c r="AL924" s="164"/>
      <c r="AM924" s="164"/>
      <c r="AN924" s="164"/>
      <c r="AO924" s="164"/>
      <c r="AP924" s="164"/>
      <c r="AQ924" s="164"/>
      <c r="AR924" s="164"/>
      <c r="AS924" s="164"/>
      <c r="AT924" s="164"/>
      <c r="AU924" s="164"/>
      <c r="AV924" s="164"/>
      <c r="AW924" s="164"/>
      <c r="AX924" s="164"/>
      <c r="AY924" s="164"/>
      <c r="AZ924" s="164"/>
      <c r="BA924" s="164"/>
      <c r="BB924" s="164"/>
      <c r="BC924" s="164"/>
      <c r="BD924" s="164"/>
      <c r="BE924" s="164"/>
      <c r="BF924" s="164"/>
      <c r="BG924" s="164"/>
      <c r="BH924" s="164"/>
      <c r="BI924" s="164"/>
      <c r="BJ924" s="164"/>
      <c r="BK924" s="164"/>
      <c r="BL924" s="164"/>
      <c r="BM924" s="164"/>
      <c r="BN924" s="164"/>
      <c r="BO924" s="164"/>
      <c r="BP924" s="164"/>
      <c r="BQ924" s="164"/>
      <c r="BR924" s="164"/>
      <c r="BS924" s="164"/>
      <c r="BT924" s="164"/>
      <c r="BU924" s="164"/>
      <c r="BV924" s="164"/>
      <c r="BW924" s="164"/>
      <c r="BX924" s="164"/>
      <c r="BY924" s="172"/>
    </row>
    <row r="925" spans="1:77" s="169" customFormat="1" x14ac:dyDescent="0.3">
      <c r="A925" s="156"/>
      <c r="B925" s="170"/>
      <c r="W925" s="170"/>
      <c r="X925" s="164"/>
      <c r="Y925" s="164"/>
      <c r="Z925" s="164"/>
      <c r="AA925" s="164"/>
      <c r="AB925" s="164"/>
      <c r="AC925" s="164"/>
      <c r="AD925" s="164"/>
      <c r="AE925" s="164"/>
      <c r="AF925" s="164"/>
      <c r="AG925" s="164"/>
      <c r="AH925" s="164"/>
      <c r="AI925" s="164"/>
      <c r="AJ925" s="164"/>
      <c r="AK925" s="164"/>
      <c r="AL925" s="164"/>
      <c r="AM925" s="164"/>
      <c r="AN925" s="164"/>
      <c r="AO925" s="164"/>
      <c r="AP925" s="164"/>
      <c r="AQ925" s="164"/>
      <c r="AR925" s="164"/>
      <c r="AS925" s="164"/>
      <c r="AT925" s="164"/>
      <c r="AU925" s="164"/>
      <c r="AV925" s="164"/>
      <c r="AW925" s="164"/>
      <c r="AX925" s="164"/>
      <c r="AY925" s="164"/>
      <c r="AZ925" s="164"/>
      <c r="BA925" s="164"/>
      <c r="BB925" s="164"/>
      <c r="BC925" s="164"/>
      <c r="BD925" s="164"/>
      <c r="BE925" s="164"/>
      <c r="BF925" s="164"/>
      <c r="BG925" s="164"/>
      <c r="BH925" s="164"/>
      <c r="BI925" s="164"/>
      <c r="BJ925" s="164"/>
      <c r="BK925" s="164"/>
      <c r="BL925" s="164"/>
      <c r="BM925" s="164"/>
      <c r="BN925" s="164"/>
      <c r="BO925" s="164"/>
      <c r="BP925" s="164"/>
      <c r="BQ925" s="164"/>
      <c r="BR925" s="164"/>
      <c r="BS925" s="164"/>
      <c r="BT925" s="164"/>
      <c r="BU925" s="164"/>
      <c r="BV925" s="164"/>
      <c r="BW925" s="164"/>
      <c r="BX925" s="164"/>
      <c r="BY925" s="172"/>
    </row>
    <row r="926" spans="1:77" s="169" customFormat="1" x14ac:dyDescent="0.3">
      <c r="A926" s="156"/>
      <c r="B926" s="170"/>
      <c r="W926" s="170"/>
      <c r="X926" s="164"/>
      <c r="Y926" s="164"/>
      <c r="Z926" s="164"/>
      <c r="AA926" s="164"/>
      <c r="AB926" s="164"/>
      <c r="AC926" s="164"/>
      <c r="AD926" s="164"/>
      <c r="AE926" s="164"/>
      <c r="AF926" s="164"/>
      <c r="AG926" s="164"/>
      <c r="AH926" s="164"/>
      <c r="AI926" s="164"/>
      <c r="AJ926" s="164"/>
      <c r="AK926" s="164"/>
      <c r="AL926" s="164"/>
      <c r="AM926" s="164"/>
      <c r="AN926" s="164"/>
      <c r="AO926" s="164"/>
      <c r="AP926" s="164"/>
      <c r="AQ926" s="164"/>
      <c r="AR926" s="164"/>
      <c r="AS926" s="164"/>
      <c r="AT926" s="164"/>
      <c r="AU926" s="164"/>
      <c r="AV926" s="164"/>
      <c r="AW926" s="164"/>
      <c r="AX926" s="164"/>
      <c r="AY926" s="164"/>
      <c r="AZ926" s="164"/>
      <c r="BA926" s="164"/>
      <c r="BB926" s="164"/>
      <c r="BC926" s="164"/>
      <c r="BD926" s="164"/>
      <c r="BE926" s="164"/>
      <c r="BF926" s="164"/>
      <c r="BG926" s="164"/>
      <c r="BH926" s="164"/>
      <c r="BI926" s="164"/>
      <c r="BJ926" s="164"/>
      <c r="BK926" s="164"/>
      <c r="BL926" s="164"/>
      <c r="BM926" s="164"/>
      <c r="BN926" s="164"/>
      <c r="BO926" s="164"/>
      <c r="BP926" s="164"/>
      <c r="BQ926" s="164"/>
      <c r="BR926" s="164"/>
      <c r="BS926" s="164"/>
      <c r="BT926" s="164"/>
      <c r="BU926" s="164"/>
      <c r="BV926" s="164"/>
      <c r="BW926" s="164"/>
      <c r="BX926" s="164"/>
      <c r="BY926" s="172"/>
    </row>
    <row r="927" spans="1:77" s="169" customFormat="1" x14ac:dyDescent="0.3">
      <c r="A927" s="156"/>
      <c r="B927" s="170"/>
      <c r="W927" s="170"/>
      <c r="X927" s="164"/>
      <c r="Y927" s="164"/>
      <c r="Z927" s="164"/>
      <c r="AA927" s="164"/>
      <c r="AB927" s="164"/>
      <c r="AC927" s="164"/>
      <c r="AD927" s="164"/>
      <c r="AE927" s="164"/>
      <c r="AF927" s="164"/>
      <c r="AG927" s="164"/>
      <c r="AH927" s="164"/>
      <c r="AI927" s="164"/>
      <c r="AJ927" s="164"/>
      <c r="AK927" s="164"/>
      <c r="AL927" s="164"/>
      <c r="AM927" s="164"/>
      <c r="AN927" s="164"/>
      <c r="AO927" s="164"/>
      <c r="AP927" s="164"/>
      <c r="AQ927" s="164"/>
      <c r="AR927" s="164"/>
      <c r="AS927" s="164"/>
      <c r="AT927" s="164"/>
      <c r="AU927" s="164"/>
      <c r="AV927" s="164"/>
      <c r="AW927" s="164"/>
      <c r="AX927" s="164"/>
      <c r="AY927" s="164"/>
      <c r="AZ927" s="164"/>
      <c r="BA927" s="164"/>
      <c r="BB927" s="164"/>
      <c r="BC927" s="164"/>
      <c r="BD927" s="164"/>
      <c r="BE927" s="164"/>
      <c r="BF927" s="164"/>
      <c r="BG927" s="164"/>
      <c r="BH927" s="164"/>
      <c r="BI927" s="164"/>
      <c r="BJ927" s="164"/>
      <c r="BK927" s="164"/>
      <c r="BL927" s="164"/>
      <c r="BM927" s="164"/>
      <c r="BN927" s="164"/>
      <c r="BO927" s="164"/>
      <c r="BP927" s="164"/>
      <c r="BQ927" s="164"/>
      <c r="BR927" s="164"/>
      <c r="BS927" s="164"/>
      <c r="BT927" s="164"/>
      <c r="BU927" s="164"/>
      <c r="BV927" s="164"/>
      <c r="BW927" s="164"/>
      <c r="BX927" s="164"/>
      <c r="BY927" s="172"/>
    </row>
    <row r="928" spans="1:77" s="169" customFormat="1" x14ac:dyDescent="0.3">
      <c r="A928" s="156"/>
      <c r="B928" s="170"/>
      <c r="W928" s="170"/>
      <c r="X928" s="164"/>
      <c r="Y928" s="164"/>
      <c r="Z928" s="164"/>
      <c r="AA928" s="164"/>
      <c r="AB928" s="164"/>
      <c r="AC928" s="164"/>
      <c r="AD928" s="164"/>
      <c r="AE928" s="164"/>
      <c r="AF928" s="164"/>
      <c r="AG928" s="164"/>
      <c r="AH928" s="164"/>
      <c r="AI928" s="164"/>
      <c r="AJ928" s="164"/>
      <c r="AK928" s="164"/>
      <c r="AL928" s="164"/>
      <c r="AM928" s="164"/>
      <c r="AN928" s="164"/>
      <c r="AO928" s="164"/>
      <c r="AP928" s="164"/>
      <c r="AQ928" s="164"/>
      <c r="AR928" s="164"/>
      <c r="AS928" s="164"/>
      <c r="AT928" s="164"/>
      <c r="AU928" s="164"/>
      <c r="AV928" s="164"/>
      <c r="AW928" s="164"/>
      <c r="AX928" s="164"/>
      <c r="AY928" s="164"/>
      <c r="AZ928" s="164"/>
      <c r="BA928" s="164"/>
      <c r="BB928" s="164"/>
      <c r="BC928" s="164"/>
      <c r="BD928" s="164"/>
      <c r="BE928" s="164"/>
      <c r="BF928" s="164"/>
      <c r="BG928" s="164"/>
      <c r="BH928" s="164"/>
      <c r="BI928" s="164"/>
      <c r="BJ928" s="164"/>
      <c r="BK928" s="164"/>
      <c r="BL928" s="164"/>
      <c r="BM928" s="164"/>
      <c r="BN928" s="164"/>
      <c r="BO928" s="164"/>
      <c r="BP928" s="164"/>
      <c r="BQ928" s="164"/>
      <c r="BR928" s="164"/>
      <c r="BS928" s="164"/>
      <c r="BT928" s="164"/>
      <c r="BU928" s="164"/>
      <c r="BV928" s="164"/>
      <c r="BW928" s="164"/>
      <c r="BX928" s="164"/>
      <c r="BY928" s="172"/>
    </row>
    <row r="929" spans="1:77" s="169" customFormat="1" x14ac:dyDescent="0.3">
      <c r="A929" s="156"/>
      <c r="B929" s="170"/>
      <c r="W929" s="170"/>
      <c r="X929" s="164"/>
      <c r="Y929" s="164"/>
      <c r="Z929" s="164"/>
      <c r="AA929" s="164"/>
      <c r="AB929" s="164"/>
      <c r="AC929" s="164"/>
      <c r="AD929" s="164"/>
      <c r="AE929" s="164"/>
      <c r="AF929" s="164"/>
      <c r="AG929" s="164"/>
      <c r="AH929" s="164"/>
      <c r="AI929" s="164"/>
      <c r="AJ929" s="164"/>
      <c r="AK929" s="164"/>
      <c r="AL929" s="164"/>
      <c r="AM929" s="164"/>
      <c r="AN929" s="164"/>
      <c r="AO929" s="164"/>
      <c r="AP929" s="164"/>
      <c r="AQ929" s="164"/>
      <c r="AR929" s="164"/>
      <c r="AS929" s="164"/>
      <c r="AT929" s="164"/>
      <c r="AU929" s="164"/>
      <c r="AV929" s="164"/>
      <c r="AW929" s="164"/>
      <c r="AX929" s="164"/>
      <c r="AY929" s="164"/>
      <c r="AZ929" s="164"/>
      <c r="BA929" s="164"/>
      <c r="BB929" s="164"/>
      <c r="BC929" s="164"/>
      <c r="BD929" s="164"/>
      <c r="BE929" s="164"/>
      <c r="BF929" s="164"/>
      <c r="BG929" s="164"/>
      <c r="BH929" s="164"/>
      <c r="BI929" s="164"/>
      <c r="BJ929" s="164"/>
      <c r="BK929" s="164"/>
      <c r="BL929" s="164"/>
      <c r="BM929" s="164"/>
      <c r="BN929" s="164"/>
      <c r="BO929" s="164"/>
      <c r="BP929" s="164"/>
      <c r="BQ929" s="164"/>
      <c r="BR929" s="164"/>
      <c r="BS929" s="164"/>
      <c r="BT929" s="164"/>
      <c r="BU929" s="164"/>
      <c r="BV929" s="164"/>
      <c r="BW929" s="164"/>
      <c r="BX929" s="164"/>
      <c r="BY929" s="172"/>
    </row>
    <row r="930" spans="1:77" s="169" customFormat="1" x14ac:dyDescent="0.3">
      <c r="A930" s="156"/>
      <c r="B930" s="170"/>
      <c r="W930" s="170"/>
      <c r="X930" s="164"/>
      <c r="Y930" s="164"/>
      <c r="Z930" s="164"/>
      <c r="AA930" s="164"/>
      <c r="AB930" s="164"/>
      <c r="AC930" s="164"/>
      <c r="AD930" s="164"/>
      <c r="AE930" s="164"/>
      <c r="AF930" s="164"/>
      <c r="AG930" s="164"/>
      <c r="AH930" s="164"/>
      <c r="AI930" s="164"/>
      <c r="AJ930" s="164"/>
      <c r="AK930" s="164"/>
      <c r="AL930" s="164"/>
      <c r="AM930" s="164"/>
      <c r="AN930" s="164"/>
      <c r="AO930" s="164"/>
      <c r="AP930" s="164"/>
      <c r="AQ930" s="164"/>
      <c r="AR930" s="164"/>
      <c r="AS930" s="164"/>
      <c r="AT930" s="164"/>
      <c r="AU930" s="164"/>
      <c r="AV930" s="164"/>
      <c r="AW930" s="164"/>
      <c r="AX930" s="164"/>
      <c r="AY930" s="164"/>
      <c r="AZ930" s="164"/>
      <c r="BA930" s="164"/>
      <c r="BB930" s="164"/>
      <c r="BC930" s="164"/>
      <c r="BD930" s="164"/>
      <c r="BE930" s="164"/>
      <c r="BF930" s="164"/>
      <c r="BG930" s="164"/>
      <c r="BH930" s="164"/>
      <c r="BI930" s="164"/>
      <c r="BJ930" s="164"/>
      <c r="BK930" s="164"/>
      <c r="BL930" s="164"/>
      <c r="BM930" s="164"/>
      <c r="BN930" s="164"/>
      <c r="BO930" s="164"/>
      <c r="BP930" s="164"/>
      <c r="BQ930" s="164"/>
      <c r="BR930" s="164"/>
      <c r="BS930" s="164"/>
      <c r="BT930" s="164"/>
      <c r="BU930" s="164"/>
      <c r="BV930" s="164"/>
      <c r="BW930" s="164"/>
      <c r="BX930" s="164"/>
      <c r="BY930" s="172"/>
    </row>
    <row r="931" spans="1:77" s="169" customFormat="1" x14ac:dyDescent="0.3">
      <c r="A931" s="156"/>
      <c r="B931" s="170"/>
      <c r="W931" s="170"/>
      <c r="X931" s="164"/>
      <c r="Y931" s="164"/>
      <c r="Z931" s="164"/>
      <c r="AA931" s="164"/>
      <c r="AB931" s="164"/>
      <c r="AC931" s="164"/>
      <c r="AD931" s="164"/>
      <c r="AE931" s="164"/>
      <c r="AF931" s="164"/>
      <c r="AG931" s="164"/>
      <c r="AH931" s="164"/>
      <c r="AI931" s="164"/>
      <c r="AJ931" s="164"/>
      <c r="AK931" s="164"/>
      <c r="AL931" s="164"/>
      <c r="AM931" s="164"/>
      <c r="AN931" s="164"/>
      <c r="AO931" s="164"/>
      <c r="AP931" s="164"/>
      <c r="AQ931" s="164"/>
      <c r="AR931" s="164"/>
      <c r="AS931" s="164"/>
      <c r="AT931" s="164"/>
      <c r="AU931" s="164"/>
      <c r="AV931" s="164"/>
      <c r="AW931" s="164"/>
      <c r="AX931" s="164"/>
      <c r="AY931" s="164"/>
      <c r="AZ931" s="164"/>
      <c r="BA931" s="164"/>
      <c r="BB931" s="164"/>
      <c r="BC931" s="164"/>
      <c r="BD931" s="164"/>
      <c r="BE931" s="164"/>
      <c r="BF931" s="164"/>
      <c r="BG931" s="164"/>
      <c r="BH931" s="164"/>
      <c r="BI931" s="164"/>
      <c r="BJ931" s="164"/>
      <c r="BK931" s="164"/>
      <c r="BL931" s="164"/>
      <c r="BM931" s="164"/>
      <c r="BN931" s="164"/>
      <c r="BO931" s="164"/>
      <c r="BP931" s="164"/>
      <c r="BQ931" s="164"/>
      <c r="BR931" s="164"/>
      <c r="BS931" s="164"/>
      <c r="BT931" s="164"/>
      <c r="BU931" s="164"/>
      <c r="BV931" s="164"/>
      <c r="BW931" s="164"/>
      <c r="BX931" s="164"/>
      <c r="BY931" s="172"/>
    </row>
    <row r="932" spans="1:77" s="169" customFormat="1" x14ac:dyDescent="0.3">
      <c r="A932" s="156"/>
      <c r="B932" s="170"/>
      <c r="W932" s="170"/>
      <c r="X932" s="164"/>
      <c r="Y932" s="164"/>
      <c r="Z932" s="164"/>
      <c r="AA932" s="164"/>
      <c r="AB932" s="164"/>
      <c r="AC932" s="164"/>
      <c r="AD932" s="164"/>
      <c r="AE932" s="164"/>
      <c r="AF932" s="164"/>
      <c r="AG932" s="164"/>
      <c r="AH932" s="164"/>
      <c r="AI932" s="164"/>
      <c r="AJ932" s="164"/>
      <c r="AK932" s="164"/>
      <c r="AL932" s="164"/>
      <c r="AM932" s="164"/>
      <c r="AN932" s="164"/>
      <c r="AO932" s="164"/>
      <c r="AP932" s="164"/>
      <c r="AQ932" s="164"/>
      <c r="AR932" s="164"/>
      <c r="AS932" s="164"/>
      <c r="AT932" s="164"/>
      <c r="AU932" s="164"/>
      <c r="AV932" s="164"/>
      <c r="AW932" s="164"/>
      <c r="AX932" s="164"/>
      <c r="AY932" s="164"/>
      <c r="AZ932" s="164"/>
      <c r="BA932" s="164"/>
      <c r="BB932" s="164"/>
      <c r="BC932" s="164"/>
      <c r="BD932" s="164"/>
      <c r="BE932" s="164"/>
      <c r="BF932" s="164"/>
      <c r="BG932" s="164"/>
      <c r="BH932" s="164"/>
      <c r="BI932" s="164"/>
      <c r="BJ932" s="164"/>
      <c r="BK932" s="164"/>
      <c r="BL932" s="164"/>
      <c r="BM932" s="164"/>
      <c r="BN932" s="164"/>
      <c r="BO932" s="164"/>
      <c r="BP932" s="164"/>
      <c r="BQ932" s="164"/>
      <c r="BR932" s="164"/>
      <c r="BS932" s="164"/>
      <c r="BT932" s="164"/>
      <c r="BU932" s="164"/>
      <c r="BV932" s="164"/>
      <c r="BW932" s="164"/>
      <c r="BX932" s="164"/>
      <c r="BY932" s="172"/>
    </row>
    <row r="933" spans="1:77" s="169" customFormat="1" x14ac:dyDescent="0.3">
      <c r="A933" s="156"/>
      <c r="B933" s="170"/>
      <c r="W933" s="170"/>
      <c r="X933" s="164"/>
      <c r="Y933" s="164"/>
      <c r="Z933" s="164"/>
      <c r="AA933" s="164"/>
      <c r="AB933" s="164"/>
      <c r="AC933" s="164"/>
      <c r="AD933" s="164"/>
      <c r="AE933" s="164"/>
      <c r="AF933" s="164"/>
      <c r="AG933" s="164"/>
      <c r="AH933" s="164"/>
      <c r="AI933" s="164"/>
      <c r="AJ933" s="164"/>
      <c r="AK933" s="164"/>
      <c r="AL933" s="164"/>
      <c r="AM933" s="164"/>
      <c r="AN933" s="164"/>
      <c r="AO933" s="164"/>
      <c r="AP933" s="164"/>
      <c r="AQ933" s="164"/>
      <c r="AR933" s="164"/>
      <c r="AS933" s="164"/>
      <c r="AT933" s="164"/>
      <c r="AU933" s="164"/>
      <c r="AV933" s="164"/>
      <c r="AW933" s="164"/>
      <c r="AX933" s="164"/>
      <c r="AY933" s="164"/>
      <c r="AZ933" s="164"/>
      <c r="BA933" s="164"/>
      <c r="BB933" s="164"/>
      <c r="BC933" s="164"/>
      <c r="BD933" s="164"/>
      <c r="BE933" s="164"/>
      <c r="BF933" s="164"/>
      <c r="BG933" s="164"/>
      <c r="BH933" s="164"/>
      <c r="BI933" s="164"/>
      <c r="BJ933" s="164"/>
      <c r="BK933" s="164"/>
      <c r="BL933" s="164"/>
      <c r="BM933" s="164"/>
      <c r="BN933" s="164"/>
      <c r="BO933" s="164"/>
      <c r="BP933" s="164"/>
      <c r="BQ933" s="164"/>
      <c r="BR933" s="164"/>
      <c r="BS933" s="164"/>
      <c r="BT933" s="164"/>
      <c r="BU933" s="164"/>
      <c r="BV933" s="164"/>
      <c r="BW933" s="164"/>
      <c r="BX933" s="164"/>
      <c r="BY933" s="172"/>
    </row>
    <row r="934" spans="1:77" s="169" customFormat="1" x14ac:dyDescent="0.3">
      <c r="A934" s="156"/>
      <c r="B934" s="170"/>
      <c r="W934" s="170"/>
      <c r="X934" s="164"/>
      <c r="Y934" s="164"/>
      <c r="Z934" s="164"/>
      <c r="AA934" s="164"/>
      <c r="AB934" s="164"/>
      <c r="AC934" s="164"/>
      <c r="AD934" s="164"/>
      <c r="AE934" s="164"/>
      <c r="AF934" s="164"/>
      <c r="AG934" s="164"/>
      <c r="AH934" s="164"/>
      <c r="AI934" s="164"/>
      <c r="AJ934" s="164"/>
      <c r="AK934" s="164"/>
      <c r="AL934" s="164"/>
      <c r="AM934" s="164"/>
      <c r="AN934" s="164"/>
      <c r="AO934" s="164"/>
      <c r="AP934" s="164"/>
      <c r="AQ934" s="164"/>
      <c r="AR934" s="164"/>
      <c r="AS934" s="164"/>
      <c r="AT934" s="164"/>
      <c r="AU934" s="164"/>
      <c r="AV934" s="164"/>
      <c r="AW934" s="164"/>
      <c r="AX934" s="164"/>
      <c r="AY934" s="164"/>
      <c r="AZ934" s="164"/>
      <c r="BA934" s="164"/>
      <c r="BB934" s="164"/>
      <c r="BC934" s="164"/>
      <c r="BD934" s="164"/>
      <c r="BE934" s="164"/>
      <c r="BF934" s="164"/>
      <c r="BG934" s="164"/>
      <c r="BH934" s="164"/>
      <c r="BI934" s="164"/>
      <c r="BJ934" s="164"/>
      <c r="BK934" s="164"/>
      <c r="BL934" s="164"/>
      <c r="BM934" s="164"/>
      <c r="BN934" s="164"/>
      <c r="BO934" s="164"/>
      <c r="BP934" s="164"/>
      <c r="BQ934" s="164"/>
      <c r="BR934" s="164"/>
      <c r="BS934" s="164"/>
      <c r="BT934" s="164"/>
      <c r="BU934" s="164"/>
      <c r="BV934" s="164"/>
      <c r="BW934" s="164"/>
      <c r="BX934" s="164"/>
      <c r="BY934" s="172"/>
    </row>
    <row r="935" spans="1:77" s="169" customFormat="1" x14ac:dyDescent="0.3">
      <c r="A935" s="156"/>
      <c r="B935" s="170"/>
      <c r="W935" s="170"/>
      <c r="X935" s="164"/>
      <c r="Y935" s="164"/>
      <c r="Z935" s="164"/>
      <c r="AA935" s="164"/>
      <c r="AB935" s="164"/>
      <c r="AC935" s="164"/>
      <c r="AD935" s="164"/>
      <c r="AE935" s="164"/>
      <c r="AF935" s="164"/>
      <c r="AG935" s="164"/>
      <c r="AH935" s="164"/>
      <c r="AI935" s="164"/>
      <c r="AJ935" s="164"/>
      <c r="AK935" s="164"/>
      <c r="AL935" s="164"/>
      <c r="AM935" s="164"/>
      <c r="AN935" s="164"/>
      <c r="AO935" s="164"/>
      <c r="AP935" s="164"/>
      <c r="AQ935" s="164"/>
      <c r="AR935" s="164"/>
      <c r="AS935" s="164"/>
      <c r="AT935" s="164"/>
      <c r="AU935" s="164"/>
      <c r="AV935" s="164"/>
      <c r="AW935" s="164"/>
      <c r="AX935" s="164"/>
      <c r="AY935" s="164"/>
      <c r="AZ935" s="164"/>
      <c r="BA935" s="164"/>
      <c r="BB935" s="164"/>
      <c r="BC935" s="164"/>
      <c r="BD935" s="164"/>
      <c r="BE935" s="164"/>
      <c r="BF935" s="164"/>
      <c r="BG935" s="164"/>
      <c r="BH935" s="164"/>
      <c r="BI935" s="164"/>
      <c r="BJ935" s="164"/>
      <c r="BK935" s="164"/>
      <c r="BL935" s="164"/>
      <c r="BM935" s="164"/>
      <c r="BN935" s="164"/>
      <c r="BO935" s="164"/>
      <c r="BP935" s="164"/>
      <c r="BQ935" s="164"/>
      <c r="BR935" s="164"/>
      <c r="BS935" s="164"/>
      <c r="BT935" s="164"/>
      <c r="BU935" s="164"/>
      <c r="BV935" s="164"/>
      <c r="BW935" s="164"/>
      <c r="BX935" s="164"/>
      <c r="BY935" s="172"/>
    </row>
    <row r="936" spans="1:77" s="169" customFormat="1" x14ac:dyDescent="0.3">
      <c r="A936" s="156"/>
      <c r="B936" s="170"/>
      <c r="W936" s="170"/>
      <c r="X936" s="164"/>
      <c r="Y936" s="164"/>
      <c r="Z936" s="164"/>
      <c r="AA936" s="164"/>
      <c r="AB936" s="164"/>
      <c r="AC936" s="164"/>
      <c r="AD936" s="164"/>
      <c r="AE936" s="164"/>
      <c r="AF936" s="164"/>
      <c r="AG936" s="164"/>
      <c r="AH936" s="164"/>
      <c r="AI936" s="164"/>
      <c r="AJ936" s="164"/>
      <c r="AK936" s="164"/>
      <c r="AL936" s="164"/>
      <c r="AM936" s="164"/>
      <c r="AN936" s="164"/>
      <c r="AO936" s="164"/>
      <c r="AP936" s="164"/>
      <c r="AQ936" s="164"/>
      <c r="AR936" s="164"/>
      <c r="AS936" s="164"/>
      <c r="AT936" s="164"/>
      <c r="AU936" s="164"/>
      <c r="AV936" s="164"/>
      <c r="AW936" s="164"/>
      <c r="AX936" s="164"/>
      <c r="AY936" s="164"/>
      <c r="AZ936" s="164"/>
      <c r="BA936" s="164"/>
      <c r="BB936" s="164"/>
      <c r="BC936" s="164"/>
      <c r="BD936" s="164"/>
      <c r="BE936" s="164"/>
      <c r="BF936" s="164"/>
      <c r="BG936" s="164"/>
      <c r="BH936" s="164"/>
      <c r="BI936" s="164"/>
      <c r="BJ936" s="164"/>
      <c r="BK936" s="164"/>
      <c r="BL936" s="164"/>
      <c r="BM936" s="164"/>
      <c r="BN936" s="164"/>
      <c r="BO936" s="164"/>
      <c r="BP936" s="164"/>
      <c r="BQ936" s="164"/>
      <c r="BR936" s="164"/>
      <c r="BS936" s="164"/>
      <c r="BT936" s="164"/>
      <c r="BU936" s="164"/>
      <c r="BV936" s="164"/>
      <c r="BW936" s="164"/>
      <c r="BX936" s="164"/>
      <c r="BY936" s="172"/>
    </row>
    <row r="937" spans="1:77" s="169" customFormat="1" x14ac:dyDescent="0.3">
      <c r="A937" s="156"/>
      <c r="B937" s="170"/>
      <c r="W937" s="170"/>
      <c r="X937" s="164"/>
      <c r="Y937" s="164"/>
      <c r="Z937" s="164"/>
      <c r="AA937" s="164"/>
      <c r="AB937" s="164"/>
      <c r="AC937" s="164"/>
      <c r="AD937" s="164"/>
      <c r="AE937" s="164"/>
      <c r="AF937" s="164"/>
      <c r="AG937" s="164"/>
      <c r="AH937" s="164"/>
      <c r="AI937" s="164"/>
      <c r="AJ937" s="164"/>
      <c r="AK937" s="164"/>
      <c r="AL937" s="164"/>
      <c r="AM937" s="164"/>
      <c r="AN937" s="164"/>
      <c r="AO937" s="164"/>
      <c r="AP937" s="164"/>
      <c r="AQ937" s="164"/>
      <c r="AR937" s="164"/>
      <c r="AS937" s="164"/>
      <c r="AT937" s="164"/>
      <c r="AU937" s="164"/>
      <c r="AV937" s="164"/>
      <c r="AW937" s="164"/>
      <c r="AX937" s="164"/>
      <c r="AY937" s="164"/>
      <c r="AZ937" s="164"/>
      <c r="BA937" s="164"/>
      <c r="BB937" s="164"/>
      <c r="BC937" s="164"/>
      <c r="BD937" s="164"/>
      <c r="BE937" s="164"/>
      <c r="BF937" s="164"/>
      <c r="BG937" s="164"/>
      <c r="BH937" s="164"/>
      <c r="BI937" s="164"/>
      <c r="BJ937" s="164"/>
      <c r="BK937" s="164"/>
      <c r="BL937" s="164"/>
      <c r="BM937" s="164"/>
      <c r="BN937" s="164"/>
      <c r="BO937" s="164"/>
      <c r="BP937" s="164"/>
      <c r="BQ937" s="164"/>
      <c r="BR937" s="164"/>
      <c r="BS937" s="164"/>
      <c r="BT937" s="164"/>
      <c r="BU937" s="164"/>
      <c r="BV937" s="164"/>
      <c r="BW937" s="164"/>
      <c r="BX937" s="164"/>
      <c r="BY937" s="172"/>
    </row>
    <row r="938" spans="1:77" s="169" customFormat="1" x14ac:dyDescent="0.3">
      <c r="A938" s="156"/>
      <c r="B938" s="170"/>
      <c r="W938" s="170"/>
      <c r="X938" s="164"/>
      <c r="Y938" s="164"/>
      <c r="Z938" s="164"/>
      <c r="AA938" s="164"/>
      <c r="AB938" s="164"/>
      <c r="AC938" s="164"/>
      <c r="AD938" s="164"/>
      <c r="AE938" s="164"/>
      <c r="AF938" s="164"/>
      <c r="AG938" s="164"/>
      <c r="AH938" s="164"/>
      <c r="AI938" s="164"/>
      <c r="AJ938" s="164"/>
      <c r="AK938" s="164"/>
      <c r="AL938" s="164"/>
      <c r="AM938" s="164"/>
      <c r="AN938" s="164"/>
      <c r="AO938" s="164"/>
      <c r="AP938" s="164"/>
      <c r="AQ938" s="164"/>
      <c r="AR938" s="164"/>
      <c r="AS938" s="164"/>
      <c r="AT938" s="164"/>
      <c r="AU938" s="164"/>
      <c r="AV938" s="164"/>
      <c r="AW938" s="164"/>
      <c r="AX938" s="164"/>
      <c r="AY938" s="164"/>
      <c r="AZ938" s="164"/>
      <c r="BA938" s="164"/>
      <c r="BB938" s="164"/>
      <c r="BC938" s="164"/>
      <c r="BD938" s="164"/>
      <c r="BE938" s="164"/>
      <c r="BF938" s="164"/>
      <c r="BG938" s="164"/>
      <c r="BH938" s="164"/>
      <c r="BI938" s="164"/>
      <c r="BJ938" s="164"/>
      <c r="BK938" s="164"/>
      <c r="BL938" s="164"/>
      <c r="BM938" s="164"/>
      <c r="BN938" s="164"/>
      <c r="BO938" s="164"/>
      <c r="BP938" s="164"/>
      <c r="BQ938" s="164"/>
      <c r="BR938" s="164"/>
      <c r="BS938" s="164"/>
      <c r="BT938" s="164"/>
      <c r="BU938" s="164"/>
      <c r="BV938" s="164"/>
      <c r="BW938" s="164"/>
      <c r="BX938" s="164"/>
      <c r="BY938" s="172"/>
    </row>
    <row r="939" spans="1:77" s="169" customFormat="1" x14ac:dyDescent="0.3">
      <c r="A939" s="156"/>
      <c r="B939" s="170"/>
      <c r="W939" s="170"/>
      <c r="X939" s="164"/>
      <c r="Y939" s="164"/>
      <c r="Z939" s="164"/>
      <c r="AA939" s="164"/>
      <c r="AB939" s="164"/>
      <c r="AC939" s="164"/>
      <c r="AD939" s="164"/>
      <c r="AE939" s="164"/>
      <c r="AF939" s="164"/>
      <c r="AG939" s="164"/>
      <c r="AH939" s="164"/>
      <c r="AI939" s="164"/>
      <c r="AJ939" s="164"/>
      <c r="AK939" s="164"/>
      <c r="AL939" s="164"/>
      <c r="AM939" s="164"/>
      <c r="AN939" s="164"/>
      <c r="AO939" s="164"/>
      <c r="AP939" s="164"/>
      <c r="AQ939" s="164"/>
      <c r="AR939" s="164"/>
      <c r="AS939" s="164"/>
      <c r="AT939" s="164"/>
      <c r="AU939" s="164"/>
      <c r="AV939" s="164"/>
      <c r="AW939" s="164"/>
      <c r="AX939" s="164"/>
      <c r="AY939" s="164"/>
      <c r="AZ939" s="164"/>
      <c r="BA939" s="164"/>
      <c r="BB939" s="164"/>
      <c r="BC939" s="164"/>
      <c r="BD939" s="164"/>
      <c r="BE939" s="164"/>
      <c r="BF939" s="164"/>
      <c r="BG939" s="164"/>
      <c r="BH939" s="164"/>
      <c r="BI939" s="164"/>
      <c r="BJ939" s="164"/>
      <c r="BK939" s="164"/>
      <c r="BL939" s="164"/>
      <c r="BM939" s="164"/>
      <c r="BN939" s="164"/>
      <c r="BO939" s="164"/>
      <c r="BP939" s="164"/>
      <c r="BQ939" s="164"/>
      <c r="BR939" s="164"/>
      <c r="BS939" s="164"/>
      <c r="BT939" s="164"/>
      <c r="BU939" s="164"/>
      <c r="BV939" s="164"/>
      <c r="BW939" s="164"/>
      <c r="BX939" s="164"/>
      <c r="BY939" s="172"/>
    </row>
    <row r="940" spans="1:77" s="169" customFormat="1" x14ac:dyDescent="0.3">
      <c r="A940" s="156"/>
      <c r="B940" s="170"/>
      <c r="W940" s="170"/>
      <c r="X940" s="164"/>
      <c r="Y940" s="164"/>
      <c r="Z940" s="164"/>
      <c r="AA940" s="164"/>
      <c r="AB940" s="164"/>
      <c r="AC940" s="164"/>
      <c r="AD940" s="164"/>
      <c r="AE940" s="164"/>
      <c r="AF940" s="164"/>
      <c r="AG940" s="164"/>
      <c r="AH940" s="164"/>
      <c r="AI940" s="164"/>
      <c r="AJ940" s="164"/>
      <c r="AK940" s="164"/>
      <c r="AL940" s="164"/>
      <c r="AM940" s="164"/>
      <c r="AN940" s="164"/>
      <c r="AO940" s="164"/>
      <c r="AP940" s="164"/>
      <c r="AQ940" s="164"/>
      <c r="AR940" s="164"/>
      <c r="AS940" s="164"/>
      <c r="AT940" s="164"/>
      <c r="AU940" s="164"/>
      <c r="AV940" s="164"/>
      <c r="AW940" s="164"/>
      <c r="AX940" s="164"/>
      <c r="AY940" s="164"/>
      <c r="AZ940" s="164"/>
      <c r="BA940" s="164"/>
      <c r="BB940" s="164"/>
      <c r="BC940" s="164"/>
      <c r="BD940" s="164"/>
      <c r="BE940" s="164"/>
      <c r="BF940" s="164"/>
      <c r="BG940" s="164"/>
      <c r="BH940" s="164"/>
      <c r="BI940" s="164"/>
      <c r="BJ940" s="164"/>
      <c r="BK940" s="164"/>
      <c r="BL940" s="164"/>
      <c r="BM940" s="164"/>
      <c r="BN940" s="164"/>
      <c r="BO940" s="164"/>
      <c r="BP940" s="164"/>
      <c r="BQ940" s="164"/>
      <c r="BR940" s="164"/>
      <c r="BS940" s="164"/>
      <c r="BT940" s="164"/>
      <c r="BU940" s="164"/>
      <c r="BV940" s="164"/>
      <c r="BW940" s="164"/>
      <c r="BX940" s="164"/>
      <c r="BY940" s="172"/>
    </row>
    <row r="941" spans="1:77" s="169" customFormat="1" x14ac:dyDescent="0.3">
      <c r="A941" s="156"/>
      <c r="B941" s="170"/>
      <c r="W941" s="170"/>
      <c r="X941" s="164"/>
      <c r="Y941" s="164"/>
      <c r="Z941" s="164"/>
      <c r="AA941" s="164"/>
      <c r="AB941" s="164"/>
      <c r="AC941" s="164"/>
      <c r="AD941" s="164"/>
      <c r="AE941" s="164"/>
      <c r="AF941" s="164"/>
      <c r="AG941" s="164"/>
      <c r="AH941" s="164"/>
      <c r="AI941" s="164"/>
      <c r="AJ941" s="164"/>
      <c r="AK941" s="164"/>
      <c r="AL941" s="164"/>
      <c r="AM941" s="164"/>
      <c r="AN941" s="164"/>
      <c r="AO941" s="164"/>
      <c r="AP941" s="164"/>
      <c r="AQ941" s="164"/>
      <c r="AR941" s="164"/>
      <c r="AS941" s="164"/>
      <c r="AT941" s="164"/>
      <c r="AU941" s="164"/>
      <c r="AV941" s="164"/>
      <c r="AW941" s="164"/>
      <c r="AX941" s="164"/>
      <c r="AY941" s="164"/>
      <c r="AZ941" s="164"/>
      <c r="BA941" s="164"/>
      <c r="BB941" s="164"/>
      <c r="BC941" s="164"/>
      <c r="BD941" s="164"/>
      <c r="BE941" s="164"/>
      <c r="BF941" s="164"/>
      <c r="BG941" s="164"/>
      <c r="BH941" s="164"/>
      <c r="BI941" s="164"/>
      <c r="BJ941" s="164"/>
      <c r="BK941" s="164"/>
      <c r="BL941" s="164"/>
      <c r="BM941" s="164"/>
      <c r="BN941" s="164"/>
      <c r="BO941" s="164"/>
      <c r="BP941" s="164"/>
      <c r="BQ941" s="164"/>
      <c r="BR941" s="164"/>
      <c r="BS941" s="164"/>
      <c r="BT941" s="164"/>
      <c r="BU941" s="164"/>
      <c r="BV941" s="164"/>
      <c r="BW941" s="164"/>
      <c r="BX941" s="164"/>
      <c r="BY941" s="172"/>
    </row>
    <row r="942" spans="1:77" s="169" customFormat="1" x14ac:dyDescent="0.3">
      <c r="A942" s="156"/>
      <c r="B942" s="170"/>
      <c r="W942" s="170"/>
      <c r="X942" s="164"/>
      <c r="Y942" s="164"/>
      <c r="Z942" s="164"/>
      <c r="AA942" s="164"/>
      <c r="AB942" s="164"/>
      <c r="AC942" s="164"/>
      <c r="AD942" s="164"/>
      <c r="AE942" s="164"/>
      <c r="AF942" s="164"/>
      <c r="AG942" s="164"/>
      <c r="AH942" s="164"/>
      <c r="AI942" s="164"/>
      <c r="AJ942" s="164"/>
      <c r="AK942" s="164"/>
      <c r="AL942" s="164"/>
      <c r="AM942" s="164"/>
      <c r="AN942" s="164"/>
      <c r="AO942" s="164"/>
      <c r="AP942" s="164"/>
      <c r="AQ942" s="164"/>
      <c r="AR942" s="164"/>
      <c r="AS942" s="164"/>
      <c r="AT942" s="164"/>
      <c r="AU942" s="164"/>
      <c r="AV942" s="164"/>
      <c r="AW942" s="164"/>
      <c r="AX942" s="164"/>
      <c r="AY942" s="164"/>
      <c r="AZ942" s="164"/>
      <c r="BA942" s="164"/>
      <c r="BB942" s="164"/>
      <c r="BC942" s="164"/>
      <c r="BD942" s="164"/>
      <c r="BE942" s="164"/>
      <c r="BF942" s="164"/>
      <c r="BG942" s="164"/>
      <c r="BH942" s="164"/>
      <c r="BI942" s="164"/>
      <c r="BJ942" s="164"/>
      <c r="BK942" s="164"/>
      <c r="BL942" s="164"/>
      <c r="BM942" s="164"/>
      <c r="BN942" s="164"/>
      <c r="BO942" s="164"/>
      <c r="BP942" s="164"/>
      <c r="BQ942" s="164"/>
      <c r="BR942" s="164"/>
      <c r="BS942" s="164"/>
      <c r="BT942" s="164"/>
      <c r="BU942" s="164"/>
      <c r="BV942" s="164"/>
      <c r="BW942" s="164"/>
      <c r="BX942" s="164"/>
      <c r="BY942" s="172"/>
    </row>
    <row r="943" spans="1:77" s="169" customFormat="1" x14ac:dyDescent="0.3">
      <c r="A943" s="156"/>
      <c r="B943" s="170"/>
      <c r="W943" s="170"/>
      <c r="X943" s="164"/>
      <c r="Y943" s="164"/>
      <c r="Z943" s="164"/>
      <c r="AA943" s="164"/>
      <c r="AB943" s="164"/>
      <c r="AC943" s="164"/>
      <c r="AD943" s="164"/>
      <c r="AE943" s="164"/>
      <c r="AF943" s="164"/>
      <c r="AG943" s="164"/>
      <c r="AH943" s="164"/>
      <c r="AI943" s="164"/>
      <c r="AJ943" s="164"/>
      <c r="AK943" s="164"/>
      <c r="AL943" s="164"/>
      <c r="AM943" s="164"/>
      <c r="AN943" s="164"/>
      <c r="AO943" s="164"/>
      <c r="AP943" s="164"/>
      <c r="AQ943" s="164"/>
      <c r="AR943" s="164"/>
      <c r="AS943" s="164"/>
      <c r="AT943" s="164"/>
      <c r="AU943" s="164"/>
      <c r="AV943" s="164"/>
      <c r="AW943" s="164"/>
      <c r="AX943" s="164"/>
      <c r="AY943" s="164"/>
      <c r="AZ943" s="164"/>
      <c r="BA943" s="164"/>
      <c r="BB943" s="164"/>
      <c r="BC943" s="164"/>
      <c r="BD943" s="164"/>
      <c r="BE943" s="164"/>
      <c r="BF943" s="164"/>
      <c r="BG943" s="164"/>
      <c r="BH943" s="164"/>
      <c r="BI943" s="164"/>
      <c r="BJ943" s="164"/>
      <c r="BK943" s="164"/>
      <c r="BL943" s="164"/>
      <c r="BM943" s="164"/>
      <c r="BN943" s="164"/>
      <c r="BO943" s="164"/>
      <c r="BP943" s="164"/>
      <c r="BQ943" s="164"/>
      <c r="BR943" s="164"/>
      <c r="BS943" s="164"/>
      <c r="BT943" s="164"/>
      <c r="BU943" s="164"/>
      <c r="BV943" s="164"/>
      <c r="BW943" s="164"/>
      <c r="BX943" s="164"/>
      <c r="BY943" s="172"/>
    </row>
    <row r="944" spans="1:77" s="169" customFormat="1" x14ac:dyDescent="0.3">
      <c r="A944" s="156"/>
      <c r="B944" s="170"/>
      <c r="W944" s="170"/>
      <c r="X944" s="164"/>
      <c r="Y944" s="164"/>
      <c r="Z944" s="164"/>
      <c r="AA944" s="164"/>
      <c r="AB944" s="164"/>
      <c r="AC944" s="164"/>
      <c r="AD944" s="164"/>
      <c r="AE944" s="164"/>
      <c r="AF944" s="164"/>
      <c r="AG944" s="164"/>
      <c r="AH944" s="164"/>
      <c r="AI944" s="164"/>
      <c r="AJ944" s="164"/>
      <c r="AK944" s="164"/>
      <c r="AL944" s="164"/>
      <c r="AM944" s="164"/>
      <c r="AN944" s="164"/>
      <c r="AO944" s="164"/>
      <c r="AP944" s="164"/>
      <c r="AQ944" s="164"/>
      <c r="AR944" s="164"/>
      <c r="AS944" s="164"/>
      <c r="AT944" s="164"/>
      <c r="AU944" s="164"/>
      <c r="AV944" s="164"/>
      <c r="AW944" s="164"/>
      <c r="AX944" s="164"/>
      <c r="AY944" s="164"/>
      <c r="AZ944" s="164"/>
      <c r="BA944" s="164"/>
      <c r="BB944" s="164"/>
      <c r="BC944" s="164"/>
      <c r="BD944" s="164"/>
      <c r="BE944" s="164"/>
      <c r="BF944" s="164"/>
      <c r="BG944" s="164"/>
      <c r="BH944" s="164"/>
      <c r="BI944" s="164"/>
      <c r="BJ944" s="164"/>
      <c r="BK944" s="164"/>
      <c r="BL944" s="164"/>
      <c r="BM944" s="164"/>
      <c r="BN944" s="164"/>
      <c r="BO944" s="164"/>
      <c r="BP944" s="164"/>
      <c r="BQ944" s="164"/>
      <c r="BR944" s="164"/>
      <c r="BS944" s="164"/>
      <c r="BT944" s="164"/>
      <c r="BU944" s="164"/>
      <c r="BV944" s="164"/>
      <c r="BW944" s="164"/>
      <c r="BX944" s="164"/>
      <c r="BY944" s="172"/>
    </row>
    <row r="945" spans="1:77" s="169" customFormat="1" x14ac:dyDescent="0.3">
      <c r="A945" s="156"/>
      <c r="B945" s="170"/>
      <c r="W945" s="170"/>
      <c r="X945" s="164"/>
      <c r="Y945" s="164"/>
      <c r="Z945" s="164"/>
      <c r="AA945" s="164"/>
      <c r="AB945" s="164"/>
      <c r="AC945" s="164"/>
      <c r="AD945" s="164"/>
      <c r="AE945" s="164"/>
      <c r="AF945" s="164"/>
      <c r="AG945" s="164"/>
      <c r="AH945" s="164"/>
      <c r="AI945" s="164"/>
      <c r="AJ945" s="164"/>
      <c r="AK945" s="164"/>
      <c r="AL945" s="164"/>
      <c r="AM945" s="164"/>
      <c r="AN945" s="164"/>
      <c r="AO945" s="164"/>
      <c r="AP945" s="164"/>
      <c r="AQ945" s="164"/>
      <c r="AR945" s="164"/>
      <c r="AS945" s="164"/>
      <c r="AT945" s="164"/>
      <c r="AU945" s="164"/>
      <c r="AV945" s="164"/>
      <c r="AW945" s="164"/>
      <c r="AX945" s="164"/>
      <c r="AY945" s="164"/>
      <c r="AZ945" s="164"/>
      <c r="BA945" s="164"/>
      <c r="BB945" s="164"/>
      <c r="BC945" s="164"/>
      <c r="BD945" s="164"/>
      <c r="BE945" s="164"/>
      <c r="BF945" s="164"/>
      <c r="BG945" s="164"/>
      <c r="BH945" s="164"/>
      <c r="BI945" s="164"/>
      <c r="BJ945" s="164"/>
      <c r="BK945" s="164"/>
      <c r="BL945" s="164"/>
      <c r="BM945" s="164"/>
      <c r="BN945" s="164"/>
      <c r="BO945" s="164"/>
      <c r="BP945" s="164"/>
      <c r="BQ945" s="164"/>
      <c r="BR945" s="164"/>
      <c r="BS945" s="164"/>
      <c r="BT945" s="164"/>
      <c r="BU945" s="164"/>
      <c r="BV945" s="164"/>
      <c r="BW945" s="164"/>
      <c r="BX945" s="164"/>
      <c r="BY945" s="172"/>
    </row>
    <row r="946" spans="1:77" s="169" customFormat="1" x14ac:dyDescent="0.3">
      <c r="A946" s="156"/>
      <c r="B946" s="170"/>
      <c r="W946" s="170"/>
      <c r="X946" s="164"/>
      <c r="Y946" s="164"/>
      <c r="Z946" s="164"/>
      <c r="AA946" s="164"/>
      <c r="AB946" s="164"/>
      <c r="AC946" s="164"/>
      <c r="AD946" s="164"/>
      <c r="AE946" s="164"/>
      <c r="AF946" s="164"/>
      <c r="AG946" s="164"/>
      <c r="AH946" s="164"/>
      <c r="AI946" s="164"/>
      <c r="AJ946" s="164"/>
      <c r="AK946" s="164"/>
      <c r="AL946" s="164"/>
      <c r="AM946" s="164"/>
      <c r="AN946" s="164"/>
      <c r="AO946" s="164"/>
      <c r="AP946" s="164"/>
      <c r="AQ946" s="164"/>
      <c r="AR946" s="164"/>
      <c r="AS946" s="164"/>
      <c r="AT946" s="164"/>
      <c r="AU946" s="164"/>
      <c r="AV946" s="164"/>
      <c r="AW946" s="164"/>
      <c r="AX946" s="164"/>
      <c r="AY946" s="164"/>
      <c r="AZ946" s="164"/>
      <c r="BA946" s="164"/>
      <c r="BB946" s="164"/>
      <c r="BC946" s="164"/>
      <c r="BD946" s="164"/>
      <c r="BE946" s="164"/>
      <c r="BF946" s="164"/>
      <c r="BG946" s="164"/>
      <c r="BH946" s="164"/>
      <c r="BI946" s="164"/>
      <c r="BJ946" s="164"/>
      <c r="BK946" s="164"/>
      <c r="BL946" s="164"/>
      <c r="BM946" s="164"/>
      <c r="BN946" s="164"/>
      <c r="BO946" s="164"/>
      <c r="BP946" s="164"/>
      <c r="BQ946" s="164"/>
      <c r="BR946" s="164"/>
      <c r="BS946" s="164"/>
      <c r="BT946" s="164"/>
      <c r="BU946" s="164"/>
      <c r="BV946" s="164"/>
      <c r="BW946" s="164"/>
      <c r="BX946" s="164"/>
      <c r="BY946" s="172"/>
    </row>
    <row r="947" spans="1:77" s="169" customFormat="1" x14ac:dyDescent="0.3">
      <c r="A947" s="156"/>
      <c r="B947" s="170"/>
      <c r="W947" s="170"/>
      <c r="X947" s="164"/>
      <c r="Y947" s="164"/>
      <c r="Z947" s="164"/>
      <c r="AA947" s="164"/>
      <c r="AB947" s="164"/>
      <c r="AC947" s="164"/>
      <c r="AD947" s="164"/>
      <c r="AE947" s="164"/>
      <c r="AF947" s="164"/>
      <c r="AG947" s="164"/>
      <c r="AH947" s="164"/>
      <c r="AI947" s="164"/>
      <c r="AJ947" s="164"/>
      <c r="AK947" s="164"/>
      <c r="AL947" s="164"/>
      <c r="AM947" s="164"/>
      <c r="AN947" s="164"/>
      <c r="AO947" s="164"/>
      <c r="AP947" s="164"/>
      <c r="AQ947" s="164"/>
      <c r="AR947" s="164"/>
      <c r="AS947" s="164"/>
      <c r="AT947" s="164"/>
      <c r="AU947" s="164"/>
      <c r="AV947" s="164"/>
      <c r="AW947" s="164"/>
      <c r="AX947" s="164"/>
      <c r="AY947" s="164"/>
      <c r="AZ947" s="164"/>
      <c r="BA947" s="164"/>
      <c r="BB947" s="164"/>
      <c r="BC947" s="164"/>
      <c r="BD947" s="164"/>
      <c r="BE947" s="164"/>
      <c r="BF947" s="164"/>
      <c r="BG947" s="164"/>
      <c r="BH947" s="164"/>
      <c r="BI947" s="164"/>
      <c r="BJ947" s="164"/>
      <c r="BK947" s="164"/>
      <c r="BL947" s="164"/>
      <c r="BM947" s="164"/>
      <c r="BN947" s="164"/>
      <c r="BO947" s="164"/>
      <c r="BP947" s="164"/>
      <c r="BQ947" s="164"/>
      <c r="BR947" s="164"/>
      <c r="BS947" s="164"/>
      <c r="BT947" s="164"/>
      <c r="BU947" s="164"/>
      <c r="BV947" s="164"/>
      <c r="BW947" s="164"/>
      <c r="BX947" s="164"/>
      <c r="BY947" s="172"/>
    </row>
    <row r="948" spans="1:77" s="169" customFormat="1" x14ac:dyDescent="0.3">
      <c r="A948" s="156"/>
      <c r="B948" s="170"/>
      <c r="W948" s="170"/>
      <c r="X948" s="164"/>
      <c r="Y948" s="164"/>
      <c r="Z948" s="164"/>
      <c r="AA948" s="164"/>
      <c r="AB948" s="164"/>
      <c r="AC948" s="164"/>
      <c r="AD948" s="164"/>
      <c r="AE948" s="164"/>
      <c r="AF948" s="164"/>
      <c r="AG948" s="164"/>
      <c r="AH948" s="164"/>
      <c r="AI948" s="164"/>
      <c r="AJ948" s="164"/>
      <c r="AK948" s="164"/>
      <c r="AL948" s="164"/>
      <c r="AM948" s="164"/>
      <c r="AN948" s="164"/>
      <c r="AO948" s="164"/>
      <c r="AP948" s="164"/>
      <c r="AQ948" s="164"/>
      <c r="AR948" s="164"/>
      <c r="AS948" s="164"/>
      <c r="AT948" s="164"/>
      <c r="AU948" s="164"/>
      <c r="AV948" s="164"/>
      <c r="AW948" s="164"/>
      <c r="AX948" s="164"/>
      <c r="AY948" s="164"/>
      <c r="AZ948" s="164"/>
      <c r="BA948" s="164"/>
      <c r="BB948" s="164"/>
      <c r="BC948" s="164"/>
      <c r="BD948" s="164"/>
      <c r="BE948" s="164"/>
      <c r="BF948" s="164"/>
      <c r="BG948" s="164"/>
      <c r="BH948" s="164"/>
      <c r="BI948" s="164"/>
      <c r="BJ948" s="164"/>
      <c r="BK948" s="164"/>
      <c r="BL948" s="164"/>
      <c r="BM948" s="164"/>
      <c r="BN948" s="164"/>
      <c r="BO948" s="164"/>
      <c r="BP948" s="164"/>
      <c r="BQ948" s="164"/>
      <c r="BR948" s="164"/>
      <c r="BS948" s="164"/>
      <c r="BT948" s="164"/>
      <c r="BU948" s="164"/>
      <c r="BV948" s="164"/>
      <c r="BW948" s="164"/>
      <c r="BX948" s="164"/>
      <c r="BY948" s="172"/>
    </row>
    <row r="949" spans="1:77" s="169" customFormat="1" x14ac:dyDescent="0.3">
      <c r="A949" s="156"/>
      <c r="B949" s="170"/>
      <c r="W949" s="170"/>
      <c r="X949" s="164"/>
      <c r="Y949" s="164"/>
      <c r="Z949" s="164"/>
      <c r="AA949" s="164"/>
      <c r="AB949" s="164"/>
      <c r="AC949" s="164"/>
      <c r="AD949" s="164"/>
      <c r="AE949" s="164"/>
      <c r="AF949" s="164"/>
      <c r="AG949" s="164"/>
      <c r="AH949" s="164"/>
      <c r="AI949" s="164"/>
      <c r="AJ949" s="164"/>
      <c r="AK949" s="164"/>
      <c r="AL949" s="164"/>
      <c r="AM949" s="164"/>
      <c r="AN949" s="164"/>
      <c r="AO949" s="164"/>
      <c r="AP949" s="164"/>
      <c r="AQ949" s="164"/>
      <c r="AR949" s="164"/>
      <c r="AS949" s="164"/>
      <c r="AT949" s="164"/>
      <c r="AU949" s="164"/>
      <c r="AV949" s="164"/>
      <c r="AW949" s="164"/>
      <c r="AX949" s="164"/>
      <c r="AY949" s="164"/>
      <c r="AZ949" s="164"/>
      <c r="BA949" s="164"/>
      <c r="BB949" s="164"/>
      <c r="BC949" s="164"/>
      <c r="BD949" s="164"/>
      <c r="BE949" s="164"/>
      <c r="BF949" s="164"/>
      <c r="BG949" s="164"/>
      <c r="BH949" s="164"/>
      <c r="BI949" s="164"/>
      <c r="BJ949" s="164"/>
      <c r="BK949" s="164"/>
      <c r="BL949" s="164"/>
      <c r="BM949" s="164"/>
      <c r="BN949" s="164"/>
      <c r="BO949" s="164"/>
      <c r="BP949" s="164"/>
      <c r="BQ949" s="164"/>
      <c r="BR949" s="164"/>
      <c r="BS949" s="164"/>
      <c r="BT949" s="164"/>
      <c r="BU949" s="164"/>
      <c r="BV949" s="164"/>
      <c r="BW949" s="164"/>
      <c r="BX949" s="164"/>
      <c r="BY949" s="172"/>
    </row>
    <row r="950" spans="1:77" s="169" customFormat="1" x14ac:dyDescent="0.3">
      <c r="A950" s="156"/>
      <c r="B950" s="170"/>
      <c r="W950" s="170"/>
      <c r="X950" s="164"/>
      <c r="Y950" s="164"/>
      <c r="Z950" s="164"/>
      <c r="AA950" s="164"/>
      <c r="AB950" s="164"/>
      <c r="AC950" s="164"/>
      <c r="AD950" s="164"/>
      <c r="AE950" s="164"/>
      <c r="AF950" s="164"/>
      <c r="AG950" s="164"/>
      <c r="AH950" s="164"/>
      <c r="AI950" s="164"/>
      <c r="AJ950" s="164"/>
      <c r="AK950" s="164"/>
      <c r="AL950" s="164"/>
      <c r="AM950" s="164"/>
      <c r="AN950" s="164"/>
      <c r="AO950" s="164"/>
      <c r="AP950" s="164"/>
      <c r="AQ950" s="164"/>
      <c r="AR950" s="164"/>
      <c r="AS950" s="164"/>
      <c r="AT950" s="164"/>
      <c r="AU950" s="164"/>
      <c r="AV950" s="164"/>
      <c r="AW950" s="164"/>
      <c r="AX950" s="164"/>
      <c r="AY950" s="164"/>
      <c r="AZ950" s="164"/>
      <c r="BA950" s="164"/>
      <c r="BB950" s="164"/>
      <c r="BC950" s="164"/>
      <c r="BD950" s="164"/>
      <c r="BE950" s="164"/>
      <c r="BF950" s="164"/>
      <c r="BG950" s="164"/>
      <c r="BH950" s="164"/>
      <c r="BI950" s="164"/>
      <c r="BJ950" s="164"/>
      <c r="BK950" s="164"/>
      <c r="BL950" s="164"/>
      <c r="BM950" s="164"/>
      <c r="BN950" s="164"/>
      <c r="BO950" s="164"/>
      <c r="BP950" s="164"/>
      <c r="BQ950" s="164"/>
      <c r="BR950" s="164"/>
      <c r="BS950" s="164"/>
      <c r="BT950" s="164"/>
      <c r="BU950" s="164"/>
      <c r="BV950" s="164"/>
      <c r="BW950" s="164"/>
      <c r="BX950" s="164"/>
      <c r="BY950" s="172"/>
    </row>
    <row r="951" spans="1:77" s="169" customFormat="1" x14ac:dyDescent="0.3">
      <c r="A951" s="156"/>
      <c r="B951" s="170"/>
      <c r="W951" s="170"/>
      <c r="X951" s="164"/>
      <c r="Y951" s="164"/>
      <c r="Z951" s="164"/>
      <c r="AA951" s="164"/>
      <c r="AB951" s="164"/>
      <c r="AC951" s="164"/>
      <c r="AD951" s="164"/>
      <c r="AE951" s="164"/>
      <c r="AF951" s="164"/>
      <c r="AG951" s="164"/>
      <c r="AH951" s="164"/>
      <c r="AI951" s="164"/>
      <c r="AJ951" s="164"/>
      <c r="AK951" s="164"/>
      <c r="AL951" s="164"/>
      <c r="AM951" s="164"/>
      <c r="AN951" s="164"/>
      <c r="AO951" s="164"/>
      <c r="AP951" s="164"/>
      <c r="AQ951" s="164"/>
      <c r="AR951" s="164"/>
      <c r="AS951" s="164"/>
      <c r="AT951" s="164"/>
      <c r="AU951" s="164"/>
      <c r="AV951" s="164"/>
      <c r="AW951" s="164"/>
      <c r="AX951" s="164"/>
      <c r="AY951" s="164"/>
      <c r="AZ951" s="164"/>
      <c r="BA951" s="164"/>
      <c r="BB951" s="164"/>
      <c r="BC951" s="164"/>
      <c r="BD951" s="164"/>
      <c r="BE951" s="164"/>
      <c r="BF951" s="164"/>
      <c r="BG951" s="164"/>
      <c r="BH951" s="164"/>
      <c r="BI951" s="164"/>
      <c r="BJ951" s="164"/>
      <c r="BK951" s="164"/>
      <c r="BL951" s="164"/>
      <c r="BM951" s="164"/>
      <c r="BN951" s="164"/>
      <c r="BO951" s="164"/>
      <c r="BP951" s="164"/>
      <c r="BQ951" s="164"/>
      <c r="BR951" s="164"/>
      <c r="BS951" s="164"/>
      <c r="BT951" s="164"/>
      <c r="BU951" s="164"/>
      <c r="BV951" s="164"/>
      <c r="BW951" s="164"/>
      <c r="BX951" s="164"/>
      <c r="BY951" s="172"/>
    </row>
    <row r="952" spans="1:77" s="169" customFormat="1" x14ac:dyDescent="0.3">
      <c r="A952" s="156"/>
      <c r="B952" s="170"/>
      <c r="W952" s="170"/>
      <c r="X952" s="164"/>
      <c r="Y952" s="164"/>
      <c r="Z952" s="164"/>
      <c r="AA952" s="164"/>
      <c r="AB952" s="164"/>
      <c r="AC952" s="164"/>
      <c r="AD952" s="164"/>
      <c r="AE952" s="164"/>
      <c r="AF952" s="164"/>
      <c r="AG952" s="164"/>
      <c r="AH952" s="164"/>
      <c r="AI952" s="164"/>
      <c r="AJ952" s="164"/>
      <c r="AK952" s="164"/>
      <c r="AL952" s="164"/>
      <c r="AM952" s="164"/>
      <c r="AN952" s="164"/>
      <c r="AO952" s="164"/>
      <c r="AP952" s="164"/>
      <c r="AQ952" s="164"/>
      <c r="AR952" s="164"/>
      <c r="AS952" s="164"/>
      <c r="AT952" s="164"/>
      <c r="AU952" s="164"/>
      <c r="AV952" s="164"/>
      <c r="AW952" s="164"/>
      <c r="AX952" s="164"/>
      <c r="AY952" s="164"/>
      <c r="AZ952" s="164"/>
      <c r="BA952" s="164"/>
      <c r="BB952" s="164"/>
      <c r="BC952" s="164"/>
      <c r="BD952" s="164"/>
      <c r="BE952" s="164"/>
      <c r="BF952" s="164"/>
      <c r="BG952" s="164"/>
      <c r="BH952" s="164"/>
      <c r="BI952" s="164"/>
      <c r="BJ952" s="164"/>
      <c r="BK952" s="164"/>
      <c r="BL952" s="164"/>
      <c r="BM952" s="164"/>
      <c r="BN952" s="164"/>
      <c r="BO952" s="164"/>
      <c r="BP952" s="164"/>
      <c r="BQ952" s="164"/>
      <c r="BR952" s="164"/>
      <c r="BS952" s="164"/>
      <c r="BT952" s="164"/>
      <c r="BU952" s="164"/>
      <c r="BV952" s="164"/>
      <c r="BW952" s="164"/>
      <c r="BX952" s="164"/>
      <c r="BY952" s="172"/>
    </row>
    <row r="953" spans="1:77" s="169" customFormat="1" x14ac:dyDescent="0.3">
      <c r="A953" s="156"/>
      <c r="B953" s="170"/>
      <c r="W953" s="170"/>
      <c r="X953" s="164"/>
      <c r="Y953" s="164"/>
      <c r="Z953" s="164"/>
      <c r="AA953" s="164"/>
      <c r="AB953" s="164"/>
      <c r="AC953" s="164"/>
      <c r="AD953" s="164"/>
      <c r="AE953" s="164"/>
      <c r="AF953" s="164"/>
      <c r="AG953" s="164"/>
      <c r="AH953" s="164"/>
      <c r="AI953" s="164"/>
      <c r="AJ953" s="164"/>
      <c r="AK953" s="164"/>
      <c r="AL953" s="164"/>
      <c r="AM953" s="164"/>
      <c r="AN953" s="164"/>
      <c r="AO953" s="164"/>
      <c r="AP953" s="164"/>
      <c r="AQ953" s="164"/>
      <c r="AR953" s="164"/>
      <c r="AS953" s="164"/>
      <c r="AT953" s="164"/>
      <c r="AU953" s="164"/>
      <c r="AV953" s="164"/>
      <c r="AW953" s="164"/>
      <c r="AX953" s="164"/>
      <c r="AY953" s="164"/>
      <c r="AZ953" s="164"/>
      <c r="BA953" s="164"/>
      <c r="BB953" s="164"/>
      <c r="BC953" s="164"/>
      <c r="BD953" s="164"/>
      <c r="BE953" s="164"/>
      <c r="BF953" s="164"/>
      <c r="BG953" s="164"/>
      <c r="BH953" s="164"/>
      <c r="BI953" s="164"/>
      <c r="BJ953" s="164"/>
      <c r="BK953" s="164"/>
      <c r="BL953" s="164"/>
      <c r="BM953" s="164"/>
      <c r="BN953" s="164"/>
      <c r="BO953" s="164"/>
      <c r="BP953" s="164"/>
      <c r="BQ953" s="164"/>
      <c r="BR953" s="164"/>
      <c r="BS953" s="164"/>
      <c r="BT953" s="164"/>
      <c r="BU953" s="164"/>
      <c r="BV953" s="164"/>
      <c r="BW953" s="164"/>
      <c r="BX953" s="164"/>
      <c r="BY953" s="172"/>
    </row>
    <row r="954" spans="1:77" s="169" customFormat="1" x14ac:dyDescent="0.3">
      <c r="A954" s="156"/>
      <c r="B954" s="170"/>
      <c r="W954" s="170"/>
      <c r="X954" s="164"/>
      <c r="Y954" s="164"/>
      <c r="Z954" s="164"/>
      <c r="AA954" s="164"/>
      <c r="AB954" s="164"/>
      <c r="AC954" s="164"/>
      <c r="AD954" s="164"/>
      <c r="AE954" s="164"/>
      <c r="AF954" s="164"/>
      <c r="AG954" s="164"/>
      <c r="AH954" s="164"/>
      <c r="AI954" s="164"/>
      <c r="AJ954" s="164"/>
      <c r="AK954" s="164"/>
      <c r="AL954" s="164"/>
      <c r="AM954" s="164"/>
      <c r="AN954" s="164"/>
      <c r="AO954" s="164"/>
      <c r="AP954" s="164"/>
      <c r="AQ954" s="164"/>
      <c r="AR954" s="164"/>
      <c r="AS954" s="164"/>
      <c r="AT954" s="164"/>
      <c r="AU954" s="164"/>
      <c r="AV954" s="164"/>
      <c r="AW954" s="164"/>
      <c r="AX954" s="164"/>
      <c r="AY954" s="164"/>
      <c r="AZ954" s="164"/>
      <c r="BA954" s="164"/>
      <c r="BB954" s="164"/>
      <c r="BC954" s="164"/>
      <c r="BD954" s="164"/>
      <c r="BE954" s="164"/>
      <c r="BF954" s="164"/>
      <c r="BG954" s="164"/>
      <c r="BH954" s="164"/>
      <c r="BI954" s="164"/>
      <c r="BJ954" s="164"/>
      <c r="BK954" s="164"/>
      <c r="BL954" s="164"/>
      <c r="BM954" s="164"/>
      <c r="BN954" s="164"/>
      <c r="BO954" s="164"/>
      <c r="BP954" s="164"/>
      <c r="BQ954" s="164"/>
      <c r="BR954" s="164"/>
      <c r="BS954" s="164"/>
      <c r="BT954" s="164"/>
      <c r="BU954" s="164"/>
      <c r="BV954" s="164"/>
      <c r="BW954" s="164"/>
      <c r="BX954" s="164"/>
      <c r="BY954" s="172"/>
    </row>
    <row r="955" spans="1:77" s="169" customFormat="1" x14ac:dyDescent="0.3">
      <c r="A955" s="156"/>
      <c r="B955" s="170"/>
      <c r="W955" s="170"/>
      <c r="X955" s="164"/>
      <c r="Y955" s="164"/>
      <c r="Z955" s="164"/>
      <c r="AA955" s="164"/>
      <c r="AB955" s="164"/>
      <c r="AC955" s="164"/>
      <c r="AD955" s="164"/>
      <c r="AE955" s="164"/>
      <c r="AF955" s="164"/>
      <c r="AG955" s="164"/>
      <c r="AH955" s="164"/>
      <c r="AI955" s="164"/>
      <c r="AJ955" s="164"/>
      <c r="AK955" s="164"/>
      <c r="AL955" s="164"/>
      <c r="AM955" s="164"/>
      <c r="AN955" s="164"/>
      <c r="AO955" s="164"/>
      <c r="AP955" s="164"/>
      <c r="AQ955" s="164"/>
      <c r="AR955" s="164"/>
      <c r="AS955" s="164"/>
      <c r="AT955" s="164"/>
      <c r="AU955" s="164"/>
      <c r="AV955" s="164"/>
      <c r="AW955" s="164"/>
      <c r="AX955" s="164"/>
      <c r="AY955" s="164"/>
      <c r="AZ955" s="164"/>
      <c r="BA955" s="164"/>
      <c r="BB955" s="164"/>
      <c r="BC955" s="164"/>
      <c r="BD955" s="164"/>
      <c r="BE955" s="164"/>
      <c r="BF955" s="164"/>
      <c r="BG955" s="164"/>
      <c r="BH955" s="164"/>
      <c r="BI955" s="164"/>
      <c r="BJ955" s="164"/>
      <c r="BK955" s="164"/>
      <c r="BL955" s="164"/>
      <c r="BM955" s="164"/>
      <c r="BN955" s="164"/>
      <c r="BO955" s="164"/>
      <c r="BP955" s="164"/>
      <c r="BQ955" s="164"/>
      <c r="BR955" s="164"/>
      <c r="BS955" s="164"/>
      <c r="BT955" s="164"/>
      <c r="BU955" s="164"/>
      <c r="BV955" s="164"/>
      <c r="BW955" s="164"/>
      <c r="BX955" s="164"/>
      <c r="BY955" s="172"/>
    </row>
    <row r="956" spans="1:77" s="169" customFormat="1" x14ac:dyDescent="0.3">
      <c r="A956" s="156"/>
      <c r="B956" s="170"/>
      <c r="W956" s="170"/>
      <c r="X956" s="164"/>
      <c r="Y956" s="164"/>
      <c r="Z956" s="164"/>
      <c r="AA956" s="164"/>
      <c r="AB956" s="164"/>
      <c r="AC956" s="164"/>
      <c r="AD956" s="164"/>
      <c r="AE956" s="164"/>
      <c r="AF956" s="164"/>
      <c r="AG956" s="164"/>
      <c r="AH956" s="164"/>
      <c r="AI956" s="164"/>
      <c r="AJ956" s="164"/>
      <c r="AK956" s="164"/>
      <c r="AL956" s="164"/>
      <c r="AM956" s="164"/>
      <c r="AN956" s="164"/>
      <c r="AO956" s="164"/>
      <c r="AP956" s="164"/>
      <c r="AQ956" s="164"/>
      <c r="AR956" s="164"/>
      <c r="AS956" s="164"/>
      <c r="AT956" s="164"/>
      <c r="AU956" s="164"/>
      <c r="AV956" s="164"/>
      <c r="AW956" s="164"/>
      <c r="AX956" s="164"/>
      <c r="AY956" s="164"/>
      <c r="AZ956" s="164"/>
      <c r="BA956" s="164"/>
      <c r="BB956" s="164"/>
      <c r="BC956" s="164"/>
      <c r="BD956" s="164"/>
      <c r="BE956" s="164"/>
      <c r="BF956" s="164"/>
      <c r="BG956" s="164"/>
      <c r="BH956" s="164"/>
      <c r="BI956" s="164"/>
      <c r="BJ956" s="164"/>
      <c r="BK956" s="164"/>
      <c r="BL956" s="164"/>
      <c r="BM956" s="164"/>
      <c r="BN956" s="164"/>
      <c r="BO956" s="164"/>
      <c r="BP956" s="164"/>
      <c r="BQ956" s="164"/>
      <c r="BR956" s="164"/>
      <c r="BS956" s="164"/>
      <c r="BT956" s="164"/>
      <c r="BU956" s="164"/>
      <c r="BV956" s="164"/>
      <c r="BW956" s="164"/>
      <c r="BX956" s="164"/>
      <c r="BY956" s="172"/>
    </row>
    <row r="957" spans="1:77" s="169" customFormat="1" x14ac:dyDescent="0.3">
      <c r="A957" s="156"/>
      <c r="B957" s="170"/>
      <c r="W957" s="170"/>
      <c r="X957" s="164"/>
      <c r="Y957" s="164"/>
      <c r="Z957" s="164"/>
      <c r="AA957" s="164"/>
      <c r="AB957" s="164"/>
      <c r="AC957" s="164"/>
      <c r="AD957" s="164"/>
      <c r="AE957" s="164"/>
      <c r="AF957" s="164"/>
      <c r="AG957" s="164"/>
      <c r="AH957" s="164"/>
      <c r="AI957" s="164"/>
      <c r="AJ957" s="164"/>
      <c r="AK957" s="164"/>
      <c r="AL957" s="164"/>
      <c r="AM957" s="164"/>
      <c r="AN957" s="164"/>
      <c r="AO957" s="164"/>
      <c r="AP957" s="164"/>
      <c r="AQ957" s="164"/>
      <c r="AR957" s="164"/>
      <c r="AS957" s="164"/>
      <c r="AT957" s="164"/>
      <c r="AU957" s="164"/>
      <c r="AV957" s="164"/>
      <c r="AW957" s="164"/>
      <c r="AX957" s="164"/>
      <c r="AY957" s="164"/>
      <c r="AZ957" s="164"/>
      <c r="BA957" s="164"/>
      <c r="BB957" s="164"/>
      <c r="BC957" s="164"/>
      <c r="BD957" s="164"/>
      <c r="BE957" s="164"/>
      <c r="BF957" s="164"/>
      <c r="BG957" s="164"/>
      <c r="BH957" s="164"/>
      <c r="BI957" s="164"/>
      <c r="BJ957" s="164"/>
      <c r="BK957" s="164"/>
      <c r="BL957" s="164"/>
      <c r="BM957" s="164"/>
      <c r="BN957" s="164"/>
      <c r="BO957" s="164"/>
      <c r="BP957" s="164"/>
      <c r="BQ957" s="164"/>
      <c r="BR957" s="164"/>
      <c r="BS957" s="164"/>
      <c r="BT957" s="164"/>
      <c r="BU957" s="164"/>
      <c r="BV957" s="164"/>
      <c r="BW957" s="164"/>
      <c r="BX957" s="164"/>
      <c r="BY957" s="172"/>
    </row>
    <row r="958" spans="1:77" s="169" customFormat="1" x14ac:dyDescent="0.3">
      <c r="A958" s="156"/>
      <c r="B958" s="170"/>
      <c r="W958" s="170"/>
      <c r="X958" s="164"/>
      <c r="Y958" s="164"/>
      <c r="Z958" s="164"/>
      <c r="AA958" s="164"/>
      <c r="AB958" s="164"/>
      <c r="AC958" s="164"/>
      <c r="AD958" s="164"/>
      <c r="AE958" s="164"/>
      <c r="AF958" s="164"/>
      <c r="AG958" s="164"/>
      <c r="AH958" s="164"/>
      <c r="AI958" s="164"/>
      <c r="AJ958" s="164"/>
      <c r="AK958" s="164"/>
      <c r="AL958" s="164"/>
      <c r="AM958" s="164"/>
      <c r="AN958" s="164"/>
      <c r="AO958" s="164"/>
      <c r="AP958" s="164"/>
      <c r="AQ958" s="164"/>
      <c r="AR958" s="164"/>
      <c r="AS958" s="164"/>
      <c r="AT958" s="164"/>
      <c r="AU958" s="164"/>
      <c r="AV958" s="164"/>
      <c r="AW958" s="164"/>
      <c r="AX958" s="164"/>
      <c r="AY958" s="164"/>
      <c r="AZ958" s="164"/>
      <c r="BA958" s="164"/>
      <c r="BB958" s="164"/>
      <c r="BC958" s="164"/>
      <c r="BD958" s="164"/>
      <c r="BE958" s="164"/>
      <c r="BF958" s="164"/>
      <c r="BG958" s="164"/>
      <c r="BH958" s="164"/>
      <c r="BI958" s="164"/>
      <c r="BJ958" s="164"/>
      <c r="BK958" s="164"/>
      <c r="BL958" s="164"/>
      <c r="BM958" s="164"/>
      <c r="BN958" s="164"/>
      <c r="BO958" s="164"/>
      <c r="BP958" s="164"/>
      <c r="BQ958" s="164"/>
      <c r="BR958" s="164"/>
      <c r="BS958" s="164"/>
      <c r="BT958" s="164"/>
      <c r="BU958" s="164"/>
      <c r="BV958" s="164"/>
      <c r="BW958" s="164"/>
      <c r="BX958" s="164"/>
      <c r="BY958" s="172"/>
    </row>
    <row r="959" spans="1:77" s="169" customFormat="1" x14ac:dyDescent="0.3">
      <c r="A959" s="156"/>
      <c r="B959" s="170"/>
      <c r="W959" s="170"/>
      <c r="X959" s="164"/>
      <c r="Y959" s="164"/>
      <c r="Z959" s="164"/>
      <c r="AA959" s="164"/>
      <c r="AB959" s="164"/>
      <c r="AC959" s="164"/>
      <c r="AD959" s="164"/>
      <c r="AE959" s="164"/>
      <c r="AF959" s="164"/>
      <c r="AG959" s="164"/>
      <c r="AH959" s="164"/>
      <c r="AI959" s="164"/>
      <c r="AJ959" s="164"/>
      <c r="AK959" s="164"/>
      <c r="AL959" s="164"/>
      <c r="AM959" s="164"/>
      <c r="AN959" s="164"/>
      <c r="AO959" s="164"/>
      <c r="AP959" s="164"/>
      <c r="AQ959" s="164"/>
      <c r="AR959" s="164"/>
      <c r="AS959" s="164"/>
      <c r="AT959" s="164"/>
      <c r="AU959" s="164"/>
      <c r="AV959" s="164"/>
      <c r="AW959" s="164"/>
      <c r="AX959" s="164"/>
      <c r="AY959" s="164"/>
      <c r="AZ959" s="164"/>
      <c r="BA959" s="164"/>
      <c r="BB959" s="164"/>
      <c r="BC959" s="164"/>
      <c r="BD959" s="164"/>
      <c r="BE959" s="164"/>
      <c r="BF959" s="164"/>
      <c r="BG959" s="164"/>
      <c r="BH959" s="164"/>
      <c r="BI959" s="164"/>
      <c r="BJ959" s="164"/>
      <c r="BK959" s="164"/>
      <c r="BL959" s="164"/>
      <c r="BM959" s="164"/>
      <c r="BN959" s="164"/>
      <c r="BO959" s="164"/>
      <c r="BP959" s="164"/>
      <c r="BQ959" s="164"/>
      <c r="BR959" s="164"/>
      <c r="BS959" s="164"/>
      <c r="BT959" s="164"/>
      <c r="BU959" s="164"/>
      <c r="BV959" s="164"/>
      <c r="BW959" s="164"/>
      <c r="BX959" s="164"/>
      <c r="BY959" s="172"/>
    </row>
    <row r="960" spans="1:77" s="169" customFormat="1" x14ac:dyDescent="0.3">
      <c r="A960" s="156"/>
      <c r="B960" s="170"/>
      <c r="W960" s="170"/>
      <c r="X960" s="164"/>
      <c r="Y960" s="164"/>
      <c r="Z960" s="164"/>
      <c r="AA960" s="164"/>
      <c r="AB960" s="164"/>
      <c r="AC960" s="164"/>
      <c r="AD960" s="164"/>
      <c r="AE960" s="164"/>
      <c r="AF960" s="164"/>
      <c r="AG960" s="164"/>
      <c r="AH960" s="164"/>
      <c r="AI960" s="164"/>
      <c r="AJ960" s="164"/>
      <c r="AK960" s="164"/>
      <c r="AL960" s="164"/>
      <c r="AM960" s="164"/>
      <c r="AN960" s="164"/>
      <c r="AO960" s="164"/>
      <c r="AP960" s="164"/>
      <c r="AQ960" s="164"/>
      <c r="AR960" s="164"/>
      <c r="AS960" s="164"/>
      <c r="AT960" s="164"/>
      <c r="AU960" s="164"/>
      <c r="AV960" s="164"/>
      <c r="AW960" s="164"/>
      <c r="AX960" s="164"/>
      <c r="AY960" s="164"/>
      <c r="AZ960" s="164"/>
      <c r="BA960" s="164"/>
      <c r="BB960" s="164"/>
      <c r="BC960" s="164"/>
      <c r="BD960" s="164"/>
      <c r="BE960" s="164"/>
      <c r="BF960" s="164"/>
      <c r="BG960" s="164"/>
      <c r="BH960" s="164"/>
      <c r="BI960" s="164"/>
      <c r="BJ960" s="164"/>
      <c r="BK960" s="164"/>
      <c r="BL960" s="164"/>
      <c r="BM960" s="164"/>
      <c r="BN960" s="164"/>
      <c r="BO960" s="164"/>
      <c r="BP960" s="164"/>
      <c r="BQ960" s="164"/>
      <c r="BR960" s="164"/>
      <c r="BS960" s="164"/>
      <c r="BT960" s="164"/>
      <c r="BU960" s="164"/>
      <c r="BV960" s="164"/>
      <c r="BW960" s="164"/>
      <c r="BX960" s="164"/>
      <c r="BY960" s="172"/>
    </row>
    <row r="961" spans="1:77" s="169" customFormat="1" x14ac:dyDescent="0.3">
      <c r="A961" s="156"/>
      <c r="B961" s="170"/>
      <c r="W961" s="170"/>
      <c r="X961" s="164"/>
      <c r="Y961" s="164"/>
      <c r="Z961" s="164"/>
      <c r="AA961" s="164"/>
      <c r="AB961" s="164"/>
      <c r="AC961" s="164"/>
      <c r="AD961" s="164"/>
      <c r="AE961" s="164"/>
      <c r="AF961" s="164"/>
      <c r="AG961" s="164"/>
      <c r="AH961" s="164"/>
      <c r="AI961" s="164"/>
      <c r="AJ961" s="164"/>
      <c r="AK961" s="164"/>
      <c r="AL961" s="164"/>
      <c r="AM961" s="164"/>
      <c r="AN961" s="164"/>
      <c r="AO961" s="164"/>
      <c r="AP961" s="164"/>
      <c r="AQ961" s="164"/>
      <c r="AR961" s="164"/>
      <c r="AS961" s="164"/>
      <c r="AT961" s="164"/>
      <c r="AU961" s="164"/>
      <c r="AV961" s="164"/>
      <c r="AW961" s="164"/>
      <c r="AX961" s="164"/>
      <c r="AY961" s="164"/>
      <c r="AZ961" s="164"/>
      <c r="BA961" s="164"/>
      <c r="BB961" s="164"/>
      <c r="BC961" s="164"/>
      <c r="BD961" s="164"/>
      <c r="BE961" s="164"/>
      <c r="BF961" s="164"/>
      <c r="BG961" s="164"/>
      <c r="BH961" s="164"/>
      <c r="BI961" s="164"/>
      <c r="BJ961" s="164"/>
      <c r="BK961" s="164"/>
      <c r="BL961" s="164"/>
      <c r="BM961" s="164"/>
      <c r="BN961" s="164"/>
      <c r="BO961" s="164"/>
      <c r="BP961" s="164"/>
      <c r="BQ961" s="164"/>
      <c r="BR961" s="164"/>
      <c r="BS961" s="164"/>
      <c r="BT961" s="164"/>
      <c r="BU961" s="164"/>
      <c r="BV961" s="164"/>
      <c r="BW961" s="164"/>
      <c r="BX961" s="164"/>
      <c r="BY961" s="172"/>
    </row>
    <row r="962" spans="1:77" s="169" customFormat="1" x14ac:dyDescent="0.3">
      <c r="A962" s="156"/>
      <c r="B962" s="170"/>
      <c r="W962" s="170"/>
      <c r="X962" s="164"/>
      <c r="Y962" s="164"/>
      <c r="Z962" s="164"/>
      <c r="AA962" s="164"/>
      <c r="AB962" s="164"/>
      <c r="AC962" s="164"/>
      <c r="AD962" s="164"/>
      <c r="AE962" s="164"/>
      <c r="AF962" s="164"/>
      <c r="AG962" s="164"/>
      <c r="AH962" s="164"/>
      <c r="AI962" s="164"/>
      <c r="AJ962" s="164"/>
      <c r="AK962" s="164"/>
      <c r="AL962" s="164"/>
      <c r="AM962" s="164"/>
      <c r="AN962" s="164"/>
      <c r="AO962" s="164"/>
      <c r="AP962" s="164"/>
      <c r="AQ962" s="164"/>
      <c r="AR962" s="164"/>
      <c r="AS962" s="164"/>
      <c r="AT962" s="164"/>
      <c r="AU962" s="164"/>
      <c r="AV962" s="164"/>
      <c r="AW962" s="164"/>
      <c r="AX962" s="164"/>
      <c r="AY962" s="164"/>
      <c r="AZ962" s="164"/>
      <c r="BA962" s="164"/>
      <c r="BB962" s="164"/>
      <c r="BC962" s="164"/>
      <c r="BD962" s="164"/>
      <c r="BE962" s="164"/>
      <c r="BF962" s="164"/>
      <c r="BG962" s="164"/>
      <c r="BH962" s="164"/>
      <c r="BI962" s="164"/>
      <c r="BJ962" s="164"/>
      <c r="BK962" s="164"/>
      <c r="BL962" s="164"/>
      <c r="BM962" s="164"/>
      <c r="BN962" s="164"/>
      <c r="BO962" s="164"/>
      <c r="BP962" s="164"/>
      <c r="BQ962" s="164"/>
      <c r="BR962" s="164"/>
      <c r="BS962" s="164"/>
      <c r="BT962" s="164"/>
      <c r="BU962" s="164"/>
      <c r="BV962" s="164"/>
      <c r="BW962" s="164"/>
      <c r="BX962" s="164"/>
      <c r="BY962" s="172"/>
    </row>
    <row r="963" spans="1:77" s="169" customFormat="1" x14ac:dyDescent="0.3">
      <c r="A963" s="156"/>
      <c r="B963" s="170"/>
      <c r="W963" s="170"/>
      <c r="X963" s="164"/>
      <c r="Y963" s="164"/>
      <c r="Z963" s="164"/>
      <c r="AA963" s="164"/>
      <c r="AB963" s="164"/>
      <c r="AC963" s="164"/>
      <c r="AD963" s="164"/>
      <c r="AE963" s="164"/>
      <c r="AF963" s="164"/>
      <c r="AG963" s="164"/>
      <c r="AH963" s="164"/>
      <c r="AI963" s="164"/>
      <c r="AJ963" s="164"/>
      <c r="AK963" s="164"/>
      <c r="AL963" s="164"/>
      <c r="AM963" s="164"/>
      <c r="AN963" s="164"/>
      <c r="AO963" s="164"/>
      <c r="AP963" s="164"/>
      <c r="AQ963" s="164"/>
      <c r="AR963" s="164"/>
      <c r="AS963" s="164"/>
      <c r="AT963" s="164"/>
      <c r="AU963" s="164"/>
      <c r="AV963" s="164"/>
      <c r="AW963" s="164"/>
      <c r="AX963" s="164"/>
      <c r="AY963" s="164"/>
      <c r="AZ963" s="164"/>
      <c r="BA963" s="164"/>
      <c r="BB963" s="164"/>
      <c r="BC963" s="164"/>
      <c r="BD963" s="164"/>
      <c r="BE963" s="164"/>
      <c r="BF963" s="164"/>
      <c r="BG963" s="164"/>
      <c r="BH963" s="164"/>
      <c r="BI963" s="164"/>
      <c r="BJ963" s="164"/>
      <c r="BK963" s="164"/>
      <c r="BL963" s="164"/>
      <c r="BM963" s="164"/>
      <c r="BN963" s="164"/>
      <c r="BO963" s="164"/>
      <c r="BP963" s="164"/>
      <c r="BQ963" s="164"/>
      <c r="BR963" s="164"/>
      <c r="BS963" s="164"/>
      <c r="BT963" s="164"/>
      <c r="BU963" s="164"/>
      <c r="BV963" s="164"/>
      <c r="BW963" s="164"/>
      <c r="BX963" s="164"/>
      <c r="BY963" s="172"/>
    </row>
    <row r="964" spans="1:77" s="169" customFormat="1" x14ac:dyDescent="0.3">
      <c r="A964" s="156"/>
      <c r="B964" s="170"/>
      <c r="W964" s="170"/>
      <c r="X964" s="164"/>
      <c r="Y964" s="164"/>
      <c r="Z964" s="164"/>
      <c r="AA964" s="164"/>
      <c r="AB964" s="164"/>
      <c r="AC964" s="164"/>
      <c r="AD964" s="164"/>
      <c r="AE964" s="164"/>
      <c r="AF964" s="164"/>
      <c r="AG964" s="164"/>
      <c r="AH964" s="164"/>
      <c r="AI964" s="164"/>
      <c r="AJ964" s="164"/>
      <c r="AK964" s="164"/>
      <c r="AL964" s="164"/>
      <c r="AM964" s="164"/>
      <c r="AN964" s="164"/>
      <c r="AO964" s="164"/>
      <c r="AP964" s="164"/>
      <c r="AQ964" s="164"/>
      <c r="AR964" s="164"/>
      <c r="AS964" s="164"/>
      <c r="AT964" s="164"/>
      <c r="AU964" s="164"/>
      <c r="AV964" s="164"/>
      <c r="AW964" s="164"/>
      <c r="AX964" s="164"/>
      <c r="AY964" s="164"/>
      <c r="AZ964" s="164"/>
      <c r="BA964" s="164"/>
      <c r="BB964" s="164"/>
      <c r="BC964" s="164"/>
      <c r="BD964" s="164"/>
      <c r="BE964" s="164"/>
      <c r="BF964" s="164"/>
      <c r="BG964" s="164"/>
      <c r="BH964" s="164"/>
      <c r="BI964" s="164"/>
      <c r="BJ964" s="164"/>
      <c r="BK964" s="164"/>
      <c r="BL964" s="164"/>
      <c r="BM964" s="164"/>
      <c r="BN964" s="164"/>
      <c r="BO964" s="164"/>
      <c r="BP964" s="164"/>
      <c r="BQ964" s="164"/>
      <c r="BR964" s="164"/>
      <c r="BS964" s="164"/>
      <c r="BT964" s="164"/>
      <c r="BU964" s="164"/>
      <c r="BV964" s="164"/>
      <c r="BW964" s="164"/>
      <c r="BX964" s="164"/>
      <c r="BY964" s="172"/>
    </row>
    <row r="965" spans="1:77" s="169" customFormat="1" x14ac:dyDescent="0.3">
      <c r="A965" s="156"/>
      <c r="B965" s="170"/>
      <c r="W965" s="170"/>
      <c r="X965" s="164"/>
      <c r="Y965" s="164"/>
      <c r="Z965" s="164"/>
      <c r="AA965" s="164"/>
      <c r="AB965" s="164"/>
      <c r="AC965" s="164"/>
      <c r="AD965" s="164"/>
      <c r="AE965" s="164"/>
      <c r="AF965" s="164"/>
      <c r="AG965" s="164"/>
      <c r="AH965" s="164"/>
      <c r="AI965" s="164"/>
      <c r="AJ965" s="164"/>
      <c r="AK965" s="164"/>
      <c r="AL965" s="164"/>
      <c r="AM965" s="164"/>
      <c r="AN965" s="164"/>
      <c r="AO965" s="164"/>
      <c r="AP965" s="164"/>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64"/>
      <c r="BM965" s="164"/>
      <c r="BN965" s="164"/>
      <c r="BO965" s="164"/>
      <c r="BP965" s="164"/>
      <c r="BQ965" s="164"/>
      <c r="BR965" s="164"/>
      <c r="BS965" s="164"/>
      <c r="BT965" s="164"/>
      <c r="BU965" s="164"/>
      <c r="BV965" s="164"/>
      <c r="BW965" s="164"/>
      <c r="BX965" s="164"/>
      <c r="BY965" s="172"/>
    </row>
    <row r="966" spans="1:77" s="169" customFormat="1" x14ac:dyDescent="0.3">
      <c r="A966" s="156"/>
      <c r="B966" s="170"/>
      <c r="W966" s="170"/>
      <c r="X966" s="164"/>
      <c r="Y966" s="164"/>
      <c r="Z966" s="164"/>
      <c r="AA966" s="164"/>
      <c r="AB966" s="164"/>
      <c r="AC966" s="164"/>
      <c r="AD966" s="164"/>
      <c r="AE966" s="164"/>
      <c r="AF966" s="164"/>
      <c r="AG966" s="164"/>
      <c r="AH966" s="164"/>
      <c r="AI966" s="164"/>
      <c r="AJ966" s="164"/>
      <c r="AK966" s="164"/>
      <c r="AL966" s="164"/>
      <c r="AM966" s="164"/>
      <c r="AN966" s="164"/>
      <c r="AO966" s="164"/>
      <c r="AP966" s="164"/>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64"/>
      <c r="BM966" s="164"/>
      <c r="BN966" s="164"/>
      <c r="BO966" s="164"/>
      <c r="BP966" s="164"/>
      <c r="BQ966" s="164"/>
      <c r="BR966" s="164"/>
      <c r="BS966" s="164"/>
      <c r="BT966" s="164"/>
      <c r="BU966" s="164"/>
      <c r="BV966" s="164"/>
      <c r="BW966" s="164"/>
      <c r="BX966" s="164"/>
      <c r="BY966" s="172"/>
    </row>
    <row r="967" spans="1:77" s="169" customFormat="1" x14ac:dyDescent="0.3">
      <c r="A967" s="156"/>
      <c r="B967" s="170"/>
      <c r="W967" s="170"/>
      <c r="X967" s="164"/>
      <c r="Y967" s="164"/>
      <c r="Z967" s="164"/>
      <c r="AA967" s="164"/>
      <c r="AB967" s="164"/>
      <c r="AC967" s="164"/>
      <c r="AD967" s="164"/>
      <c r="AE967" s="164"/>
      <c r="AF967" s="164"/>
      <c r="AG967" s="164"/>
      <c r="AH967" s="164"/>
      <c r="AI967" s="164"/>
      <c r="AJ967" s="164"/>
      <c r="AK967" s="164"/>
      <c r="AL967" s="164"/>
      <c r="AM967" s="164"/>
      <c r="AN967" s="164"/>
      <c r="AO967" s="164"/>
      <c r="AP967" s="164"/>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64"/>
      <c r="BM967" s="164"/>
      <c r="BN967" s="164"/>
      <c r="BO967" s="164"/>
      <c r="BP967" s="164"/>
      <c r="BQ967" s="164"/>
      <c r="BR967" s="164"/>
      <c r="BS967" s="164"/>
      <c r="BT967" s="164"/>
      <c r="BU967" s="164"/>
      <c r="BV967" s="164"/>
      <c r="BW967" s="164"/>
      <c r="BX967" s="164"/>
      <c r="BY967" s="172"/>
    </row>
    <row r="968" spans="1:77" s="169" customFormat="1" x14ac:dyDescent="0.3">
      <c r="A968" s="156"/>
      <c r="B968" s="170"/>
      <c r="W968" s="170"/>
      <c r="X968" s="164"/>
      <c r="Y968" s="164"/>
      <c r="Z968" s="164"/>
      <c r="AA968" s="164"/>
      <c r="AB968" s="164"/>
      <c r="AC968" s="164"/>
      <c r="AD968" s="164"/>
      <c r="AE968" s="164"/>
      <c r="AF968" s="164"/>
      <c r="AG968" s="164"/>
      <c r="AH968" s="164"/>
      <c r="AI968" s="164"/>
      <c r="AJ968" s="164"/>
      <c r="AK968" s="164"/>
      <c r="AL968" s="164"/>
      <c r="AM968" s="164"/>
      <c r="AN968" s="164"/>
      <c r="AO968" s="164"/>
      <c r="AP968" s="164"/>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64"/>
      <c r="BM968" s="164"/>
      <c r="BN968" s="164"/>
      <c r="BO968" s="164"/>
      <c r="BP968" s="164"/>
      <c r="BQ968" s="164"/>
      <c r="BR968" s="164"/>
      <c r="BS968" s="164"/>
      <c r="BT968" s="164"/>
      <c r="BU968" s="164"/>
      <c r="BV968" s="164"/>
      <c r="BW968" s="164"/>
      <c r="BX968" s="164"/>
      <c r="BY968" s="172"/>
    </row>
    <row r="969" spans="1:77" s="169" customFormat="1" x14ac:dyDescent="0.3">
      <c r="A969" s="156"/>
      <c r="B969" s="170"/>
      <c r="W969" s="170"/>
      <c r="X969" s="164"/>
      <c r="Y969" s="164"/>
      <c r="Z969" s="164"/>
      <c r="AA969" s="164"/>
      <c r="AB969" s="164"/>
      <c r="AC969" s="164"/>
      <c r="AD969" s="164"/>
      <c r="AE969" s="164"/>
      <c r="AF969" s="164"/>
      <c r="AG969" s="164"/>
      <c r="AH969" s="164"/>
      <c r="AI969" s="164"/>
      <c r="AJ969" s="164"/>
      <c r="AK969" s="164"/>
      <c r="AL969" s="164"/>
      <c r="AM969" s="164"/>
      <c r="AN969" s="164"/>
      <c r="AO969" s="164"/>
      <c r="AP969" s="164"/>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64"/>
      <c r="BM969" s="164"/>
      <c r="BN969" s="164"/>
      <c r="BO969" s="164"/>
      <c r="BP969" s="164"/>
      <c r="BQ969" s="164"/>
      <c r="BR969" s="164"/>
      <c r="BS969" s="164"/>
      <c r="BT969" s="164"/>
      <c r="BU969" s="164"/>
      <c r="BV969" s="164"/>
      <c r="BW969" s="164"/>
      <c r="BX969" s="164"/>
      <c r="BY969" s="172"/>
    </row>
    <row r="970" spans="1:77" s="169" customFormat="1" x14ac:dyDescent="0.3">
      <c r="A970" s="156"/>
      <c r="B970" s="170"/>
      <c r="W970" s="170"/>
      <c r="X970" s="164"/>
      <c r="Y970" s="164"/>
      <c r="Z970" s="164"/>
      <c r="AA970" s="164"/>
      <c r="AB970" s="164"/>
      <c r="AC970" s="164"/>
      <c r="AD970" s="164"/>
      <c r="AE970" s="164"/>
      <c r="AF970" s="164"/>
      <c r="AG970" s="164"/>
      <c r="AH970" s="164"/>
      <c r="AI970" s="164"/>
      <c r="AJ970" s="164"/>
      <c r="AK970" s="164"/>
      <c r="AL970" s="164"/>
      <c r="AM970" s="164"/>
      <c r="AN970" s="164"/>
      <c r="AO970" s="164"/>
      <c r="AP970" s="164"/>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64"/>
      <c r="BM970" s="164"/>
      <c r="BN970" s="164"/>
      <c r="BO970" s="164"/>
      <c r="BP970" s="164"/>
      <c r="BQ970" s="164"/>
      <c r="BR970" s="164"/>
      <c r="BS970" s="164"/>
      <c r="BT970" s="164"/>
      <c r="BU970" s="164"/>
      <c r="BV970" s="164"/>
      <c r="BW970" s="164"/>
      <c r="BX970" s="164"/>
      <c r="BY970" s="172"/>
    </row>
    <row r="971" spans="1:77" s="169" customFormat="1" x14ac:dyDescent="0.3">
      <c r="A971" s="156"/>
      <c r="B971" s="170"/>
      <c r="W971" s="170"/>
      <c r="X971" s="164"/>
      <c r="Y971" s="164"/>
      <c r="Z971" s="164"/>
      <c r="AA971" s="164"/>
      <c r="AB971" s="164"/>
      <c r="AC971" s="164"/>
      <c r="AD971" s="164"/>
      <c r="AE971" s="164"/>
      <c r="AF971" s="164"/>
      <c r="AG971" s="164"/>
      <c r="AH971" s="164"/>
      <c r="AI971" s="164"/>
      <c r="AJ971" s="164"/>
      <c r="AK971" s="164"/>
      <c r="AL971" s="164"/>
      <c r="AM971" s="164"/>
      <c r="AN971" s="164"/>
      <c r="AO971" s="164"/>
      <c r="AP971" s="164"/>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64"/>
      <c r="BM971" s="164"/>
      <c r="BN971" s="164"/>
      <c r="BO971" s="164"/>
      <c r="BP971" s="164"/>
      <c r="BQ971" s="164"/>
      <c r="BR971" s="164"/>
      <c r="BS971" s="164"/>
      <c r="BT971" s="164"/>
      <c r="BU971" s="164"/>
      <c r="BV971" s="164"/>
      <c r="BW971" s="164"/>
      <c r="BX971" s="164"/>
      <c r="BY971" s="172"/>
    </row>
    <row r="972" spans="1:77" s="169" customFormat="1" x14ac:dyDescent="0.3">
      <c r="A972" s="156"/>
      <c r="B972" s="170"/>
      <c r="W972" s="170"/>
      <c r="X972" s="164"/>
      <c r="Y972" s="164"/>
      <c r="Z972" s="164"/>
      <c r="AA972" s="164"/>
      <c r="AB972" s="164"/>
      <c r="AC972" s="164"/>
      <c r="AD972" s="164"/>
      <c r="AE972" s="164"/>
      <c r="AF972" s="164"/>
      <c r="AG972" s="164"/>
      <c r="AH972" s="164"/>
      <c r="AI972" s="164"/>
      <c r="AJ972" s="164"/>
      <c r="AK972" s="164"/>
      <c r="AL972" s="164"/>
      <c r="AM972" s="164"/>
      <c r="AN972" s="164"/>
      <c r="AO972" s="164"/>
      <c r="AP972" s="164"/>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64"/>
      <c r="BM972" s="164"/>
      <c r="BN972" s="164"/>
      <c r="BO972" s="164"/>
      <c r="BP972" s="164"/>
      <c r="BQ972" s="164"/>
      <c r="BR972" s="164"/>
      <c r="BS972" s="164"/>
      <c r="BT972" s="164"/>
      <c r="BU972" s="164"/>
      <c r="BV972" s="164"/>
      <c r="BW972" s="164"/>
      <c r="BX972" s="164"/>
      <c r="BY972" s="172"/>
    </row>
    <row r="973" spans="1:77" s="169" customFormat="1" x14ac:dyDescent="0.3">
      <c r="A973" s="156"/>
      <c r="B973" s="170"/>
      <c r="W973" s="170"/>
      <c r="X973" s="164"/>
      <c r="Y973" s="164"/>
      <c r="Z973" s="164"/>
      <c r="AA973" s="164"/>
      <c r="AB973" s="164"/>
      <c r="AC973" s="164"/>
      <c r="AD973" s="164"/>
      <c r="AE973" s="164"/>
      <c r="AF973" s="164"/>
      <c r="AG973" s="164"/>
      <c r="AH973" s="164"/>
      <c r="AI973" s="164"/>
      <c r="AJ973" s="164"/>
      <c r="AK973" s="164"/>
      <c r="AL973" s="164"/>
      <c r="AM973" s="164"/>
      <c r="AN973" s="164"/>
      <c r="AO973" s="164"/>
      <c r="AP973" s="164"/>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64"/>
      <c r="BM973" s="164"/>
      <c r="BN973" s="164"/>
      <c r="BO973" s="164"/>
      <c r="BP973" s="164"/>
      <c r="BQ973" s="164"/>
      <c r="BR973" s="164"/>
      <c r="BS973" s="164"/>
      <c r="BT973" s="164"/>
      <c r="BU973" s="164"/>
      <c r="BV973" s="164"/>
      <c r="BW973" s="164"/>
      <c r="BX973" s="164"/>
      <c r="BY973" s="172"/>
    </row>
    <row r="974" spans="1:77" s="169" customFormat="1" x14ac:dyDescent="0.3">
      <c r="A974" s="156"/>
      <c r="B974" s="170"/>
      <c r="W974" s="170"/>
      <c r="X974" s="164"/>
      <c r="Y974" s="164"/>
      <c r="Z974" s="164"/>
      <c r="AA974" s="164"/>
      <c r="AB974" s="164"/>
      <c r="AC974" s="164"/>
      <c r="AD974" s="164"/>
      <c r="AE974" s="164"/>
      <c r="AF974" s="164"/>
      <c r="AG974" s="164"/>
      <c r="AH974" s="164"/>
      <c r="AI974" s="164"/>
      <c r="AJ974" s="164"/>
      <c r="AK974" s="164"/>
      <c r="AL974" s="164"/>
      <c r="AM974" s="164"/>
      <c r="AN974" s="164"/>
      <c r="AO974" s="164"/>
      <c r="AP974" s="164"/>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64"/>
      <c r="BM974" s="164"/>
      <c r="BN974" s="164"/>
      <c r="BO974" s="164"/>
      <c r="BP974" s="164"/>
      <c r="BQ974" s="164"/>
      <c r="BR974" s="164"/>
      <c r="BS974" s="164"/>
      <c r="BT974" s="164"/>
      <c r="BU974" s="164"/>
      <c r="BV974" s="164"/>
      <c r="BW974" s="164"/>
      <c r="BX974" s="164"/>
      <c r="BY974" s="172"/>
    </row>
    <row r="975" spans="1:77" s="169" customFormat="1" x14ac:dyDescent="0.3">
      <c r="A975" s="156"/>
      <c r="B975" s="170"/>
      <c r="W975" s="170"/>
      <c r="X975" s="164"/>
      <c r="Y975" s="164"/>
      <c r="Z975" s="164"/>
      <c r="AA975" s="164"/>
      <c r="AB975" s="164"/>
      <c r="AC975" s="164"/>
      <c r="AD975" s="164"/>
      <c r="AE975" s="164"/>
      <c r="AF975" s="164"/>
      <c r="AG975" s="164"/>
      <c r="AH975" s="164"/>
      <c r="AI975" s="164"/>
      <c r="AJ975" s="164"/>
      <c r="AK975" s="164"/>
      <c r="AL975" s="164"/>
      <c r="AM975" s="164"/>
      <c r="AN975" s="164"/>
      <c r="AO975" s="164"/>
      <c r="AP975" s="164"/>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64"/>
      <c r="BM975" s="164"/>
      <c r="BN975" s="164"/>
      <c r="BO975" s="164"/>
      <c r="BP975" s="164"/>
      <c r="BQ975" s="164"/>
      <c r="BR975" s="164"/>
      <c r="BS975" s="164"/>
      <c r="BT975" s="164"/>
      <c r="BU975" s="164"/>
      <c r="BV975" s="164"/>
      <c r="BW975" s="164"/>
      <c r="BX975" s="164"/>
      <c r="BY975" s="172"/>
    </row>
    <row r="976" spans="1:77" s="169" customFormat="1" x14ac:dyDescent="0.3">
      <c r="A976" s="156"/>
      <c r="B976" s="170"/>
      <c r="W976" s="170"/>
      <c r="X976" s="164"/>
      <c r="Y976" s="164"/>
      <c r="Z976" s="164"/>
      <c r="AA976" s="164"/>
      <c r="AB976" s="164"/>
      <c r="AC976" s="164"/>
      <c r="AD976" s="164"/>
      <c r="AE976" s="164"/>
      <c r="AF976" s="164"/>
      <c r="AG976" s="164"/>
      <c r="AH976" s="164"/>
      <c r="AI976" s="164"/>
      <c r="AJ976" s="164"/>
      <c r="AK976" s="164"/>
      <c r="AL976" s="164"/>
      <c r="AM976" s="164"/>
      <c r="AN976" s="164"/>
      <c r="AO976" s="164"/>
      <c r="AP976" s="164"/>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64"/>
      <c r="BM976" s="164"/>
      <c r="BN976" s="164"/>
      <c r="BO976" s="164"/>
      <c r="BP976" s="164"/>
      <c r="BQ976" s="164"/>
      <c r="BR976" s="164"/>
      <c r="BS976" s="164"/>
      <c r="BT976" s="164"/>
      <c r="BU976" s="164"/>
      <c r="BV976" s="164"/>
      <c r="BW976" s="164"/>
      <c r="BX976" s="164"/>
      <c r="BY976" s="172"/>
    </row>
    <row r="977" spans="1:77" s="169" customFormat="1" x14ac:dyDescent="0.3">
      <c r="A977" s="156"/>
      <c r="B977" s="170"/>
      <c r="W977" s="170"/>
      <c r="X977" s="164"/>
      <c r="Y977" s="164"/>
      <c r="Z977" s="164"/>
      <c r="AA977" s="164"/>
      <c r="AB977" s="164"/>
      <c r="AC977" s="164"/>
      <c r="AD977" s="164"/>
      <c r="AE977" s="164"/>
      <c r="AF977" s="164"/>
      <c r="AG977" s="164"/>
      <c r="AH977" s="164"/>
      <c r="AI977" s="164"/>
      <c r="AJ977" s="164"/>
      <c r="AK977" s="164"/>
      <c r="AL977" s="164"/>
      <c r="AM977" s="164"/>
      <c r="AN977" s="164"/>
      <c r="AO977" s="164"/>
      <c r="AP977" s="164"/>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64"/>
      <c r="BM977" s="164"/>
      <c r="BN977" s="164"/>
      <c r="BO977" s="164"/>
      <c r="BP977" s="164"/>
      <c r="BQ977" s="164"/>
      <c r="BR977" s="164"/>
      <c r="BS977" s="164"/>
      <c r="BT977" s="164"/>
      <c r="BU977" s="164"/>
      <c r="BV977" s="164"/>
      <c r="BW977" s="164"/>
      <c r="BX977" s="164"/>
      <c r="BY977" s="172"/>
    </row>
    <row r="978" spans="1:77" s="169" customFormat="1" x14ac:dyDescent="0.3">
      <c r="A978" s="156"/>
      <c r="B978" s="170"/>
      <c r="W978" s="170"/>
      <c r="X978" s="164"/>
      <c r="Y978" s="164"/>
      <c r="Z978" s="164"/>
      <c r="AA978" s="164"/>
      <c r="AB978" s="164"/>
      <c r="AC978" s="164"/>
      <c r="AD978" s="164"/>
      <c r="AE978" s="164"/>
      <c r="AF978" s="164"/>
      <c r="AG978" s="164"/>
      <c r="AH978" s="164"/>
      <c r="AI978" s="164"/>
      <c r="AJ978" s="164"/>
      <c r="AK978" s="164"/>
      <c r="AL978" s="164"/>
      <c r="AM978" s="164"/>
      <c r="AN978" s="164"/>
      <c r="AO978" s="164"/>
      <c r="AP978" s="164"/>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64"/>
      <c r="BM978" s="164"/>
      <c r="BN978" s="164"/>
      <c r="BO978" s="164"/>
      <c r="BP978" s="164"/>
      <c r="BQ978" s="164"/>
      <c r="BR978" s="164"/>
      <c r="BS978" s="164"/>
      <c r="BT978" s="164"/>
      <c r="BU978" s="164"/>
      <c r="BV978" s="164"/>
      <c r="BW978" s="164"/>
      <c r="BX978" s="164"/>
      <c r="BY978" s="172"/>
    </row>
    <row r="979" spans="1:77" s="169" customFormat="1" x14ac:dyDescent="0.3">
      <c r="A979" s="156"/>
      <c r="B979" s="170"/>
      <c r="W979" s="170"/>
      <c r="X979" s="164"/>
      <c r="Y979" s="164"/>
      <c r="Z979" s="164"/>
      <c r="AA979" s="164"/>
      <c r="AB979" s="164"/>
      <c r="AC979" s="164"/>
      <c r="AD979" s="164"/>
      <c r="AE979" s="164"/>
      <c r="AF979" s="164"/>
      <c r="AG979" s="164"/>
      <c r="AH979" s="164"/>
      <c r="AI979" s="164"/>
      <c r="AJ979" s="164"/>
      <c r="AK979" s="164"/>
      <c r="AL979" s="164"/>
      <c r="AM979" s="164"/>
      <c r="AN979" s="164"/>
      <c r="AO979" s="164"/>
      <c r="AP979" s="164"/>
      <c r="AQ979" s="164"/>
      <c r="AR979" s="164"/>
      <c r="AS979" s="164"/>
      <c r="AT979" s="164"/>
      <c r="AU979" s="164"/>
      <c r="AV979" s="164"/>
      <c r="AW979" s="164"/>
      <c r="AX979" s="164"/>
      <c r="AY979" s="164"/>
      <c r="AZ979" s="164"/>
      <c r="BA979" s="164"/>
      <c r="BB979" s="164"/>
      <c r="BC979" s="164"/>
      <c r="BD979" s="164"/>
      <c r="BE979" s="164"/>
      <c r="BF979" s="164"/>
      <c r="BG979" s="164"/>
      <c r="BH979" s="164"/>
      <c r="BI979" s="164"/>
      <c r="BJ979" s="164"/>
      <c r="BK979" s="164"/>
      <c r="BL979" s="164"/>
      <c r="BM979" s="164"/>
      <c r="BN979" s="164"/>
      <c r="BO979" s="164"/>
      <c r="BP979" s="164"/>
      <c r="BQ979" s="164"/>
      <c r="BR979" s="164"/>
      <c r="BS979" s="164"/>
      <c r="BT979" s="164"/>
      <c r="BU979" s="164"/>
      <c r="BV979" s="164"/>
      <c r="BW979" s="164"/>
      <c r="BX979" s="164"/>
      <c r="BY979" s="172"/>
    </row>
    <row r="980" spans="1:77" s="169" customFormat="1" x14ac:dyDescent="0.3">
      <c r="A980" s="156"/>
      <c r="B980" s="170"/>
      <c r="W980" s="170"/>
      <c r="X980" s="164"/>
      <c r="Y980" s="164"/>
      <c r="Z980" s="164"/>
      <c r="AA980" s="164"/>
      <c r="AB980" s="164"/>
      <c r="AC980" s="164"/>
      <c r="AD980" s="164"/>
      <c r="AE980" s="164"/>
      <c r="AF980" s="164"/>
      <c r="AG980" s="164"/>
      <c r="AH980" s="164"/>
      <c r="AI980" s="164"/>
      <c r="AJ980" s="164"/>
      <c r="AK980" s="164"/>
      <c r="AL980" s="164"/>
      <c r="AM980" s="164"/>
      <c r="AN980" s="164"/>
      <c r="AO980" s="164"/>
      <c r="AP980" s="164"/>
      <c r="AQ980" s="164"/>
      <c r="AR980" s="164"/>
      <c r="AS980" s="164"/>
      <c r="AT980" s="164"/>
      <c r="AU980" s="164"/>
      <c r="AV980" s="164"/>
      <c r="AW980" s="164"/>
      <c r="AX980" s="164"/>
      <c r="AY980" s="164"/>
      <c r="AZ980" s="164"/>
      <c r="BA980" s="164"/>
      <c r="BB980" s="164"/>
      <c r="BC980" s="164"/>
      <c r="BD980" s="164"/>
      <c r="BE980" s="164"/>
      <c r="BF980" s="164"/>
      <c r="BG980" s="164"/>
      <c r="BH980" s="164"/>
      <c r="BI980" s="164"/>
      <c r="BJ980" s="164"/>
      <c r="BK980" s="164"/>
      <c r="BL980" s="164"/>
      <c r="BM980" s="164"/>
      <c r="BN980" s="164"/>
      <c r="BO980" s="164"/>
      <c r="BP980" s="164"/>
      <c r="BQ980" s="164"/>
      <c r="BR980" s="164"/>
      <c r="BS980" s="164"/>
      <c r="BT980" s="164"/>
      <c r="BU980" s="164"/>
      <c r="BV980" s="164"/>
      <c r="BW980" s="164"/>
      <c r="BX980" s="164"/>
      <c r="BY980" s="172"/>
    </row>
    <row r="981" spans="1:77" s="169" customFormat="1" x14ac:dyDescent="0.3">
      <c r="A981" s="156"/>
      <c r="B981" s="170"/>
      <c r="W981" s="170"/>
      <c r="X981" s="164"/>
      <c r="Y981" s="164"/>
      <c r="Z981" s="164"/>
      <c r="AA981" s="164"/>
      <c r="AB981" s="164"/>
      <c r="AC981" s="164"/>
      <c r="AD981" s="164"/>
      <c r="AE981" s="164"/>
      <c r="AF981" s="164"/>
      <c r="AG981" s="164"/>
      <c r="AH981" s="164"/>
      <c r="AI981" s="164"/>
      <c r="AJ981" s="164"/>
      <c r="AK981" s="164"/>
      <c r="AL981" s="164"/>
      <c r="AM981" s="164"/>
      <c r="AN981" s="164"/>
      <c r="AO981" s="164"/>
      <c r="AP981" s="164"/>
      <c r="AQ981" s="164"/>
      <c r="AR981" s="164"/>
      <c r="AS981" s="164"/>
      <c r="AT981" s="164"/>
      <c r="AU981" s="164"/>
      <c r="AV981" s="164"/>
      <c r="AW981" s="164"/>
      <c r="AX981" s="164"/>
      <c r="AY981" s="164"/>
      <c r="AZ981" s="164"/>
      <c r="BA981" s="164"/>
      <c r="BB981" s="164"/>
      <c r="BC981" s="164"/>
      <c r="BD981" s="164"/>
      <c r="BE981" s="164"/>
      <c r="BF981" s="164"/>
      <c r="BG981" s="164"/>
      <c r="BH981" s="164"/>
      <c r="BI981" s="164"/>
      <c r="BJ981" s="164"/>
      <c r="BK981" s="164"/>
      <c r="BL981" s="164"/>
      <c r="BM981" s="164"/>
      <c r="BN981" s="164"/>
      <c r="BO981" s="164"/>
      <c r="BP981" s="164"/>
      <c r="BQ981" s="164"/>
      <c r="BR981" s="164"/>
      <c r="BS981" s="164"/>
      <c r="BT981" s="164"/>
      <c r="BU981" s="164"/>
      <c r="BV981" s="164"/>
      <c r="BW981" s="164"/>
      <c r="BX981" s="164"/>
      <c r="BY981" s="172"/>
    </row>
    <row r="982" spans="1:77" s="169" customFormat="1" x14ac:dyDescent="0.3">
      <c r="A982" s="156"/>
      <c r="B982" s="170"/>
      <c r="W982" s="170"/>
      <c r="X982" s="164"/>
      <c r="Y982" s="164"/>
      <c r="Z982" s="164"/>
      <c r="AA982" s="164"/>
      <c r="AB982" s="164"/>
      <c r="AC982" s="164"/>
      <c r="AD982" s="164"/>
      <c r="AE982" s="164"/>
      <c r="AF982" s="164"/>
      <c r="AG982" s="164"/>
      <c r="AH982" s="164"/>
      <c r="AI982" s="164"/>
      <c r="AJ982" s="164"/>
      <c r="AK982" s="164"/>
      <c r="AL982" s="164"/>
      <c r="AM982" s="164"/>
      <c r="AN982" s="164"/>
      <c r="AO982" s="164"/>
      <c r="AP982" s="164"/>
      <c r="AQ982" s="164"/>
      <c r="AR982" s="164"/>
      <c r="AS982" s="164"/>
      <c r="AT982" s="164"/>
      <c r="AU982" s="164"/>
      <c r="AV982" s="164"/>
      <c r="AW982" s="164"/>
      <c r="AX982" s="164"/>
      <c r="AY982" s="164"/>
      <c r="AZ982" s="164"/>
      <c r="BA982" s="164"/>
      <c r="BB982" s="164"/>
      <c r="BC982" s="164"/>
      <c r="BD982" s="164"/>
      <c r="BE982" s="164"/>
      <c r="BF982" s="164"/>
      <c r="BG982" s="164"/>
      <c r="BH982" s="164"/>
      <c r="BI982" s="164"/>
      <c r="BJ982" s="164"/>
      <c r="BK982" s="164"/>
      <c r="BL982" s="164"/>
      <c r="BM982" s="164"/>
      <c r="BN982" s="164"/>
      <c r="BO982" s="164"/>
      <c r="BP982" s="164"/>
      <c r="BQ982" s="164"/>
      <c r="BR982" s="164"/>
      <c r="BS982" s="164"/>
      <c r="BT982" s="164"/>
      <c r="BU982" s="164"/>
      <c r="BV982" s="164"/>
      <c r="BW982" s="164"/>
      <c r="BX982" s="164"/>
      <c r="BY982" s="172"/>
    </row>
    <row r="983" spans="1:77" s="169" customFormat="1" x14ac:dyDescent="0.3">
      <c r="A983" s="156"/>
      <c r="B983" s="170"/>
      <c r="W983" s="170"/>
      <c r="X983" s="164"/>
      <c r="Y983" s="164"/>
      <c r="Z983" s="164"/>
      <c r="AA983" s="164"/>
      <c r="AB983" s="164"/>
      <c r="AC983" s="164"/>
      <c r="AD983" s="164"/>
      <c r="AE983" s="164"/>
      <c r="AF983" s="164"/>
      <c r="AG983" s="164"/>
      <c r="AH983" s="164"/>
      <c r="AI983" s="164"/>
      <c r="AJ983" s="164"/>
      <c r="AK983" s="164"/>
      <c r="AL983" s="164"/>
      <c r="AM983" s="164"/>
      <c r="AN983" s="164"/>
      <c r="AO983" s="164"/>
      <c r="AP983" s="164"/>
      <c r="AQ983" s="164"/>
      <c r="AR983" s="164"/>
      <c r="AS983" s="164"/>
      <c r="AT983" s="164"/>
      <c r="AU983" s="164"/>
      <c r="AV983" s="164"/>
      <c r="AW983" s="164"/>
      <c r="AX983" s="164"/>
      <c r="AY983" s="164"/>
      <c r="AZ983" s="164"/>
      <c r="BA983" s="164"/>
      <c r="BB983" s="164"/>
      <c r="BC983" s="164"/>
      <c r="BD983" s="164"/>
      <c r="BE983" s="164"/>
      <c r="BF983" s="164"/>
      <c r="BG983" s="164"/>
      <c r="BH983" s="164"/>
      <c r="BI983" s="164"/>
      <c r="BJ983" s="164"/>
      <c r="BK983" s="164"/>
      <c r="BL983" s="164"/>
      <c r="BM983" s="164"/>
      <c r="BN983" s="164"/>
      <c r="BO983" s="164"/>
      <c r="BP983" s="164"/>
      <c r="BQ983" s="164"/>
      <c r="BR983" s="164"/>
      <c r="BS983" s="164"/>
      <c r="BT983" s="164"/>
      <c r="BU983" s="164"/>
      <c r="BV983" s="164"/>
      <c r="BW983" s="164"/>
      <c r="BX983" s="164"/>
      <c r="BY983" s="172"/>
    </row>
    <row r="984" spans="1:77" s="169" customFormat="1" x14ac:dyDescent="0.3">
      <c r="A984" s="156"/>
      <c r="B984" s="170"/>
      <c r="W984" s="170"/>
      <c r="X984" s="164"/>
      <c r="Y984" s="164"/>
      <c r="Z984" s="164"/>
      <c r="AA984" s="164"/>
      <c r="AB984" s="164"/>
      <c r="AC984" s="164"/>
      <c r="AD984" s="164"/>
      <c r="AE984" s="164"/>
      <c r="AF984" s="164"/>
      <c r="AG984" s="164"/>
      <c r="AH984" s="164"/>
      <c r="AI984" s="164"/>
      <c r="AJ984" s="164"/>
      <c r="AK984" s="164"/>
      <c r="AL984" s="164"/>
      <c r="AM984" s="164"/>
      <c r="AN984" s="164"/>
      <c r="AO984" s="164"/>
      <c r="AP984" s="164"/>
      <c r="AQ984" s="164"/>
      <c r="AR984" s="164"/>
      <c r="AS984" s="164"/>
      <c r="AT984" s="164"/>
      <c r="AU984" s="164"/>
      <c r="AV984" s="164"/>
      <c r="AW984" s="164"/>
      <c r="AX984" s="164"/>
      <c r="AY984" s="164"/>
      <c r="AZ984" s="164"/>
      <c r="BA984" s="164"/>
      <c r="BB984" s="164"/>
      <c r="BC984" s="164"/>
      <c r="BD984" s="164"/>
      <c r="BE984" s="164"/>
      <c r="BF984" s="164"/>
      <c r="BG984" s="164"/>
      <c r="BH984" s="164"/>
      <c r="BI984" s="164"/>
      <c r="BJ984" s="164"/>
      <c r="BK984" s="164"/>
      <c r="BL984" s="164"/>
      <c r="BM984" s="164"/>
      <c r="BN984" s="164"/>
      <c r="BO984" s="164"/>
      <c r="BP984" s="164"/>
      <c r="BQ984" s="164"/>
      <c r="BR984" s="164"/>
      <c r="BS984" s="164"/>
      <c r="BT984" s="164"/>
      <c r="BU984" s="164"/>
      <c r="BV984" s="164"/>
      <c r="BW984" s="164"/>
      <c r="BX984" s="164"/>
      <c r="BY984" s="172"/>
    </row>
    <row r="985" spans="1:77" s="169" customFormat="1" x14ac:dyDescent="0.3">
      <c r="A985" s="156"/>
      <c r="B985" s="170"/>
      <c r="W985" s="170"/>
      <c r="X985" s="164"/>
      <c r="Y985" s="164"/>
      <c r="Z985" s="164"/>
      <c r="AA985" s="164"/>
      <c r="AB985" s="164"/>
      <c r="AC985" s="164"/>
      <c r="AD985" s="164"/>
      <c r="AE985" s="164"/>
      <c r="AF985" s="164"/>
      <c r="AG985" s="164"/>
      <c r="AH985" s="164"/>
      <c r="AI985" s="164"/>
      <c r="AJ985" s="164"/>
      <c r="AK985" s="164"/>
      <c r="AL985" s="164"/>
      <c r="AM985" s="164"/>
      <c r="AN985" s="164"/>
      <c r="AO985" s="164"/>
      <c r="AP985" s="164"/>
      <c r="AQ985" s="164"/>
      <c r="AR985" s="164"/>
      <c r="AS985" s="164"/>
      <c r="AT985" s="164"/>
      <c r="AU985" s="164"/>
      <c r="AV985" s="164"/>
      <c r="AW985" s="164"/>
      <c r="AX985" s="164"/>
      <c r="AY985" s="164"/>
      <c r="AZ985" s="164"/>
      <c r="BA985" s="164"/>
      <c r="BB985" s="164"/>
      <c r="BC985" s="164"/>
      <c r="BD985" s="164"/>
      <c r="BE985" s="164"/>
      <c r="BF985" s="164"/>
      <c r="BG985" s="164"/>
      <c r="BH985" s="164"/>
      <c r="BI985" s="164"/>
      <c r="BJ985" s="164"/>
      <c r="BK985" s="164"/>
      <c r="BL985" s="164"/>
      <c r="BM985" s="164"/>
      <c r="BN985" s="164"/>
      <c r="BO985" s="164"/>
      <c r="BP985" s="164"/>
      <c r="BQ985" s="164"/>
      <c r="BR985" s="164"/>
      <c r="BS985" s="164"/>
      <c r="BT985" s="164"/>
      <c r="BU985" s="164"/>
      <c r="BV985" s="164"/>
      <c r="BW985" s="164"/>
      <c r="BX985" s="164"/>
      <c r="BY985" s="172"/>
    </row>
    <row r="986" spans="1:77" s="169" customFormat="1" x14ac:dyDescent="0.3">
      <c r="A986" s="156"/>
      <c r="B986" s="170"/>
      <c r="W986" s="170"/>
      <c r="X986" s="164"/>
      <c r="Y986" s="164"/>
      <c r="Z986" s="164"/>
      <c r="AA986" s="164"/>
      <c r="AB986" s="164"/>
      <c r="AC986" s="164"/>
      <c r="AD986" s="164"/>
      <c r="AE986" s="164"/>
      <c r="AF986" s="164"/>
      <c r="AG986" s="164"/>
      <c r="AH986" s="164"/>
      <c r="AI986" s="164"/>
      <c r="AJ986" s="164"/>
      <c r="AK986" s="164"/>
      <c r="AL986" s="164"/>
      <c r="AM986" s="164"/>
      <c r="AN986" s="164"/>
      <c r="AO986" s="164"/>
      <c r="AP986" s="164"/>
      <c r="AQ986" s="164"/>
      <c r="AR986" s="164"/>
      <c r="AS986" s="164"/>
      <c r="AT986" s="164"/>
      <c r="AU986" s="164"/>
      <c r="AV986" s="164"/>
      <c r="AW986" s="164"/>
      <c r="AX986" s="164"/>
      <c r="AY986" s="164"/>
      <c r="AZ986" s="164"/>
      <c r="BA986" s="164"/>
      <c r="BB986" s="164"/>
      <c r="BC986" s="164"/>
      <c r="BD986" s="164"/>
      <c r="BE986" s="164"/>
      <c r="BF986" s="164"/>
      <c r="BG986" s="164"/>
      <c r="BH986" s="164"/>
      <c r="BI986" s="164"/>
      <c r="BJ986" s="164"/>
      <c r="BK986" s="164"/>
      <c r="BL986" s="164"/>
      <c r="BM986" s="164"/>
      <c r="BN986" s="164"/>
      <c r="BO986" s="164"/>
      <c r="BP986" s="164"/>
      <c r="BQ986" s="164"/>
      <c r="BR986" s="164"/>
      <c r="BS986" s="164"/>
      <c r="BT986" s="164"/>
      <c r="BU986" s="164"/>
      <c r="BV986" s="164"/>
      <c r="BW986" s="164"/>
      <c r="BX986" s="164"/>
      <c r="BY986" s="172"/>
    </row>
    <row r="987" spans="1:77" s="169" customFormat="1" x14ac:dyDescent="0.3">
      <c r="A987" s="156"/>
      <c r="B987" s="170"/>
      <c r="W987" s="170"/>
      <c r="X987" s="164"/>
      <c r="Y987" s="164"/>
      <c r="Z987" s="164"/>
      <c r="AA987" s="164"/>
      <c r="AB987" s="164"/>
      <c r="AC987" s="164"/>
      <c r="AD987" s="164"/>
      <c r="AE987" s="164"/>
      <c r="AF987" s="164"/>
      <c r="AG987" s="164"/>
      <c r="AH987" s="164"/>
      <c r="AI987" s="164"/>
      <c r="AJ987" s="164"/>
      <c r="AK987" s="164"/>
      <c r="AL987" s="164"/>
      <c r="AM987" s="164"/>
      <c r="AN987" s="164"/>
      <c r="AO987" s="164"/>
      <c r="AP987" s="164"/>
      <c r="AQ987" s="164"/>
      <c r="AR987" s="164"/>
      <c r="AS987" s="164"/>
      <c r="AT987" s="164"/>
      <c r="AU987" s="164"/>
      <c r="AV987" s="164"/>
      <c r="AW987" s="164"/>
      <c r="AX987" s="164"/>
      <c r="AY987" s="164"/>
      <c r="AZ987" s="164"/>
      <c r="BA987" s="164"/>
      <c r="BB987" s="164"/>
      <c r="BC987" s="164"/>
      <c r="BD987" s="164"/>
      <c r="BE987" s="164"/>
      <c r="BF987" s="164"/>
      <c r="BG987" s="164"/>
      <c r="BH987" s="164"/>
      <c r="BI987" s="164"/>
      <c r="BJ987" s="164"/>
      <c r="BK987" s="164"/>
      <c r="BL987" s="164"/>
      <c r="BM987" s="164"/>
      <c r="BN987" s="164"/>
      <c r="BO987" s="164"/>
      <c r="BP987" s="164"/>
      <c r="BQ987" s="164"/>
      <c r="BR987" s="164"/>
      <c r="BS987" s="164"/>
      <c r="BT987" s="164"/>
      <c r="BU987" s="164"/>
      <c r="BV987" s="164"/>
      <c r="BW987" s="164"/>
      <c r="BX987" s="164"/>
      <c r="BY987" s="172"/>
    </row>
    <row r="988" spans="1:77" s="169" customFormat="1" x14ac:dyDescent="0.3">
      <c r="A988" s="156"/>
      <c r="B988" s="170"/>
      <c r="W988" s="170"/>
      <c r="X988" s="164"/>
      <c r="Y988" s="164"/>
      <c r="Z988" s="164"/>
      <c r="AA988" s="164"/>
      <c r="AB988" s="164"/>
      <c r="AC988" s="164"/>
      <c r="AD988" s="164"/>
      <c r="AE988" s="164"/>
      <c r="AF988" s="164"/>
      <c r="AG988" s="164"/>
      <c r="AH988" s="164"/>
      <c r="AI988" s="164"/>
      <c r="AJ988" s="164"/>
      <c r="AK988" s="164"/>
      <c r="AL988" s="164"/>
      <c r="AM988" s="164"/>
      <c r="AN988" s="164"/>
      <c r="AO988" s="164"/>
      <c r="AP988" s="164"/>
      <c r="AQ988" s="164"/>
      <c r="AR988" s="164"/>
      <c r="AS988" s="164"/>
      <c r="AT988" s="164"/>
      <c r="AU988" s="164"/>
      <c r="AV988" s="164"/>
      <c r="AW988" s="164"/>
      <c r="AX988" s="164"/>
      <c r="AY988" s="164"/>
      <c r="AZ988" s="164"/>
      <c r="BA988" s="164"/>
      <c r="BB988" s="164"/>
      <c r="BC988" s="164"/>
      <c r="BD988" s="164"/>
      <c r="BE988" s="164"/>
      <c r="BF988" s="164"/>
      <c r="BG988" s="164"/>
      <c r="BH988" s="164"/>
      <c r="BI988" s="164"/>
      <c r="BJ988" s="164"/>
      <c r="BK988" s="164"/>
      <c r="BL988" s="164"/>
      <c r="BM988" s="164"/>
      <c r="BN988" s="164"/>
      <c r="BO988" s="164"/>
      <c r="BP988" s="164"/>
      <c r="BQ988" s="164"/>
      <c r="BR988" s="164"/>
      <c r="BS988" s="164"/>
      <c r="BT988" s="164"/>
      <c r="BU988" s="164"/>
      <c r="BV988" s="164"/>
      <c r="BW988" s="164"/>
      <c r="BX988" s="164"/>
      <c r="BY988" s="172"/>
    </row>
    <row r="989" spans="1:77" s="169" customFormat="1" x14ac:dyDescent="0.3">
      <c r="A989" s="156"/>
      <c r="B989" s="170"/>
      <c r="W989" s="170"/>
      <c r="X989" s="164"/>
      <c r="Y989" s="164"/>
      <c r="Z989" s="164"/>
      <c r="AA989" s="164"/>
      <c r="AB989" s="164"/>
      <c r="AC989" s="164"/>
      <c r="AD989" s="164"/>
      <c r="AE989" s="164"/>
      <c r="AF989" s="164"/>
      <c r="AG989" s="164"/>
      <c r="AH989" s="164"/>
      <c r="AI989" s="164"/>
      <c r="AJ989" s="164"/>
      <c r="AK989" s="164"/>
      <c r="AL989" s="164"/>
      <c r="AM989" s="164"/>
      <c r="AN989" s="164"/>
      <c r="AO989" s="164"/>
      <c r="AP989" s="164"/>
      <c r="AQ989" s="164"/>
      <c r="AR989" s="164"/>
      <c r="AS989" s="164"/>
      <c r="AT989" s="164"/>
      <c r="AU989" s="164"/>
      <c r="AV989" s="164"/>
      <c r="AW989" s="164"/>
      <c r="AX989" s="164"/>
      <c r="AY989" s="164"/>
      <c r="AZ989" s="164"/>
      <c r="BA989" s="164"/>
      <c r="BB989" s="164"/>
      <c r="BC989" s="164"/>
      <c r="BD989" s="164"/>
      <c r="BE989" s="164"/>
      <c r="BF989" s="164"/>
      <c r="BG989" s="164"/>
      <c r="BH989" s="164"/>
      <c r="BI989" s="164"/>
      <c r="BJ989" s="164"/>
      <c r="BK989" s="164"/>
      <c r="BL989" s="164"/>
      <c r="BM989" s="164"/>
      <c r="BN989" s="164"/>
      <c r="BO989" s="164"/>
      <c r="BP989" s="164"/>
      <c r="BQ989" s="164"/>
      <c r="BR989" s="164"/>
      <c r="BS989" s="164"/>
      <c r="BT989" s="164"/>
      <c r="BU989" s="164"/>
      <c r="BV989" s="164"/>
      <c r="BW989" s="164"/>
      <c r="BX989" s="164"/>
      <c r="BY989" s="172"/>
    </row>
    <row r="990" spans="1:77" s="169" customFormat="1" x14ac:dyDescent="0.3">
      <c r="A990" s="156"/>
      <c r="B990" s="170"/>
      <c r="W990" s="170"/>
      <c r="X990" s="164"/>
      <c r="Y990" s="164"/>
      <c r="Z990" s="164"/>
      <c r="AA990" s="164"/>
      <c r="AB990" s="164"/>
      <c r="AC990" s="164"/>
      <c r="AD990" s="164"/>
      <c r="AE990" s="164"/>
      <c r="AF990" s="164"/>
      <c r="AG990" s="164"/>
      <c r="AH990" s="164"/>
      <c r="AI990" s="164"/>
      <c r="AJ990" s="164"/>
      <c r="AK990" s="164"/>
      <c r="AL990" s="164"/>
      <c r="AM990" s="164"/>
      <c r="AN990" s="164"/>
      <c r="AO990" s="164"/>
      <c r="AP990" s="164"/>
      <c r="AQ990" s="164"/>
      <c r="AR990" s="164"/>
      <c r="AS990" s="164"/>
      <c r="AT990" s="164"/>
      <c r="AU990" s="164"/>
      <c r="AV990" s="164"/>
      <c r="AW990" s="164"/>
      <c r="AX990" s="164"/>
      <c r="AY990" s="164"/>
      <c r="AZ990" s="164"/>
      <c r="BA990" s="164"/>
      <c r="BB990" s="164"/>
      <c r="BC990" s="164"/>
      <c r="BD990" s="164"/>
      <c r="BE990" s="164"/>
      <c r="BF990" s="164"/>
      <c r="BG990" s="164"/>
      <c r="BH990" s="164"/>
      <c r="BI990" s="164"/>
      <c r="BJ990" s="164"/>
      <c r="BK990" s="164"/>
      <c r="BL990" s="164"/>
      <c r="BM990" s="164"/>
      <c r="BN990" s="164"/>
      <c r="BO990" s="164"/>
      <c r="BP990" s="164"/>
      <c r="BQ990" s="164"/>
      <c r="BR990" s="164"/>
      <c r="BS990" s="164"/>
      <c r="BT990" s="164"/>
      <c r="BU990" s="164"/>
      <c r="BV990" s="164"/>
      <c r="BW990" s="164"/>
      <c r="BX990" s="164"/>
      <c r="BY990" s="172"/>
    </row>
    <row r="991" spans="1:77" s="169" customFormat="1" x14ac:dyDescent="0.3">
      <c r="A991" s="156"/>
      <c r="B991" s="170"/>
      <c r="W991" s="170"/>
      <c r="X991" s="164"/>
      <c r="Y991" s="164"/>
      <c r="Z991" s="164"/>
      <c r="AA991" s="164"/>
      <c r="AB991" s="164"/>
      <c r="AC991" s="164"/>
      <c r="AD991" s="164"/>
      <c r="AE991" s="164"/>
      <c r="AF991" s="164"/>
      <c r="AG991" s="164"/>
      <c r="AH991" s="164"/>
      <c r="AI991" s="164"/>
      <c r="AJ991" s="164"/>
      <c r="AK991" s="164"/>
      <c r="AL991" s="164"/>
      <c r="AM991" s="164"/>
      <c r="AN991" s="164"/>
      <c r="AO991" s="164"/>
      <c r="AP991" s="164"/>
      <c r="AQ991" s="164"/>
      <c r="AR991" s="164"/>
      <c r="AS991" s="164"/>
      <c r="AT991" s="164"/>
      <c r="AU991" s="164"/>
      <c r="AV991" s="164"/>
      <c r="AW991" s="164"/>
      <c r="AX991" s="164"/>
      <c r="AY991" s="164"/>
      <c r="AZ991" s="164"/>
      <c r="BA991" s="164"/>
      <c r="BB991" s="164"/>
      <c r="BC991" s="164"/>
      <c r="BD991" s="164"/>
      <c r="BE991" s="164"/>
      <c r="BF991" s="164"/>
      <c r="BG991" s="164"/>
      <c r="BH991" s="164"/>
      <c r="BI991" s="164"/>
      <c r="BJ991" s="164"/>
      <c r="BK991" s="164"/>
      <c r="BL991" s="164"/>
      <c r="BM991" s="164"/>
      <c r="BN991" s="164"/>
      <c r="BO991" s="164"/>
      <c r="BP991" s="164"/>
      <c r="BQ991" s="164"/>
      <c r="BR991" s="164"/>
      <c r="BS991" s="164"/>
      <c r="BT991" s="164"/>
      <c r="BU991" s="164"/>
      <c r="BV991" s="164"/>
      <c r="BW991" s="164"/>
      <c r="BX991" s="164"/>
      <c r="BY991" s="172"/>
    </row>
    <row r="992" spans="1:77" s="169" customFormat="1" x14ac:dyDescent="0.3">
      <c r="A992" s="156"/>
      <c r="B992" s="170"/>
      <c r="W992" s="170"/>
      <c r="X992" s="164"/>
      <c r="Y992" s="164"/>
      <c r="Z992" s="164"/>
      <c r="AA992" s="164"/>
      <c r="AB992" s="164"/>
      <c r="AC992" s="164"/>
      <c r="AD992" s="164"/>
      <c r="AE992" s="164"/>
      <c r="AF992" s="164"/>
      <c r="AG992" s="164"/>
      <c r="AH992" s="164"/>
      <c r="AI992" s="164"/>
      <c r="AJ992" s="164"/>
      <c r="AK992" s="164"/>
      <c r="AL992" s="164"/>
      <c r="AM992" s="164"/>
      <c r="AN992" s="164"/>
      <c r="AO992" s="164"/>
      <c r="AP992" s="164"/>
      <c r="AQ992" s="164"/>
      <c r="AR992" s="164"/>
      <c r="AS992" s="164"/>
      <c r="AT992" s="164"/>
      <c r="AU992" s="164"/>
      <c r="AV992" s="164"/>
      <c r="AW992" s="164"/>
      <c r="AX992" s="164"/>
      <c r="AY992" s="164"/>
      <c r="AZ992" s="164"/>
      <c r="BA992" s="164"/>
      <c r="BB992" s="164"/>
      <c r="BC992" s="164"/>
      <c r="BD992" s="164"/>
      <c r="BE992" s="164"/>
      <c r="BF992" s="164"/>
      <c r="BG992" s="164"/>
      <c r="BH992" s="164"/>
      <c r="BI992" s="164"/>
      <c r="BJ992" s="164"/>
      <c r="BK992" s="164"/>
      <c r="BL992" s="164"/>
      <c r="BM992" s="164"/>
      <c r="BN992" s="164"/>
      <c r="BO992" s="164"/>
      <c r="BP992" s="164"/>
      <c r="BQ992" s="164"/>
      <c r="BR992" s="164"/>
      <c r="BS992" s="164"/>
      <c r="BT992" s="164"/>
      <c r="BU992" s="164"/>
      <c r="BV992" s="164"/>
      <c r="BW992" s="164"/>
      <c r="BX992" s="164"/>
      <c r="BY992" s="172"/>
    </row>
    <row r="993" spans="1:77" s="169" customFormat="1" x14ac:dyDescent="0.3">
      <c r="A993" s="156"/>
      <c r="B993" s="170"/>
      <c r="W993" s="170"/>
      <c r="X993" s="164"/>
      <c r="Y993" s="164"/>
      <c r="Z993" s="164"/>
      <c r="AA993" s="164"/>
      <c r="AB993" s="164"/>
      <c r="AC993" s="164"/>
      <c r="AD993" s="164"/>
      <c r="AE993" s="164"/>
      <c r="AF993" s="164"/>
      <c r="AG993" s="164"/>
      <c r="AH993" s="164"/>
      <c r="AI993" s="164"/>
      <c r="AJ993" s="164"/>
      <c r="AK993" s="164"/>
      <c r="AL993" s="164"/>
      <c r="AM993" s="164"/>
      <c r="AN993" s="164"/>
      <c r="AO993" s="164"/>
      <c r="AP993" s="164"/>
      <c r="AQ993" s="164"/>
      <c r="AR993" s="164"/>
      <c r="AS993" s="164"/>
      <c r="AT993" s="164"/>
      <c r="AU993" s="164"/>
      <c r="AV993" s="164"/>
      <c r="AW993" s="164"/>
      <c r="AX993" s="164"/>
      <c r="AY993" s="164"/>
      <c r="AZ993" s="164"/>
      <c r="BA993" s="164"/>
      <c r="BB993" s="164"/>
      <c r="BC993" s="164"/>
      <c r="BD993" s="164"/>
      <c r="BE993" s="164"/>
      <c r="BF993" s="164"/>
      <c r="BG993" s="164"/>
      <c r="BH993" s="164"/>
      <c r="BI993" s="164"/>
      <c r="BJ993" s="164"/>
      <c r="BK993" s="164"/>
      <c r="BL993" s="164"/>
      <c r="BM993" s="164"/>
      <c r="BN993" s="164"/>
      <c r="BO993" s="164"/>
      <c r="BP993" s="164"/>
      <c r="BQ993" s="164"/>
      <c r="BR993" s="164"/>
      <c r="BS993" s="164"/>
      <c r="BT993" s="164"/>
      <c r="BU993" s="164"/>
      <c r="BV993" s="164"/>
      <c r="BW993" s="164"/>
      <c r="BX993" s="164"/>
      <c r="BY993" s="172"/>
    </row>
    <row r="994" spans="1:77" s="169" customFormat="1" x14ac:dyDescent="0.3">
      <c r="A994" s="156"/>
      <c r="B994" s="170"/>
      <c r="W994" s="170"/>
      <c r="X994" s="164"/>
      <c r="Y994" s="164"/>
      <c r="Z994" s="164"/>
      <c r="AA994" s="164"/>
      <c r="AB994" s="164"/>
      <c r="AC994" s="164"/>
      <c r="AD994" s="164"/>
      <c r="AE994" s="164"/>
      <c r="AF994" s="164"/>
      <c r="AG994" s="164"/>
      <c r="AH994" s="164"/>
      <c r="AI994" s="164"/>
      <c r="AJ994" s="164"/>
      <c r="AK994" s="164"/>
      <c r="AL994" s="164"/>
      <c r="AM994" s="164"/>
      <c r="AN994" s="164"/>
      <c r="AO994" s="164"/>
      <c r="AP994" s="164"/>
      <c r="AQ994" s="164"/>
      <c r="AR994" s="164"/>
      <c r="AS994" s="164"/>
      <c r="AT994" s="164"/>
      <c r="AU994" s="164"/>
      <c r="AV994" s="164"/>
      <c r="AW994" s="164"/>
      <c r="AX994" s="164"/>
      <c r="AY994" s="164"/>
      <c r="AZ994" s="164"/>
      <c r="BA994" s="164"/>
      <c r="BB994" s="164"/>
      <c r="BC994" s="164"/>
      <c r="BD994" s="164"/>
      <c r="BE994" s="164"/>
      <c r="BF994" s="164"/>
      <c r="BG994" s="164"/>
      <c r="BH994" s="164"/>
      <c r="BI994" s="164"/>
      <c r="BJ994" s="164"/>
      <c r="BK994" s="164"/>
      <c r="BL994" s="164"/>
      <c r="BM994" s="164"/>
      <c r="BN994" s="164"/>
      <c r="BO994" s="164"/>
      <c r="BP994" s="164"/>
      <c r="BQ994" s="164"/>
      <c r="BR994" s="164"/>
      <c r="BS994" s="164"/>
      <c r="BT994" s="164"/>
      <c r="BU994" s="164"/>
      <c r="BV994" s="164"/>
      <c r="BW994" s="164"/>
      <c r="BX994" s="164"/>
      <c r="BY994" s="172"/>
    </row>
    <row r="995" spans="1:77" s="169" customFormat="1" x14ac:dyDescent="0.3">
      <c r="A995" s="156"/>
      <c r="B995" s="170"/>
      <c r="W995" s="170"/>
      <c r="X995" s="164"/>
      <c r="Y995" s="164"/>
      <c r="Z995" s="164"/>
      <c r="AA995" s="164"/>
      <c r="AB995" s="164"/>
      <c r="AC995" s="164"/>
      <c r="AD995" s="164"/>
      <c r="AE995" s="164"/>
      <c r="AF995" s="164"/>
      <c r="AG995" s="164"/>
      <c r="AH995" s="164"/>
      <c r="AI995" s="164"/>
      <c r="AJ995" s="164"/>
      <c r="AK995" s="164"/>
      <c r="AL995" s="164"/>
      <c r="AM995" s="164"/>
      <c r="AN995" s="164"/>
      <c r="AO995" s="164"/>
      <c r="AP995" s="164"/>
      <c r="AQ995" s="164"/>
      <c r="AR995" s="164"/>
      <c r="AS995" s="164"/>
      <c r="AT995" s="164"/>
      <c r="AU995" s="164"/>
      <c r="AV995" s="164"/>
      <c r="AW995" s="164"/>
      <c r="AX995" s="164"/>
      <c r="AY995" s="164"/>
      <c r="AZ995" s="164"/>
      <c r="BA995" s="164"/>
      <c r="BB995" s="164"/>
      <c r="BC995" s="164"/>
      <c r="BD995" s="164"/>
      <c r="BE995" s="164"/>
      <c r="BF995" s="164"/>
      <c r="BG995" s="164"/>
      <c r="BH995" s="164"/>
      <c r="BI995" s="164"/>
      <c r="BJ995" s="164"/>
      <c r="BK995" s="164"/>
      <c r="BL995" s="164"/>
      <c r="BM995" s="164"/>
      <c r="BN995" s="164"/>
      <c r="BO995" s="164"/>
      <c r="BP995" s="164"/>
      <c r="BQ995" s="164"/>
      <c r="BR995" s="164"/>
      <c r="BS995" s="164"/>
      <c r="BT995" s="164"/>
      <c r="BU995" s="164"/>
      <c r="BV995" s="164"/>
      <c r="BW995" s="164"/>
      <c r="BX995" s="164"/>
      <c r="BY995" s="172"/>
    </row>
    <row r="996" spans="1:77" s="169" customFormat="1" x14ac:dyDescent="0.3">
      <c r="A996" s="156"/>
      <c r="B996" s="170"/>
      <c r="W996" s="170"/>
      <c r="X996" s="164"/>
      <c r="Y996" s="164"/>
      <c r="Z996" s="164"/>
      <c r="AA996" s="164"/>
      <c r="AB996" s="164"/>
      <c r="AC996" s="164"/>
      <c r="AD996" s="164"/>
      <c r="AE996" s="164"/>
      <c r="AF996" s="164"/>
      <c r="AG996" s="164"/>
      <c r="AH996" s="164"/>
      <c r="AI996" s="164"/>
      <c r="AJ996" s="164"/>
      <c r="AK996" s="164"/>
      <c r="AL996" s="164"/>
      <c r="AM996" s="164"/>
      <c r="AN996" s="164"/>
      <c r="AO996" s="164"/>
      <c r="AP996" s="164"/>
      <c r="AQ996" s="164"/>
      <c r="AR996" s="164"/>
      <c r="AS996" s="164"/>
      <c r="AT996" s="164"/>
      <c r="AU996" s="164"/>
      <c r="AV996" s="164"/>
      <c r="AW996" s="164"/>
      <c r="AX996" s="164"/>
      <c r="AY996" s="164"/>
      <c r="AZ996" s="164"/>
      <c r="BA996" s="164"/>
      <c r="BB996" s="164"/>
      <c r="BC996" s="164"/>
      <c r="BD996" s="164"/>
      <c r="BE996" s="164"/>
      <c r="BF996" s="164"/>
      <c r="BG996" s="164"/>
      <c r="BH996" s="164"/>
      <c r="BI996" s="164"/>
      <c r="BJ996" s="164"/>
      <c r="BK996" s="164"/>
      <c r="BL996" s="164"/>
      <c r="BM996" s="164"/>
      <c r="BN996" s="164"/>
      <c r="BO996" s="164"/>
      <c r="BP996" s="164"/>
      <c r="BQ996" s="164"/>
      <c r="BR996" s="164"/>
      <c r="BS996" s="164"/>
      <c r="BT996" s="164"/>
      <c r="BU996" s="164"/>
      <c r="BV996" s="164"/>
      <c r="BW996" s="164"/>
      <c r="BX996" s="164"/>
      <c r="BY996" s="172"/>
    </row>
    <row r="997" spans="1:77" s="169" customFormat="1" x14ac:dyDescent="0.3">
      <c r="A997" s="156"/>
      <c r="B997" s="170"/>
      <c r="W997" s="170"/>
      <c r="X997" s="164"/>
      <c r="Y997" s="164"/>
      <c r="Z997" s="164"/>
      <c r="AA997" s="164"/>
      <c r="AB997" s="164"/>
      <c r="AC997" s="164"/>
      <c r="AD997" s="164"/>
      <c r="AE997" s="164"/>
      <c r="AF997" s="164"/>
      <c r="AG997" s="164"/>
      <c r="AH997" s="164"/>
      <c r="AI997" s="164"/>
      <c r="AJ997" s="164"/>
      <c r="AK997" s="164"/>
      <c r="AL997" s="164"/>
      <c r="AM997" s="164"/>
      <c r="AN997" s="164"/>
      <c r="AO997" s="164"/>
      <c r="AP997" s="164"/>
      <c r="AQ997" s="164"/>
      <c r="AR997" s="164"/>
      <c r="AS997" s="164"/>
      <c r="AT997" s="164"/>
      <c r="AU997" s="164"/>
      <c r="AV997" s="164"/>
      <c r="AW997" s="164"/>
      <c r="AX997" s="164"/>
      <c r="AY997" s="164"/>
      <c r="AZ997" s="164"/>
      <c r="BA997" s="164"/>
      <c r="BB997" s="164"/>
      <c r="BC997" s="164"/>
      <c r="BD997" s="164"/>
      <c r="BE997" s="164"/>
      <c r="BF997" s="164"/>
      <c r="BG997" s="164"/>
      <c r="BH997" s="164"/>
      <c r="BI997" s="164"/>
      <c r="BJ997" s="164"/>
      <c r="BK997" s="164"/>
      <c r="BL997" s="164"/>
      <c r="BM997" s="164"/>
      <c r="BN997" s="164"/>
      <c r="BO997" s="164"/>
      <c r="BP997" s="164"/>
      <c r="BQ997" s="164"/>
      <c r="BR997" s="164"/>
      <c r="BS997" s="164"/>
      <c r="BT997" s="164"/>
      <c r="BU997" s="164"/>
      <c r="BV997" s="164"/>
      <c r="BW997" s="164"/>
      <c r="BX997" s="164"/>
      <c r="BY997" s="172"/>
    </row>
    <row r="998" spans="1:77" s="169" customFormat="1" x14ac:dyDescent="0.3">
      <c r="A998" s="156"/>
      <c r="B998" s="170"/>
      <c r="W998" s="170"/>
      <c r="X998" s="164"/>
      <c r="Y998" s="164"/>
      <c r="Z998" s="164"/>
      <c r="AA998" s="164"/>
      <c r="AB998" s="164"/>
      <c r="AC998" s="164"/>
      <c r="AD998" s="164"/>
      <c r="AE998" s="164"/>
      <c r="AF998" s="164"/>
      <c r="AG998" s="164"/>
      <c r="AH998" s="164"/>
      <c r="AI998" s="164"/>
      <c r="AJ998" s="164"/>
      <c r="AK998" s="164"/>
      <c r="AL998" s="164"/>
      <c r="AM998" s="164"/>
      <c r="AN998" s="164"/>
      <c r="AO998" s="164"/>
      <c r="AP998" s="164"/>
      <c r="AQ998" s="164"/>
      <c r="AR998" s="164"/>
      <c r="AS998" s="164"/>
      <c r="AT998" s="164"/>
      <c r="AU998" s="164"/>
      <c r="AV998" s="164"/>
      <c r="AW998" s="164"/>
      <c r="AX998" s="164"/>
      <c r="AY998" s="164"/>
      <c r="AZ998" s="164"/>
      <c r="BA998" s="164"/>
      <c r="BB998" s="164"/>
      <c r="BC998" s="164"/>
      <c r="BD998" s="164"/>
      <c r="BE998" s="164"/>
      <c r="BF998" s="164"/>
      <c r="BG998" s="164"/>
      <c r="BH998" s="164"/>
      <c r="BI998" s="164"/>
      <c r="BJ998" s="164"/>
      <c r="BK998" s="164"/>
      <c r="BL998" s="164"/>
      <c r="BM998" s="164"/>
      <c r="BN998" s="164"/>
      <c r="BO998" s="164"/>
      <c r="BP998" s="164"/>
      <c r="BQ998" s="164"/>
      <c r="BR998" s="164"/>
      <c r="BS998" s="164"/>
      <c r="BT998" s="164"/>
      <c r="BU998" s="164"/>
      <c r="BV998" s="164"/>
      <c r="BW998" s="164"/>
      <c r="BX998" s="164"/>
      <c r="BY998" s="172"/>
    </row>
    <row r="999" spans="1:77" s="169" customFormat="1" x14ac:dyDescent="0.3">
      <c r="A999" s="156"/>
      <c r="B999" s="170"/>
      <c r="W999" s="170"/>
      <c r="X999" s="164"/>
      <c r="Y999" s="164"/>
      <c r="Z999" s="164"/>
      <c r="AA999" s="164"/>
      <c r="AB999" s="164"/>
      <c r="AC999" s="164"/>
      <c r="AD999" s="164"/>
      <c r="AE999" s="164"/>
      <c r="AF999" s="164"/>
      <c r="AG999" s="164"/>
      <c r="AH999" s="164"/>
      <c r="AI999" s="164"/>
      <c r="AJ999" s="164"/>
      <c r="AK999" s="164"/>
      <c r="AL999" s="164"/>
      <c r="AM999" s="164"/>
      <c r="AN999" s="164"/>
      <c r="AO999" s="164"/>
      <c r="AP999" s="164"/>
      <c r="AQ999" s="164"/>
      <c r="AR999" s="164"/>
      <c r="AS999" s="164"/>
      <c r="AT999" s="164"/>
      <c r="AU999" s="164"/>
      <c r="AV999" s="164"/>
      <c r="AW999" s="164"/>
      <c r="AX999" s="164"/>
      <c r="AY999" s="164"/>
      <c r="AZ999" s="164"/>
      <c r="BA999" s="164"/>
      <c r="BB999" s="164"/>
      <c r="BC999" s="164"/>
      <c r="BD999" s="164"/>
      <c r="BE999" s="164"/>
      <c r="BF999" s="164"/>
      <c r="BG999" s="164"/>
      <c r="BH999" s="164"/>
      <c r="BI999" s="164"/>
      <c r="BJ999" s="164"/>
      <c r="BK999" s="164"/>
      <c r="BL999" s="164"/>
      <c r="BM999" s="164"/>
      <c r="BN999" s="164"/>
      <c r="BO999" s="164"/>
      <c r="BP999" s="164"/>
      <c r="BQ999" s="164"/>
      <c r="BR999" s="164"/>
      <c r="BS999" s="164"/>
      <c r="BT999" s="164"/>
      <c r="BU999" s="164"/>
      <c r="BV999" s="164"/>
      <c r="BW999" s="164"/>
      <c r="BX999" s="164"/>
      <c r="BY999" s="172"/>
    </row>
    <row r="1000" spans="1:77" s="169" customFormat="1" x14ac:dyDescent="0.3">
      <c r="A1000" s="156"/>
      <c r="B1000" s="170"/>
      <c r="W1000" s="170"/>
      <c r="X1000" s="164"/>
      <c r="Y1000" s="164"/>
      <c r="Z1000" s="164"/>
      <c r="AA1000" s="164"/>
      <c r="AB1000" s="164"/>
      <c r="AC1000" s="164"/>
      <c r="AD1000" s="164"/>
      <c r="AE1000" s="164"/>
      <c r="AF1000" s="164"/>
      <c r="AG1000" s="164"/>
      <c r="AH1000" s="164"/>
      <c r="AI1000" s="164"/>
      <c r="AJ1000" s="164"/>
      <c r="AK1000" s="164"/>
      <c r="AL1000" s="164"/>
      <c r="AM1000" s="164"/>
      <c r="AN1000" s="164"/>
      <c r="AO1000" s="164"/>
      <c r="AP1000" s="164"/>
      <c r="AQ1000" s="164"/>
      <c r="AR1000" s="164"/>
      <c r="AS1000" s="164"/>
      <c r="AT1000" s="164"/>
      <c r="AU1000" s="164"/>
      <c r="AV1000" s="164"/>
      <c r="AW1000" s="164"/>
      <c r="AX1000" s="164"/>
      <c r="AY1000" s="164"/>
      <c r="AZ1000" s="164"/>
      <c r="BA1000" s="164"/>
      <c r="BB1000" s="164"/>
      <c r="BC1000" s="164"/>
      <c r="BD1000" s="164"/>
      <c r="BE1000" s="164"/>
      <c r="BF1000" s="164"/>
      <c r="BG1000" s="164"/>
      <c r="BH1000" s="164"/>
      <c r="BI1000" s="164"/>
      <c r="BJ1000" s="164"/>
      <c r="BK1000" s="164"/>
      <c r="BL1000" s="164"/>
      <c r="BM1000" s="164"/>
      <c r="BN1000" s="164"/>
      <c r="BO1000" s="164"/>
      <c r="BP1000" s="164"/>
      <c r="BQ1000" s="164"/>
      <c r="BR1000" s="164"/>
      <c r="BS1000" s="164"/>
      <c r="BT1000" s="164"/>
      <c r="BU1000" s="164"/>
      <c r="BV1000" s="164"/>
      <c r="BW1000" s="164"/>
      <c r="BX1000" s="164"/>
      <c r="BY1000" s="172"/>
    </row>
    <row r="1001" spans="1:77" s="169" customFormat="1" x14ac:dyDescent="0.3">
      <c r="A1001" s="156"/>
      <c r="B1001" s="170"/>
      <c r="W1001" s="170"/>
      <c r="X1001" s="164"/>
      <c r="Y1001" s="164"/>
      <c r="Z1001" s="164"/>
      <c r="AA1001" s="164"/>
      <c r="AB1001" s="164"/>
      <c r="AC1001" s="164"/>
      <c r="AD1001" s="164"/>
      <c r="AE1001" s="164"/>
      <c r="AF1001" s="164"/>
      <c r="AG1001" s="164"/>
      <c r="AH1001" s="164"/>
      <c r="AI1001" s="164"/>
      <c r="AJ1001" s="164"/>
      <c r="AK1001" s="164"/>
      <c r="AL1001" s="164"/>
      <c r="AM1001" s="164"/>
      <c r="AN1001" s="164"/>
      <c r="AO1001" s="164"/>
      <c r="AP1001" s="164"/>
      <c r="AQ1001" s="164"/>
      <c r="AR1001" s="164"/>
      <c r="AS1001" s="164"/>
      <c r="AT1001" s="164"/>
      <c r="AU1001" s="164"/>
      <c r="AV1001" s="164"/>
      <c r="AW1001" s="164"/>
      <c r="AX1001" s="164"/>
      <c r="AY1001" s="164"/>
      <c r="AZ1001" s="164"/>
      <c r="BA1001" s="164"/>
      <c r="BB1001" s="164"/>
      <c r="BC1001" s="164"/>
      <c r="BD1001" s="164"/>
      <c r="BE1001" s="164"/>
      <c r="BF1001" s="164"/>
      <c r="BG1001" s="164"/>
      <c r="BH1001" s="164"/>
      <c r="BI1001" s="164"/>
      <c r="BJ1001" s="164"/>
      <c r="BK1001" s="164"/>
      <c r="BL1001" s="164"/>
      <c r="BM1001" s="164"/>
      <c r="BN1001" s="164"/>
      <c r="BO1001" s="164"/>
      <c r="BP1001" s="164"/>
      <c r="BQ1001" s="164"/>
      <c r="BR1001" s="164"/>
      <c r="BS1001" s="164"/>
      <c r="BT1001" s="164"/>
      <c r="BU1001" s="164"/>
      <c r="BV1001" s="164"/>
      <c r="BW1001" s="164"/>
      <c r="BX1001" s="164"/>
      <c r="BY1001" s="172"/>
    </row>
    <row r="1002" spans="1:77" s="169" customFormat="1" x14ac:dyDescent="0.3">
      <c r="A1002" s="156"/>
      <c r="B1002" s="170"/>
      <c r="W1002" s="170"/>
      <c r="X1002" s="164"/>
      <c r="Y1002" s="164"/>
      <c r="Z1002" s="164"/>
      <c r="AA1002" s="164"/>
      <c r="AB1002" s="164"/>
      <c r="AC1002" s="164"/>
      <c r="AD1002" s="164"/>
      <c r="AE1002" s="164"/>
      <c r="AF1002" s="164"/>
      <c r="AG1002" s="164"/>
      <c r="AH1002" s="164"/>
      <c r="AI1002" s="164"/>
      <c r="AJ1002" s="164"/>
      <c r="AK1002" s="164"/>
      <c r="AL1002" s="164"/>
      <c r="AM1002" s="164"/>
      <c r="AN1002" s="164"/>
      <c r="AO1002" s="164"/>
      <c r="AP1002" s="164"/>
      <c r="AQ1002" s="164"/>
      <c r="AR1002" s="164"/>
      <c r="AS1002" s="164"/>
      <c r="AT1002" s="164"/>
      <c r="AU1002" s="164"/>
      <c r="AV1002" s="164"/>
      <c r="AW1002" s="164"/>
      <c r="AX1002" s="164"/>
      <c r="AY1002" s="164"/>
      <c r="AZ1002" s="164"/>
      <c r="BA1002" s="164"/>
      <c r="BB1002" s="164"/>
      <c r="BC1002" s="164"/>
      <c r="BD1002" s="164"/>
      <c r="BE1002" s="164"/>
      <c r="BF1002" s="164"/>
      <c r="BG1002" s="164"/>
      <c r="BH1002" s="164"/>
      <c r="BI1002" s="164"/>
      <c r="BJ1002" s="164"/>
      <c r="BK1002" s="164"/>
      <c r="BL1002" s="164"/>
      <c r="BM1002" s="164"/>
      <c r="BN1002" s="164"/>
      <c r="BO1002" s="164"/>
      <c r="BP1002" s="164"/>
      <c r="BQ1002" s="164"/>
      <c r="BR1002" s="164"/>
      <c r="BS1002" s="164"/>
      <c r="BT1002" s="164"/>
      <c r="BU1002" s="164"/>
      <c r="BV1002" s="164"/>
      <c r="BW1002" s="164"/>
      <c r="BX1002" s="164"/>
      <c r="BY1002" s="172"/>
    </row>
    <row r="1003" spans="1:77" s="169" customFormat="1" x14ac:dyDescent="0.3">
      <c r="A1003" s="156"/>
      <c r="B1003" s="170"/>
      <c r="W1003" s="170"/>
      <c r="X1003" s="164"/>
      <c r="Y1003" s="164"/>
      <c r="Z1003" s="164"/>
      <c r="AA1003" s="164"/>
      <c r="AB1003" s="164"/>
      <c r="AC1003" s="164"/>
      <c r="AD1003" s="164"/>
      <c r="AE1003" s="164"/>
      <c r="AF1003" s="164"/>
      <c r="AG1003" s="164"/>
      <c r="AH1003" s="164"/>
      <c r="AI1003" s="164"/>
      <c r="AJ1003" s="164"/>
      <c r="AK1003" s="164"/>
      <c r="AL1003" s="164"/>
      <c r="AM1003" s="164"/>
      <c r="AN1003" s="164"/>
      <c r="AO1003" s="164"/>
      <c r="AP1003" s="164"/>
      <c r="AQ1003" s="164"/>
      <c r="AR1003" s="164"/>
      <c r="AS1003" s="164"/>
      <c r="AT1003" s="164"/>
      <c r="AU1003" s="164"/>
      <c r="AV1003" s="164"/>
      <c r="AW1003" s="164"/>
      <c r="AX1003" s="164"/>
      <c r="AY1003" s="164"/>
      <c r="AZ1003" s="164"/>
      <c r="BA1003" s="164"/>
      <c r="BB1003" s="164"/>
      <c r="BC1003" s="164"/>
      <c r="BD1003" s="164"/>
      <c r="BE1003" s="164"/>
      <c r="BF1003" s="164"/>
      <c r="BG1003" s="164"/>
      <c r="BH1003" s="164"/>
      <c r="BI1003" s="164"/>
      <c r="BJ1003" s="164"/>
      <c r="BK1003" s="164"/>
      <c r="BL1003" s="164"/>
      <c r="BM1003" s="164"/>
      <c r="BN1003" s="164"/>
      <c r="BO1003" s="164"/>
      <c r="BP1003" s="164"/>
      <c r="BQ1003" s="164"/>
      <c r="BR1003" s="164"/>
      <c r="BS1003" s="164"/>
      <c r="BT1003" s="164"/>
      <c r="BU1003" s="164"/>
      <c r="BV1003" s="164"/>
      <c r="BW1003" s="164"/>
      <c r="BX1003" s="164"/>
      <c r="BY1003" s="172"/>
    </row>
    <row r="1004" spans="1:77" s="169" customFormat="1" x14ac:dyDescent="0.3">
      <c r="A1004" s="156"/>
      <c r="B1004" s="170"/>
      <c r="W1004" s="170"/>
      <c r="X1004" s="164"/>
      <c r="Y1004" s="164"/>
      <c r="Z1004" s="164"/>
      <c r="AA1004" s="164"/>
      <c r="AB1004" s="164"/>
      <c r="AC1004" s="164"/>
      <c r="AD1004" s="164"/>
      <c r="AE1004" s="164"/>
      <c r="AF1004" s="164"/>
      <c r="AG1004" s="164"/>
      <c r="AH1004" s="164"/>
      <c r="AI1004" s="164"/>
      <c r="AJ1004" s="164"/>
      <c r="AK1004" s="164"/>
      <c r="AL1004" s="164"/>
      <c r="AM1004" s="164"/>
      <c r="AN1004" s="164"/>
      <c r="AO1004" s="164"/>
      <c r="AP1004" s="164"/>
      <c r="AQ1004" s="164"/>
      <c r="AR1004" s="164"/>
      <c r="AS1004" s="164"/>
      <c r="AT1004" s="164"/>
      <c r="AU1004" s="164"/>
      <c r="AV1004" s="164"/>
      <c r="AW1004" s="164"/>
      <c r="AX1004" s="164"/>
      <c r="AY1004" s="164"/>
      <c r="AZ1004" s="164"/>
      <c r="BA1004" s="164"/>
      <c r="BB1004" s="164"/>
      <c r="BC1004" s="164"/>
      <c r="BD1004" s="164"/>
      <c r="BE1004" s="164"/>
      <c r="BF1004" s="164"/>
      <c r="BG1004" s="164"/>
      <c r="BH1004" s="164"/>
      <c r="BI1004" s="164"/>
      <c r="BJ1004" s="164"/>
      <c r="BK1004" s="164"/>
      <c r="BL1004" s="164"/>
      <c r="BM1004" s="164"/>
      <c r="BN1004" s="164"/>
      <c r="BO1004" s="164"/>
      <c r="BP1004" s="164"/>
      <c r="BQ1004" s="164"/>
      <c r="BR1004" s="164"/>
      <c r="BS1004" s="164"/>
      <c r="BT1004" s="164"/>
      <c r="BU1004" s="164"/>
      <c r="BV1004" s="164"/>
      <c r="BW1004" s="164"/>
      <c r="BX1004" s="164"/>
      <c r="BY1004" s="172"/>
    </row>
    <row r="1005" spans="1:77" s="169" customFormat="1" x14ac:dyDescent="0.3">
      <c r="A1005" s="156"/>
      <c r="B1005" s="170"/>
      <c r="W1005" s="170"/>
      <c r="X1005" s="164"/>
      <c r="Y1005" s="164"/>
      <c r="Z1005" s="164"/>
      <c r="AA1005" s="164"/>
      <c r="AB1005" s="164"/>
      <c r="AC1005" s="164"/>
      <c r="AD1005" s="164"/>
      <c r="AE1005" s="164"/>
      <c r="AF1005" s="164"/>
      <c r="AG1005" s="164"/>
      <c r="AH1005" s="164"/>
      <c r="AI1005" s="164"/>
      <c r="AJ1005" s="164"/>
      <c r="AK1005" s="164"/>
      <c r="AL1005" s="164"/>
      <c r="AM1005" s="164"/>
      <c r="AN1005" s="164"/>
      <c r="AO1005" s="164"/>
      <c r="AP1005" s="164"/>
      <c r="AQ1005" s="164"/>
      <c r="AR1005" s="164"/>
      <c r="AS1005" s="164"/>
      <c r="AT1005" s="164"/>
      <c r="AU1005" s="164"/>
      <c r="AV1005" s="164"/>
      <c r="AW1005" s="164"/>
      <c r="AX1005" s="164"/>
      <c r="AY1005" s="164"/>
      <c r="AZ1005" s="164"/>
      <c r="BA1005" s="164"/>
      <c r="BB1005" s="164"/>
      <c r="BC1005" s="164"/>
      <c r="BD1005" s="164"/>
      <c r="BE1005" s="164"/>
      <c r="BF1005" s="164"/>
      <c r="BG1005" s="164"/>
      <c r="BH1005" s="164"/>
      <c r="BI1005" s="164"/>
      <c r="BJ1005" s="164"/>
      <c r="BK1005" s="164"/>
      <c r="BL1005" s="164"/>
      <c r="BM1005" s="164"/>
      <c r="BN1005" s="164"/>
      <c r="BO1005" s="164"/>
      <c r="BP1005" s="164"/>
      <c r="BQ1005" s="164"/>
      <c r="BR1005" s="164"/>
      <c r="BS1005" s="164"/>
      <c r="BT1005" s="164"/>
      <c r="BU1005" s="164"/>
      <c r="BV1005" s="164"/>
      <c r="BW1005" s="164"/>
      <c r="BX1005" s="164"/>
      <c r="BY1005" s="172"/>
    </row>
    <row r="1006" spans="1:77" s="169" customFormat="1" x14ac:dyDescent="0.3">
      <c r="A1006" s="156"/>
      <c r="B1006" s="170"/>
      <c r="W1006" s="170"/>
      <c r="X1006" s="164"/>
      <c r="Y1006" s="164"/>
      <c r="Z1006" s="164"/>
      <c r="AA1006" s="164"/>
      <c r="AB1006" s="164"/>
      <c r="AC1006" s="164"/>
      <c r="AD1006" s="164"/>
      <c r="AE1006" s="164"/>
      <c r="AF1006" s="164"/>
      <c r="AG1006" s="164"/>
      <c r="AH1006" s="164"/>
      <c r="AI1006" s="164"/>
      <c r="AJ1006" s="164"/>
      <c r="AK1006" s="164"/>
      <c r="AL1006" s="164"/>
      <c r="AM1006" s="164"/>
      <c r="AN1006" s="164"/>
      <c r="AO1006" s="164"/>
      <c r="AP1006" s="164"/>
      <c r="AQ1006" s="164"/>
      <c r="AR1006" s="164"/>
      <c r="AS1006" s="164"/>
      <c r="AT1006" s="164"/>
      <c r="AU1006" s="164"/>
      <c r="AV1006" s="164"/>
      <c r="AW1006" s="164"/>
      <c r="AX1006" s="164"/>
      <c r="AY1006" s="164"/>
      <c r="AZ1006" s="164"/>
      <c r="BA1006" s="164"/>
      <c r="BB1006" s="164"/>
      <c r="BC1006" s="164"/>
      <c r="BD1006" s="164"/>
      <c r="BE1006" s="164"/>
      <c r="BF1006" s="164"/>
      <c r="BG1006" s="164"/>
      <c r="BH1006" s="164"/>
      <c r="BI1006" s="164"/>
      <c r="BJ1006" s="164"/>
      <c r="BK1006" s="164"/>
      <c r="BL1006" s="164"/>
      <c r="BM1006" s="164"/>
      <c r="BN1006" s="164"/>
      <c r="BO1006" s="164"/>
      <c r="BP1006" s="164"/>
      <c r="BQ1006" s="164"/>
      <c r="BR1006" s="164"/>
      <c r="BS1006" s="164"/>
      <c r="BT1006" s="164"/>
      <c r="BU1006" s="164"/>
      <c r="BV1006" s="164"/>
      <c r="BW1006" s="164"/>
      <c r="BX1006" s="164"/>
      <c r="BY1006" s="172"/>
    </row>
    <row r="1007" spans="1:77" s="169" customFormat="1" x14ac:dyDescent="0.3">
      <c r="A1007" s="156"/>
      <c r="B1007" s="170"/>
      <c r="W1007" s="170"/>
      <c r="X1007" s="164"/>
      <c r="Y1007" s="164"/>
      <c r="Z1007" s="164"/>
      <c r="AA1007" s="164"/>
      <c r="AB1007" s="164"/>
      <c r="AC1007" s="164"/>
      <c r="AD1007" s="164"/>
      <c r="AE1007" s="164"/>
      <c r="AF1007" s="164"/>
      <c r="AG1007" s="164"/>
      <c r="AH1007" s="164"/>
      <c r="AI1007" s="164"/>
      <c r="AJ1007" s="164"/>
      <c r="AK1007" s="164"/>
      <c r="AL1007" s="164"/>
      <c r="AM1007" s="164"/>
      <c r="AN1007" s="164"/>
      <c r="AO1007" s="164"/>
      <c r="AP1007" s="164"/>
      <c r="AQ1007" s="164"/>
      <c r="AR1007" s="164"/>
      <c r="AS1007" s="164"/>
      <c r="AT1007" s="164"/>
      <c r="AU1007" s="164"/>
      <c r="AV1007" s="164"/>
      <c r="AW1007" s="164"/>
      <c r="AX1007" s="164"/>
      <c r="AY1007" s="164"/>
      <c r="AZ1007" s="164"/>
      <c r="BA1007" s="164"/>
      <c r="BB1007" s="164"/>
      <c r="BC1007" s="164"/>
      <c r="BD1007" s="164"/>
      <c r="BE1007" s="164"/>
      <c r="BF1007" s="164"/>
      <c r="BG1007" s="164"/>
      <c r="BH1007" s="164"/>
      <c r="BI1007" s="164"/>
      <c r="BJ1007" s="164"/>
      <c r="BK1007" s="164"/>
      <c r="BL1007" s="164"/>
      <c r="BM1007" s="164"/>
      <c r="BN1007" s="164"/>
      <c r="BO1007" s="164"/>
      <c r="BP1007" s="164"/>
      <c r="BQ1007" s="164"/>
      <c r="BR1007" s="164"/>
      <c r="BS1007" s="164"/>
      <c r="BT1007" s="164"/>
      <c r="BU1007" s="164"/>
      <c r="BV1007" s="164"/>
      <c r="BW1007" s="164"/>
      <c r="BX1007" s="164"/>
      <c r="BY1007" s="172"/>
    </row>
    <row r="1008" spans="1:77" s="169" customFormat="1" x14ac:dyDescent="0.3">
      <c r="A1008" s="156"/>
      <c r="B1008" s="170"/>
      <c r="W1008" s="170"/>
      <c r="X1008" s="164"/>
      <c r="Y1008" s="164"/>
      <c r="Z1008" s="164"/>
      <c r="AA1008" s="164"/>
      <c r="AB1008" s="164"/>
      <c r="AC1008" s="164"/>
      <c r="AD1008" s="164"/>
      <c r="AE1008" s="164"/>
      <c r="AF1008" s="164"/>
      <c r="AG1008" s="164"/>
      <c r="AH1008" s="164"/>
      <c r="AI1008" s="164"/>
      <c r="AJ1008" s="164"/>
      <c r="AK1008" s="164"/>
      <c r="AL1008" s="164"/>
      <c r="AM1008" s="164"/>
      <c r="AN1008" s="164"/>
      <c r="AO1008" s="164"/>
      <c r="AP1008" s="164"/>
      <c r="AQ1008" s="164"/>
      <c r="AR1008" s="164"/>
      <c r="AS1008" s="164"/>
      <c r="AT1008" s="164"/>
      <c r="AU1008" s="164"/>
      <c r="AV1008" s="164"/>
      <c r="AW1008" s="164"/>
      <c r="AX1008" s="164"/>
      <c r="AY1008" s="164"/>
      <c r="AZ1008" s="164"/>
      <c r="BA1008" s="164"/>
      <c r="BB1008" s="164"/>
      <c r="BC1008" s="164"/>
      <c r="BD1008" s="164"/>
      <c r="BE1008" s="164"/>
      <c r="BF1008" s="164"/>
      <c r="BG1008" s="164"/>
      <c r="BH1008" s="164"/>
      <c r="BI1008" s="164"/>
      <c r="BJ1008" s="164"/>
      <c r="BK1008" s="164"/>
      <c r="BL1008" s="164"/>
      <c r="BM1008" s="164"/>
      <c r="BN1008" s="164"/>
      <c r="BO1008" s="164"/>
      <c r="BP1008" s="164"/>
      <c r="BQ1008" s="164"/>
      <c r="BR1008" s="164"/>
      <c r="BS1008" s="164"/>
      <c r="BT1008" s="164"/>
      <c r="BU1008" s="164"/>
      <c r="BV1008" s="164"/>
      <c r="BW1008" s="164"/>
      <c r="BX1008" s="164"/>
      <c r="BY1008" s="172"/>
    </row>
    <row r="1009" spans="1:77" s="169" customFormat="1" x14ac:dyDescent="0.3">
      <c r="A1009" s="156"/>
      <c r="B1009" s="170"/>
      <c r="W1009" s="170"/>
      <c r="X1009" s="164"/>
      <c r="Y1009" s="164"/>
      <c r="Z1009" s="164"/>
      <c r="AA1009" s="164"/>
      <c r="AB1009" s="164"/>
      <c r="AC1009" s="164"/>
      <c r="AD1009" s="164"/>
      <c r="AE1009" s="164"/>
      <c r="AF1009" s="164"/>
      <c r="AG1009" s="164"/>
      <c r="AH1009" s="164"/>
      <c r="AI1009" s="164"/>
      <c r="AJ1009" s="164"/>
      <c r="AK1009" s="164"/>
      <c r="AL1009" s="164"/>
      <c r="AM1009" s="164"/>
      <c r="AN1009" s="164"/>
      <c r="AO1009" s="164"/>
      <c r="AP1009" s="164"/>
      <c r="AQ1009" s="164"/>
      <c r="AR1009" s="164"/>
      <c r="AS1009" s="164"/>
      <c r="AT1009" s="164"/>
      <c r="AU1009" s="164"/>
      <c r="AV1009" s="164"/>
      <c r="AW1009" s="164"/>
      <c r="AX1009" s="164"/>
      <c r="AY1009" s="164"/>
      <c r="AZ1009" s="164"/>
      <c r="BA1009" s="164"/>
      <c r="BB1009" s="164"/>
      <c r="BC1009" s="164"/>
      <c r="BD1009" s="164"/>
      <c r="BE1009" s="164"/>
      <c r="BF1009" s="164"/>
      <c r="BG1009" s="164"/>
      <c r="BH1009" s="164"/>
      <c r="BI1009" s="164"/>
      <c r="BJ1009" s="164"/>
      <c r="BK1009" s="164"/>
      <c r="BL1009" s="164"/>
      <c r="BM1009" s="164"/>
      <c r="BN1009" s="164"/>
      <c r="BO1009" s="164"/>
      <c r="BP1009" s="164"/>
      <c r="BQ1009" s="164"/>
      <c r="BR1009" s="164"/>
      <c r="BS1009" s="164"/>
      <c r="BT1009" s="164"/>
      <c r="BU1009" s="164"/>
      <c r="BV1009" s="164"/>
      <c r="BW1009" s="164"/>
      <c r="BX1009" s="164"/>
      <c r="BY1009" s="172"/>
    </row>
    <row r="1010" spans="1:77" s="169" customFormat="1" x14ac:dyDescent="0.3">
      <c r="A1010" s="156"/>
      <c r="B1010" s="170"/>
      <c r="W1010" s="170"/>
      <c r="X1010" s="164"/>
      <c r="Y1010" s="164"/>
      <c r="Z1010" s="164"/>
      <c r="AA1010" s="164"/>
      <c r="AB1010" s="164"/>
      <c r="AC1010" s="164"/>
      <c r="AD1010" s="164"/>
      <c r="AE1010" s="164"/>
      <c r="AF1010" s="164"/>
      <c r="AG1010" s="164"/>
      <c r="AH1010" s="164"/>
      <c r="AI1010" s="164"/>
      <c r="AJ1010" s="164"/>
      <c r="AK1010" s="164"/>
      <c r="AL1010" s="164"/>
      <c r="AM1010" s="164"/>
      <c r="AN1010" s="164"/>
      <c r="AO1010" s="164"/>
      <c r="AP1010" s="164"/>
      <c r="AQ1010" s="164"/>
      <c r="AR1010" s="164"/>
      <c r="AS1010" s="164"/>
      <c r="AT1010" s="164"/>
      <c r="AU1010" s="164"/>
      <c r="AV1010" s="164"/>
      <c r="AW1010" s="164"/>
      <c r="AX1010" s="164"/>
      <c r="AY1010" s="164"/>
      <c r="AZ1010" s="164"/>
      <c r="BA1010" s="164"/>
      <c r="BB1010" s="164"/>
      <c r="BC1010" s="164"/>
      <c r="BD1010" s="164"/>
      <c r="BE1010" s="164"/>
      <c r="BF1010" s="164"/>
      <c r="BG1010" s="164"/>
      <c r="BH1010" s="164"/>
      <c r="BI1010" s="164"/>
      <c r="BJ1010" s="164"/>
      <c r="BK1010" s="164"/>
      <c r="BL1010" s="164"/>
      <c r="BM1010" s="164"/>
      <c r="BN1010" s="164"/>
      <c r="BO1010" s="164"/>
      <c r="BP1010" s="164"/>
      <c r="BQ1010" s="164"/>
      <c r="BR1010" s="164"/>
      <c r="BS1010" s="164"/>
      <c r="BT1010" s="164"/>
      <c r="BU1010" s="164"/>
      <c r="BV1010" s="164"/>
      <c r="BW1010" s="164"/>
      <c r="BX1010" s="164"/>
      <c r="BY1010" s="172"/>
    </row>
    <row r="1011" spans="1:77" s="169" customFormat="1" x14ac:dyDescent="0.3">
      <c r="A1011" s="156"/>
      <c r="B1011" s="170"/>
      <c r="W1011" s="170"/>
      <c r="X1011" s="164"/>
      <c r="Y1011" s="164"/>
      <c r="Z1011" s="164"/>
      <c r="AA1011" s="164"/>
      <c r="AB1011" s="164"/>
      <c r="AC1011" s="164"/>
      <c r="AD1011" s="164"/>
      <c r="AE1011" s="164"/>
      <c r="AF1011" s="164"/>
      <c r="AG1011" s="164"/>
      <c r="AH1011" s="164"/>
      <c r="AI1011" s="164"/>
      <c r="AJ1011" s="164"/>
      <c r="AK1011" s="164"/>
      <c r="AL1011" s="164"/>
      <c r="AM1011" s="164"/>
      <c r="AN1011" s="164"/>
      <c r="AO1011" s="164"/>
      <c r="AP1011" s="164"/>
      <c r="AQ1011" s="164"/>
      <c r="AR1011" s="164"/>
      <c r="AS1011" s="164"/>
      <c r="AT1011" s="164"/>
      <c r="AU1011" s="164"/>
      <c r="AV1011" s="164"/>
      <c r="AW1011" s="164"/>
      <c r="AX1011" s="164"/>
      <c r="AY1011" s="164"/>
      <c r="AZ1011" s="164"/>
      <c r="BA1011" s="164"/>
      <c r="BB1011" s="164"/>
      <c r="BC1011" s="164"/>
      <c r="BD1011" s="164"/>
      <c r="BE1011" s="164"/>
      <c r="BF1011" s="164"/>
      <c r="BG1011" s="164"/>
      <c r="BH1011" s="164"/>
      <c r="BI1011" s="164"/>
      <c r="BJ1011" s="164"/>
      <c r="BK1011" s="164"/>
      <c r="BL1011" s="164"/>
      <c r="BM1011" s="164"/>
      <c r="BN1011" s="164"/>
      <c r="BO1011" s="164"/>
      <c r="BP1011" s="164"/>
      <c r="BQ1011" s="164"/>
      <c r="BR1011" s="164"/>
      <c r="BS1011" s="164"/>
      <c r="BT1011" s="164"/>
      <c r="BU1011" s="164"/>
      <c r="BV1011" s="164"/>
      <c r="BW1011" s="164"/>
      <c r="BX1011" s="164"/>
      <c r="BY1011" s="172"/>
    </row>
    <row r="1012" spans="1:77" s="169" customFormat="1" x14ac:dyDescent="0.3">
      <c r="A1012" s="156"/>
      <c r="B1012" s="170"/>
      <c r="W1012" s="170"/>
      <c r="X1012" s="164"/>
      <c r="Y1012" s="164"/>
      <c r="Z1012" s="164"/>
      <c r="AA1012" s="164"/>
      <c r="AB1012" s="164"/>
      <c r="AC1012" s="164"/>
      <c r="AD1012" s="164"/>
      <c r="AE1012" s="164"/>
      <c r="AF1012" s="164"/>
      <c r="AG1012" s="164"/>
      <c r="AH1012" s="164"/>
      <c r="AI1012" s="164"/>
      <c r="AJ1012" s="164"/>
      <c r="AK1012" s="164"/>
      <c r="AL1012" s="164"/>
      <c r="AM1012" s="164"/>
      <c r="AN1012" s="164"/>
      <c r="AO1012" s="164"/>
      <c r="AP1012" s="164"/>
      <c r="AQ1012" s="164"/>
      <c r="AR1012" s="164"/>
      <c r="AS1012" s="164"/>
      <c r="AT1012" s="164"/>
      <c r="AU1012" s="164"/>
      <c r="AV1012" s="164"/>
      <c r="AW1012" s="164"/>
      <c r="AX1012" s="164"/>
      <c r="AY1012" s="164"/>
      <c r="AZ1012" s="164"/>
      <c r="BA1012" s="164"/>
      <c r="BB1012" s="164"/>
      <c r="BC1012" s="164"/>
      <c r="BD1012" s="164"/>
      <c r="BE1012" s="164"/>
      <c r="BF1012" s="164"/>
      <c r="BG1012" s="164"/>
      <c r="BH1012" s="164"/>
      <c r="BI1012" s="164"/>
      <c r="BJ1012" s="164"/>
      <c r="BK1012" s="164"/>
      <c r="BL1012" s="164"/>
      <c r="BM1012" s="164"/>
      <c r="BN1012" s="164"/>
      <c r="BO1012" s="164"/>
      <c r="BP1012" s="164"/>
      <c r="BQ1012" s="164"/>
      <c r="BR1012" s="164"/>
      <c r="BS1012" s="164"/>
      <c r="BT1012" s="164"/>
      <c r="BU1012" s="164"/>
      <c r="BV1012" s="164"/>
      <c r="BW1012" s="164"/>
      <c r="BX1012" s="164"/>
      <c r="BY1012" s="172"/>
    </row>
    <row r="1013" spans="1:77" s="169" customFormat="1" x14ac:dyDescent="0.3">
      <c r="A1013" s="156"/>
      <c r="B1013" s="170"/>
      <c r="W1013" s="170"/>
      <c r="X1013" s="164"/>
      <c r="Y1013" s="164"/>
      <c r="Z1013" s="164"/>
      <c r="AA1013" s="164"/>
      <c r="AB1013" s="164"/>
      <c r="AC1013" s="164"/>
      <c r="AD1013" s="164"/>
      <c r="AE1013" s="164"/>
      <c r="AF1013" s="164"/>
      <c r="AG1013" s="164"/>
      <c r="AH1013" s="164"/>
      <c r="AI1013" s="164"/>
      <c r="AJ1013" s="164"/>
      <c r="AK1013" s="164"/>
      <c r="AL1013" s="164"/>
      <c r="AM1013" s="164"/>
      <c r="AN1013" s="164"/>
      <c r="AO1013" s="164"/>
      <c r="AP1013" s="164"/>
      <c r="AQ1013" s="164"/>
      <c r="AR1013" s="164"/>
      <c r="AS1013" s="164"/>
      <c r="AT1013" s="164"/>
      <c r="AU1013" s="164"/>
      <c r="AV1013" s="164"/>
      <c r="AW1013" s="164"/>
      <c r="AX1013" s="164"/>
      <c r="AY1013" s="164"/>
      <c r="AZ1013" s="164"/>
      <c r="BA1013" s="164"/>
      <c r="BB1013" s="164"/>
      <c r="BC1013" s="164"/>
      <c r="BD1013" s="164"/>
      <c r="BE1013" s="164"/>
      <c r="BF1013" s="164"/>
      <c r="BG1013" s="164"/>
      <c r="BH1013" s="164"/>
      <c r="BI1013" s="164"/>
      <c r="BJ1013" s="164"/>
      <c r="BK1013" s="164"/>
      <c r="BL1013" s="164"/>
      <c r="BM1013" s="164"/>
      <c r="BN1013" s="164"/>
      <c r="BO1013" s="164"/>
      <c r="BP1013" s="164"/>
      <c r="BQ1013" s="164"/>
      <c r="BR1013" s="164"/>
      <c r="BS1013" s="164"/>
      <c r="BT1013" s="164"/>
      <c r="BU1013" s="164"/>
      <c r="BV1013" s="164"/>
      <c r="BW1013" s="164"/>
      <c r="BX1013" s="164"/>
      <c r="BY1013" s="172"/>
    </row>
    <row r="1014" spans="1:77" s="169" customFormat="1" x14ac:dyDescent="0.3">
      <c r="A1014" s="156"/>
      <c r="B1014" s="170"/>
      <c r="W1014" s="170"/>
      <c r="X1014" s="164"/>
      <c r="Y1014" s="164"/>
      <c r="Z1014" s="164"/>
      <c r="AA1014" s="164"/>
      <c r="AB1014" s="164"/>
      <c r="AC1014" s="164"/>
      <c r="AD1014" s="164"/>
      <c r="AE1014" s="164"/>
      <c r="AF1014" s="164"/>
      <c r="AG1014" s="164"/>
      <c r="AH1014" s="164"/>
      <c r="AI1014" s="164"/>
      <c r="AJ1014" s="164"/>
      <c r="AK1014" s="164"/>
      <c r="AL1014" s="164"/>
      <c r="AM1014" s="164"/>
      <c r="AN1014" s="164"/>
      <c r="AO1014" s="164"/>
      <c r="AP1014" s="164"/>
      <c r="AQ1014" s="164"/>
      <c r="AR1014" s="164"/>
      <c r="AS1014" s="164"/>
      <c r="AT1014" s="164"/>
      <c r="AU1014" s="164"/>
      <c r="AV1014" s="164"/>
      <c r="AW1014" s="164"/>
      <c r="AX1014" s="164"/>
      <c r="AY1014" s="164"/>
      <c r="AZ1014" s="164"/>
      <c r="BA1014" s="164"/>
      <c r="BB1014" s="164"/>
      <c r="BC1014" s="164"/>
      <c r="BD1014" s="164"/>
      <c r="BE1014" s="164"/>
      <c r="BF1014" s="164"/>
      <c r="BG1014" s="164"/>
      <c r="BH1014" s="164"/>
      <c r="BI1014" s="164"/>
      <c r="BJ1014" s="164"/>
      <c r="BK1014" s="164"/>
      <c r="BL1014" s="164"/>
      <c r="BM1014" s="164"/>
      <c r="BN1014" s="164"/>
      <c r="BO1014" s="164"/>
      <c r="BP1014" s="164"/>
      <c r="BQ1014" s="164"/>
      <c r="BR1014" s="164"/>
      <c r="BS1014" s="164"/>
      <c r="BT1014" s="164"/>
      <c r="BU1014" s="164"/>
      <c r="BV1014" s="164"/>
      <c r="BW1014" s="164"/>
      <c r="BX1014" s="164"/>
      <c r="BY1014" s="172"/>
    </row>
    <row r="1015" spans="1:77" s="169" customFormat="1" x14ac:dyDescent="0.3">
      <c r="A1015" s="156"/>
      <c r="B1015" s="170"/>
      <c r="W1015" s="170"/>
      <c r="X1015" s="164"/>
      <c r="Y1015" s="164"/>
      <c r="Z1015" s="164"/>
      <c r="AA1015" s="164"/>
      <c r="AB1015" s="164"/>
      <c r="AC1015" s="164"/>
      <c r="AD1015" s="164"/>
      <c r="AE1015" s="164"/>
      <c r="AF1015" s="164"/>
      <c r="AG1015" s="164"/>
      <c r="AH1015" s="164"/>
      <c r="AI1015" s="164"/>
      <c r="AJ1015" s="164"/>
      <c r="AK1015" s="164"/>
      <c r="AL1015" s="164"/>
      <c r="AM1015" s="164"/>
      <c r="AN1015" s="164"/>
      <c r="AO1015" s="164"/>
      <c r="AP1015" s="164"/>
      <c r="AQ1015" s="164"/>
      <c r="AR1015" s="164"/>
      <c r="AS1015" s="164"/>
      <c r="AT1015" s="164"/>
      <c r="AU1015" s="164"/>
      <c r="AV1015" s="164"/>
      <c r="AW1015" s="164"/>
      <c r="AX1015" s="164"/>
      <c r="AY1015" s="164"/>
      <c r="AZ1015" s="164"/>
      <c r="BA1015" s="164"/>
      <c r="BB1015" s="164"/>
      <c r="BC1015" s="164"/>
      <c r="BD1015" s="164"/>
      <c r="BE1015" s="164"/>
      <c r="BF1015" s="164"/>
      <c r="BG1015" s="164"/>
      <c r="BH1015" s="164"/>
      <c r="BI1015" s="164"/>
      <c r="BJ1015" s="164"/>
      <c r="BK1015" s="164"/>
      <c r="BL1015" s="164"/>
      <c r="BM1015" s="164"/>
      <c r="BN1015" s="164"/>
      <c r="BO1015" s="164"/>
      <c r="BP1015" s="164"/>
      <c r="BQ1015" s="164"/>
      <c r="BR1015" s="164"/>
      <c r="BS1015" s="164"/>
      <c r="BT1015" s="164"/>
      <c r="BU1015" s="164"/>
      <c r="BV1015" s="164"/>
      <c r="BW1015" s="164"/>
      <c r="BX1015" s="164"/>
      <c r="BY1015" s="172"/>
    </row>
    <row r="1016" spans="1:77" s="169" customFormat="1" x14ac:dyDescent="0.3">
      <c r="A1016" s="156"/>
      <c r="B1016" s="170"/>
      <c r="W1016" s="170"/>
      <c r="X1016" s="164"/>
      <c r="Y1016" s="164"/>
      <c r="Z1016" s="164"/>
      <c r="AA1016" s="164"/>
      <c r="AB1016" s="164"/>
      <c r="AC1016" s="164"/>
      <c r="AD1016" s="164"/>
      <c r="AE1016" s="164"/>
      <c r="AF1016" s="164"/>
      <c r="AG1016" s="164"/>
      <c r="AH1016" s="164"/>
      <c r="AI1016" s="164"/>
      <c r="AJ1016" s="164"/>
      <c r="AK1016" s="164"/>
      <c r="AL1016" s="164"/>
      <c r="AM1016" s="164"/>
      <c r="AN1016" s="164"/>
      <c r="AO1016" s="164"/>
      <c r="AP1016" s="164"/>
      <c r="AQ1016" s="164"/>
      <c r="AR1016" s="164"/>
      <c r="AS1016" s="164"/>
      <c r="AT1016" s="164"/>
      <c r="AU1016" s="164"/>
      <c r="AV1016" s="164"/>
      <c r="AW1016" s="164"/>
      <c r="AX1016" s="164"/>
      <c r="AY1016" s="164"/>
      <c r="AZ1016" s="164"/>
      <c r="BA1016" s="164"/>
      <c r="BB1016" s="164"/>
      <c r="BC1016" s="164"/>
      <c r="BD1016" s="164"/>
      <c r="BE1016" s="164"/>
      <c r="BF1016" s="164"/>
      <c r="BG1016" s="164"/>
      <c r="BH1016" s="164"/>
      <c r="BI1016" s="164"/>
      <c r="BJ1016" s="164"/>
      <c r="BK1016" s="164"/>
      <c r="BL1016" s="164"/>
      <c r="BM1016" s="164"/>
      <c r="BN1016" s="164"/>
      <c r="BO1016" s="164"/>
      <c r="BP1016" s="164"/>
      <c r="BQ1016" s="164"/>
      <c r="BR1016" s="164"/>
      <c r="BS1016" s="164"/>
      <c r="BT1016" s="164"/>
      <c r="BU1016" s="164"/>
      <c r="BV1016" s="164"/>
      <c r="BW1016" s="164"/>
      <c r="BX1016" s="164"/>
      <c r="BY1016" s="172"/>
    </row>
    <row r="1017" spans="1:77" s="169" customFormat="1" x14ac:dyDescent="0.3">
      <c r="A1017" s="156"/>
      <c r="B1017" s="170"/>
      <c r="W1017" s="170"/>
      <c r="X1017" s="164"/>
      <c r="Y1017" s="164"/>
      <c r="Z1017" s="164"/>
      <c r="AA1017" s="164"/>
      <c r="AB1017" s="164"/>
      <c r="AC1017" s="164"/>
      <c r="AD1017" s="164"/>
      <c r="AE1017" s="164"/>
      <c r="AF1017" s="164"/>
      <c r="AG1017" s="164"/>
      <c r="AH1017" s="164"/>
      <c r="AI1017" s="164"/>
      <c r="AJ1017" s="164"/>
      <c r="AK1017" s="164"/>
      <c r="AL1017" s="164"/>
      <c r="AM1017" s="164"/>
      <c r="AN1017" s="164"/>
      <c r="AO1017" s="164"/>
      <c r="AP1017" s="164"/>
      <c r="AQ1017" s="164"/>
      <c r="AR1017" s="164"/>
      <c r="AS1017" s="164"/>
      <c r="AT1017" s="164"/>
      <c r="AU1017" s="164"/>
      <c r="AV1017" s="164"/>
      <c r="AW1017" s="164"/>
      <c r="AX1017" s="164"/>
      <c r="AY1017" s="164"/>
      <c r="AZ1017" s="164"/>
      <c r="BA1017" s="164"/>
      <c r="BB1017" s="164"/>
      <c r="BC1017" s="164"/>
      <c r="BD1017" s="164"/>
      <c r="BE1017" s="164"/>
      <c r="BF1017" s="164"/>
      <c r="BG1017" s="164"/>
      <c r="BH1017" s="164"/>
      <c r="BI1017" s="164"/>
      <c r="BJ1017" s="164"/>
      <c r="BK1017" s="164"/>
      <c r="BL1017" s="164"/>
      <c r="BM1017" s="164"/>
      <c r="BN1017" s="164"/>
      <c r="BO1017" s="164"/>
      <c r="BP1017" s="164"/>
      <c r="BQ1017" s="164"/>
      <c r="BR1017" s="164"/>
      <c r="BS1017" s="164"/>
      <c r="BT1017" s="164"/>
      <c r="BU1017" s="164"/>
      <c r="BV1017" s="164"/>
      <c r="BW1017" s="164"/>
      <c r="BX1017" s="164"/>
      <c r="BY1017" s="172"/>
    </row>
    <row r="1018" spans="1:77" s="169" customFormat="1" x14ac:dyDescent="0.3">
      <c r="A1018" s="156"/>
      <c r="B1018" s="170"/>
      <c r="W1018" s="170"/>
      <c r="X1018" s="164"/>
      <c r="Y1018" s="164"/>
      <c r="Z1018" s="164"/>
      <c r="AA1018" s="164"/>
      <c r="AB1018" s="164"/>
      <c r="AC1018" s="164"/>
      <c r="AD1018" s="164"/>
      <c r="AE1018" s="164"/>
      <c r="AF1018" s="164"/>
      <c r="AG1018" s="164"/>
      <c r="AH1018" s="164"/>
      <c r="AI1018" s="164"/>
      <c r="AJ1018" s="164"/>
      <c r="AK1018" s="164"/>
      <c r="AL1018" s="164"/>
      <c r="AM1018" s="164"/>
      <c r="AN1018" s="164"/>
      <c r="AO1018" s="164"/>
      <c r="AP1018" s="164"/>
      <c r="AQ1018" s="164"/>
      <c r="AR1018" s="164"/>
      <c r="AS1018" s="164"/>
      <c r="AT1018" s="164"/>
      <c r="AU1018" s="164"/>
      <c r="AV1018" s="164"/>
      <c r="AW1018" s="164"/>
      <c r="AX1018" s="164"/>
      <c r="AY1018" s="164"/>
      <c r="AZ1018" s="164"/>
      <c r="BA1018" s="164"/>
      <c r="BB1018" s="164"/>
      <c r="BC1018" s="164"/>
      <c r="BD1018" s="164"/>
      <c r="BE1018" s="164"/>
      <c r="BF1018" s="164"/>
      <c r="BG1018" s="164"/>
      <c r="BH1018" s="164"/>
      <c r="BI1018" s="164"/>
      <c r="BJ1018" s="164"/>
      <c r="BK1018" s="164"/>
      <c r="BL1018" s="164"/>
      <c r="BM1018" s="164"/>
      <c r="BN1018" s="164"/>
      <c r="BO1018" s="164"/>
      <c r="BP1018" s="164"/>
      <c r="BQ1018" s="164"/>
      <c r="BR1018" s="164"/>
      <c r="BS1018" s="164"/>
      <c r="BT1018" s="164"/>
      <c r="BU1018" s="164"/>
      <c r="BV1018" s="164"/>
      <c r="BW1018" s="164"/>
      <c r="BX1018" s="164"/>
      <c r="BY1018" s="172"/>
    </row>
    <row r="1019" spans="1:77" s="169" customFormat="1" x14ac:dyDescent="0.3">
      <c r="A1019" s="156"/>
      <c r="B1019" s="170"/>
      <c r="W1019" s="170"/>
      <c r="X1019" s="164"/>
      <c r="Y1019" s="164"/>
      <c r="Z1019" s="164"/>
      <c r="AA1019" s="164"/>
      <c r="AB1019" s="164"/>
      <c r="AC1019" s="164"/>
      <c r="AD1019" s="164"/>
      <c r="AE1019" s="164"/>
      <c r="AF1019" s="164"/>
      <c r="AG1019" s="164"/>
      <c r="AH1019" s="164"/>
      <c r="AI1019" s="164"/>
      <c r="AJ1019" s="164"/>
      <c r="AK1019" s="164"/>
      <c r="AL1019" s="164"/>
      <c r="AM1019" s="164"/>
      <c r="AN1019" s="164"/>
      <c r="AO1019" s="164"/>
      <c r="AP1019" s="164"/>
      <c r="AQ1019" s="164"/>
      <c r="AR1019" s="164"/>
      <c r="AS1019" s="164"/>
      <c r="AT1019" s="164"/>
      <c r="AU1019" s="164"/>
      <c r="AV1019" s="164"/>
      <c r="AW1019" s="164"/>
      <c r="AX1019" s="164"/>
      <c r="AY1019" s="164"/>
      <c r="AZ1019" s="164"/>
      <c r="BA1019" s="164"/>
      <c r="BB1019" s="164"/>
      <c r="BC1019" s="164"/>
      <c r="BD1019" s="164"/>
      <c r="BE1019" s="164"/>
      <c r="BF1019" s="164"/>
      <c r="BG1019" s="164"/>
      <c r="BH1019" s="164"/>
      <c r="BI1019" s="164"/>
      <c r="BJ1019" s="164"/>
      <c r="BK1019" s="164"/>
      <c r="BL1019" s="164"/>
      <c r="BM1019" s="164"/>
      <c r="BN1019" s="164"/>
      <c r="BO1019" s="164"/>
      <c r="BP1019" s="164"/>
      <c r="BQ1019" s="164"/>
      <c r="BR1019" s="164"/>
      <c r="BS1019" s="164"/>
      <c r="BT1019" s="164"/>
      <c r="BU1019" s="164"/>
      <c r="BV1019" s="164"/>
      <c r="BW1019" s="164"/>
      <c r="BX1019" s="164"/>
      <c r="BY1019" s="172"/>
    </row>
    <row r="1020" spans="1:77" s="169" customFormat="1" x14ac:dyDescent="0.3">
      <c r="A1020" s="156"/>
      <c r="B1020" s="170"/>
      <c r="W1020" s="170"/>
      <c r="X1020" s="164"/>
      <c r="Y1020" s="164"/>
      <c r="Z1020" s="164"/>
      <c r="AA1020" s="164"/>
      <c r="AB1020" s="164"/>
      <c r="AC1020" s="164"/>
      <c r="AD1020" s="164"/>
      <c r="AE1020" s="164"/>
      <c r="AF1020" s="164"/>
      <c r="AG1020" s="164"/>
      <c r="AH1020" s="164"/>
      <c r="AI1020" s="164"/>
      <c r="AJ1020" s="164"/>
      <c r="AK1020" s="164"/>
      <c r="AL1020" s="164"/>
      <c r="AM1020" s="164"/>
      <c r="AN1020" s="164"/>
      <c r="AO1020" s="164"/>
      <c r="AP1020" s="164"/>
      <c r="AQ1020" s="164"/>
      <c r="AR1020" s="164"/>
      <c r="AS1020" s="164"/>
      <c r="AT1020" s="164"/>
      <c r="AU1020" s="164"/>
      <c r="AV1020" s="164"/>
      <c r="AW1020" s="164"/>
      <c r="AX1020" s="164"/>
      <c r="AY1020" s="164"/>
      <c r="AZ1020" s="164"/>
      <c r="BA1020" s="164"/>
      <c r="BB1020" s="164"/>
      <c r="BC1020" s="164"/>
      <c r="BD1020" s="164"/>
      <c r="BE1020" s="164"/>
      <c r="BF1020" s="164"/>
      <c r="BG1020" s="164"/>
      <c r="BH1020" s="164"/>
      <c r="BI1020" s="164"/>
      <c r="BJ1020" s="164"/>
      <c r="BK1020" s="164"/>
      <c r="BL1020" s="164"/>
      <c r="BM1020" s="164"/>
      <c r="BN1020" s="164"/>
      <c r="BO1020" s="164"/>
      <c r="BP1020" s="164"/>
      <c r="BQ1020" s="164"/>
      <c r="BR1020" s="164"/>
      <c r="BS1020" s="164"/>
      <c r="BT1020" s="164"/>
      <c r="BU1020" s="164"/>
      <c r="BV1020" s="164"/>
      <c r="BW1020" s="164"/>
      <c r="BX1020" s="164"/>
      <c r="BY1020" s="172"/>
    </row>
    <row r="1021" spans="1:77" s="169" customFormat="1" x14ac:dyDescent="0.3">
      <c r="A1021" s="156"/>
      <c r="B1021" s="170"/>
      <c r="W1021" s="170"/>
      <c r="X1021" s="164"/>
      <c r="Y1021" s="164"/>
      <c r="Z1021" s="164"/>
      <c r="AA1021" s="164"/>
      <c r="AB1021" s="164"/>
      <c r="AC1021" s="164"/>
      <c r="AD1021" s="164"/>
      <c r="AE1021" s="164"/>
      <c r="AF1021" s="164"/>
      <c r="AG1021" s="164"/>
      <c r="AH1021" s="164"/>
      <c r="AI1021" s="164"/>
      <c r="AJ1021" s="164"/>
      <c r="AK1021" s="164"/>
      <c r="AL1021" s="164"/>
      <c r="AM1021" s="164"/>
      <c r="AN1021" s="164"/>
      <c r="AO1021" s="164"/>
      <c r="AP1021" s="164"/>
      <c r="AQ1021" s="164"/>
      <c r="AR1021" s="164"/>
      <c r="AS1021" s="164"/>
      <c r="AT1021" s="164"/>
      <c r="AU1021" s="164"/>
      <c r="AV1021" s="164"/>
      <c r="AW1021" s="164"/>
      <c r="AX1021" s="164"/>
      <c r="AY1021" s="164"/>
      <c r="AZ1021" s="164"/>
      <c r="BA1021" s="164"/>
      <c r="BB1021" s="164"/>
      <c r="BC1021" s="164"/>
      <c r="BD1021" s="164"/>
      <c r="BE1021" s="164"/>
      <c r="BF1021" s="164"/>
      <c r="BG1021" s="164"/>
      <c r="BH1021" s="164"/>
      <c r="BI1021" s="164"/>
      <c r="BJ1021" s="164"/>
      <c r="BK1021" s="164"/>
      <c r="BL1021" s="164"/>
      <c r="BM1021" s="164"/>
      <c r="BN1021" s="164"/>
      <c r="BO1021" s="164"/>
      <c r="BP1021" s="164"/>
      <c r="BQ1021" s="164"/>
      <c r="BR1021" s="164"/>
      <c r="BS1021" s="164"/>
      <c r="BT1021" s="164"/>
      <c r="BU1021" s="164"/>
      <c r="BV1021" s="164"/>
      <c r="BW1021" s="164"/>
      <c r="BX1021" s="164"/>
      <c r="BY1021" s="172"/>
    </row>
    <row r="1022" spans="1:77" s="169" customFormat="1" x14ac:dyDescent="0.3">
      <c r="A1022" s="156"/>
      <c r="B1022" s="170"/>
      <c r="W1022" s="170"/>
      <c r="X1022" s="164"/>
      <c r="Y1022" s="164"/>
      <c r="Z1022" s="164"/>
      <c r="AA1022" s="164"/>
      <c r="AB1022" s="164"/>
      <c r="AC1022" s="164"/>
      <c r="AD1022" s="164"/>
      <c r="AE1022" s="164"/>
      <c r="AF1022" s="164"/>
      <c r="AG1022" s="164"/>
      <c r="AH1022" s="164"/>
      <c r="AI1022" s="164"/>
      <c r="AJ1022" s="164"/>
      <c r="AK1022" s="164"/>
      <c r="AL1022" s="164"/>
      <c r="AM1022" s="164"/>
      <c r="AN1022" s="164"/>
      <c r="AO1022" s="164"/>
      <c r="AP1022" s="164"/>
      <c r="AQ1022" s="164"/>
      <c r="AR1022" s="164"/>
      <c r="AS1022" s="164"/>
      <c r="AT1022" s="164"/>
      <c r="AU1022" s="164"/>
      <c r="AV1022" s="164"/>
      <c r="AW1022" s="164"/>
      <c r="AX1022" s="164"/>
      <c r="AY1022" s="164"/>
      <c r="AZ1022" s="164"/>
      <c r="BA1022" s="164"/>
      <c r="BB1022" s="164"/>
      <c r="BC1022" s="164"/>
      <c r="BD1022" s="164"/>
      <c r="BE1022" s="164"/>
      <c r="BF1022" s="164"/>
      <c r="BG1022" s="164"/>
      <c r="BH1022" s="164"/>
      <c r="BI1022" s="164"/>
      <c r="BJ1022" s="164"/>
      <c r="BK1022" s="164"/>
      <c r="BL1022" s="164"/>
      <c r="BM1022" s="164"/>
      <c r="BN1022" s="164"/>
      <c r="BO1022" s="164"/>
      <c r="BP1022" s="164"/>
      <c r="BQ1022" s="164"/>
      <c r="BR1022" s="164"/>
      <c r="BS1022" s="164"/>
      <c r="BT1022" s="164"/>
      <c r="BU1022" s="164"/>
      <c r="BV1022" s="164"/>
      <c r="BW1022" s="164"/>
      <c r="BX1022" s="164"/>
      <c r="BY1022" s="172"/>
    </row>
    <row r="1023" spans="1:77" s="169" customFormat="1" x14ac:dyDescent="0.3">
      <c r="A1023" s="156"/>
      <c r="B1023" s="170"/>
      <c r="W1023" s="170"/>
      <c r="X1023" s="164"/>
      <c r="Y1023" s="164"/>
      <c r="Z1023" s="164"/>
      <c r="AA1023" s="164"/>
      <c r="AB1023" s="164"/>
      <c r="AC1023" s="164"/>
      <c r="AD1023" s="164"/>
      <c r="AE1023" s="164"/>
      <c r="AF1023" s="164"/>
      <c r="AG1023" s="164"/>
      <c r="AH1023" s="164"/>
      <c r="AI1023" s="164"/>
      <c r="AJ1023" s="164"/>
      <c r="AK1023" s="164"/>
      <c r="AL1023" s="164"/>
      <c r="AM1023" s="164"/>
      <c r="AN1023" s="164"/>
      <c r="AO1023" s="164"/>
      <c r="AP1023" s="164"/>
      <c r="AQ1023" s="164"/>
      <c r="AR1023" s="164"/>
      <c r="AS1023" s="164"/>
      <c r="AT1023" s="164"/>
      <c r="AU1023" s="164"/>
      <c r="AV1023" s="164"/>
      <c r="AW1023" s="164"/>
      <c r="AX1023" s="164"/>
      <c r="AY1023" s="164"/>
      <c r="AZ1023" s="164"/>
      <c r="BA1023" s="164"/>
      <c r="BB1023" s="164"/>
      <c r="BC1023" s="164"/>
      <c r="BD1023" s="164"/>
      <c r="BE1023" s="164"/>
      <c r="BF1023" s="164"/>
      <c r="BG1023" s="164"/>
      <c r="BH1023" s="164"/>
      <c r="BI1023" s="164"/>
      <c r="BJ1023" s="164"/>
      <c r="BK1023" s="164"/>
      <c r="BL1023" s="164"/>
      <c r="BM1023" s="164"/>
      <c r="BN1023" s="164"/>
      <c r="BO1023" s="164"/>
      <c r="BP1023" s="164"/>
      <c r="BQ1023" s="164"/>
      <c r="BR1023" s="164"/>
      <c r="BS1023" s="164"/>
      <c r="BT1023" s="164"/>
      <c r="BU1023" s="164"/>
      <c r="BV1023" s="164"/>
      <c r="BW1023" s="164"/>
      <c r="BX1023" s="164"/>
      <c r="BY1023" s="172"/>
    </row>
    <row r="1024" spans="1:77" s="169" customFormat="1" x14ac:dyDescent="0.3">
      <c r="A1024" s="156"/>
      <c r="B1024" s="170"/>
      <c r="W1024" s="170"/>
      <c r="X1024" s="164"/>
      <c r="Y1024" s="164"/>
      <c r="Z1024" s="164"/>
      <c r="AA1024" s="164"/>
      <c r="AB1024" s="164"/>
      <c r="AC1024" s="164"/>
      <c r="AD1024" s="164"/>
      <c r="AE1024" s="164"/>
      <c r="AF1024" s="164"/>
      <c r="AG1024" s="164"/>
      <c r="AH1024" s="164"/>
      <c r="AI1024" s="164"/>
      <c r="AJ1024" s="164"/>
      <c r="AK1024" s="164"/>
      <c r="AL1024" s="164"/>
      <c r="AM1024" s="164"/>
      <c r="AN1024" s="164"/>
      <c r="AO1024" s="164"/>
      <c r="AP1024" s="164"/>
      <c r="AQ1024" s="164"/>
      <c r="AR1024" s="164"/>
      <c r="AS1024" s="164"/>
      <c r="AT1024" s="164"/>
      <c r="AU1024" s="164"/>
      <c r="AV1024" s="164"/>
      <c r="AW1024" s="164"/>
      <c r="AX1024" s="164"/>
      <c r="AY1024" s="164"/>
      <c r="AZ1024" s="164"/>
      <c r="BA1024" s="164"/>
      <c r="BB1024" s="164"/>
      <c r="BC1024" s="164"/>
      <c r="BD1024" s="164"/>
      <c r="BE1024" s="164"/>
      <c r="BF1024" s="164"/>
      <c r="BG1024" s="164"/>
      <c r="BH1024" s="164"/>
      <c r="BI1024" s="164"/>
      <c r="BJ1024" s="164"/>
      <c r="BK1024" s="164"/>
      <c r="BL1024" s="164"/>
      <c r="BM1024" s="164"/>
      <c r="BN1024" s="164"/>
      <c r="BO1024" s="164"/>
      <c r="BP1024" s="164"/>
      <c r="BQ1024" s="164"/>
      <c r="BR1024" s="164"/>
      <c r="BS1024" s="164"/>
      <c r="BT1024" s="164"/>
      <c r="BU1024" s="164"/>
      <c r="BV1024" s="164"/>
      <c r="BW1024" s="164"/>
      <c r="BX1024" s="164"/>
      <c r="BY1024" s="172"/>
    </row>
    <row r="1025" spans="1:77" s="169" customFormat="1" x14ac:dyDescent="0.3">
      <c r="A1025" s="156"/>
      <c r="B1025" s="170"/>
      <c r="W1025" s="170"/>
      <c r="X1025" s="164"/>
      <c r="Y1025" s="164"/>
      <c r="Z1025" s="164"/>
      <c r="AA1025" s="164"/>
      <c r="AB1025" s="164"/>
      <c r="AC1025" s="164"/>
      <c r="AD1025" s="164"/>
      <c r="AE1025" s="164"/>
      <c r="AF1025" s="164"/>
      <c r="AG1025" s="164"/>
      <c r="AH1025" s="164"/>
      <c r="AI1025" s="164"/>
      <c r="AJ1025" s="164"/>
      <c r="AK1025" s="164"/>
      <c r="AL1025" s="164"/>
      <c r="AM1025" s="164"/>
      <c r="AN1025" s="164"/>
      <c r="AO1025" s="164"/>
      <c r="AP1025" s="164"/>
      <c r="AQ1025" s="164"/>
      <c r="AR1025" s="164"/>
      <c r="AS1025" s="164"/>
      <c r="AT1025" s="164"/>
      <c r="AU1025" s="164"/>
      <c r="AV1025" s="164"/>
      <c r="AW1025" s="164"/>
      <c r="AX1025" s="164"/>
      <c r="AY1025" s="164"/>
      <c r="AZ1025" s="164"/>
      <c r="BA1025" s="164"/>
      <c r="BB1025" s="164"/>
      <c r="BC1025" s="164"/>
      <c r="BD1025" s="164"/>
      <c r="BE1025" s="164"/>
      <c r="BF1025" s="164"/>
      <c r="BG1025" s="164"/>
      <c r="BH1025" s="164"/>
      <c r="BI1025" s="164"/>
      <c r="BJ1025" s="164"/>
      <c r="BK1025" s="164"/>
      <c r="BL1025" s="164"/>
      <c r="BM1025" s="164"/>
      <c r="BN1025" s="164"/>
      <c r="BO1025" s="164"/>
      <c r="BP1025" s="164"/>
      <c r="BQ1025" s="164"/>
      <c r="BR1025" s="164"/>
      <c r="BS1025" s="164"/>
      <c r="BT1025" s="164"/>
      <c r="BU1025" s="164"/>
      <c r="BV1025" s="164"/>
      <c r="BW1025" s="164"/>
      <c r="BX1025" s="164"/>
      <c r="BY1025" s="172"/>
    </row>
    <row r="1026" spans="1:77" s="169" customFormat="1" x14ac:dyDescent="0.3">
      <c r="A1026" s="156"/>
      <c r="B1026" s="170"/>
      <c r="W1026" s="170"/>
      <c r="X1026" s="164"/>
      <c r="Y1026" s="164"/>
      <c r="Z1026" s="164"/>
      <c r="AA1026" s="164"/>
      <c r="AB1026" s="164"/>
      <c r="AC1026" s="164"/>
      <c r="AD1026" s="164"/>
      <c r="AE1026" s="164"/>
      <c r="AF1026" s="164"/>
      <c r="AG1026" s="164"/>
      <c r="AH1026" s="164"/>
      <c r="AI1026" s="164"/>
      <c r="AJ1026" s="164"/>
      <c r="AK1026" s="164"/>
      <c r="AL1026" s="164"/>
      <c r="AM1026" s="164"/>
      <c r="AN1026" s="164"/>
      <c r="AO1026" s="164"/>
      <c r="AP1026" s="164"/>
      <c r="AQ1026" s="164"/>
      <c r="AR1026" s="164"/>
      <c r="AS1026" s="164"/>
      <c r="AT1026" s="164"/>
      <c r="AU1026" s="164"/>
      <c r="AV1026" s="164"/>
      <c r="AW1026" s="164"/>
      <c r="AX1026" s="164"/>
      <c r="AY1026" s="164"/>
      <c r="AZ1026" s="164"/>
      <c r="BA1026" s="164"/>
      <c r="BB1026" s="164"/>
      <c r="BC1026" s="164"/>
      <c r="BD1026" s="164"/>
      <c r="BE1026" s="164"/>
      <c r="BF1026" s="164"/>
      <c r="BG1026" s="164"/>
      <c r="BH1026" s="164"/>
      <c r="BI1026" s="164"/>
      <c r="BJ1026" s="164"/>
      <c r="BK1026" s="164"/>
      <c r="BL1026" s="164"/>
      <c r="BM1026" s="164"/>
      <c r="BN1026" s="164"/>
      <c r="BO1026" s="164"/>
      <c r="BP1026" s="164"/>
      <c r="BQ1026" s="164"/>
      <c r="BR1026" s="164"/>
      <c r="BS1026" s="164"/>
      <c r="BT1026" s="164"/>
      <c r="BU1026" s="164"/>
      <c r="BV1026" s="164"/>
      <c r="BW1026" s="164"/>
      <c r="BX1026" s="164"/>
      <c r="BY1026" s="172"/>
    </row>
    <row r="1027" spans="1:77" s="169" customFormat="1" x14ac:dyDescent="0.3">
      <c r="A1027" s="156"/>
      <c r="B1027" s="170"/>
      <c r="W1027" s="170"/>
      <c r="X1027" s="164"/>
      <c r="Y1027" s="164"/>
      <c r="Z1027" s="164"/>
      <c r="AA1027" s="164"/>
      <c r="AB1027" s="164"/>
      <c r="AC1027" s="164"/>
      <c r="AD1027" s="164"/>
      <c r="AE1027" s="164"/>
      <c r="AF1027" s="164"/>
      <c r="AG1027" s="164"/>
      <c r="AH1027" s="164"/>
      <c r="AI1027" s="164"/>
      <c r="AJ1027" s="164"/>
      <c r="AK1027" s="164"/>
      <c r="AL1027" s="164"/>
      <c r="AM1027" s="164"/>
      <c r="AN1027" s="164"/>
      <c r="AO1027" s="164"/>
      <c r="AP1027" s="164"/>
      <c r="AQ1027" s="164"/>
      <c r="AR1027" s="164"/>
      <c r="AS1027" s="164"/>
      <c r="AT1027" s="164"/>
      <c r="AU1027" s="164"/>
      <c r="AV1027" s="164"/>
      <c r="AW1027" s="164"/>
      <c r="AX1027" s="164"/>
      <c r="AY1027" s="164"/>
      <c r="AZ1027" s="164"/>
      <c r="BA1027" s="164"/>
      <c r="BB1027" s="164"/>
      <c r="BC1027" s="164"/>
      <c r="BD1027" s="164"/>
      <c r="BE1027" s="164"/>
      <c r="BF1027" s="164"/>
      <c r="BG1027" s="164"/>
      <c r="BH1027" s="164"/>
      <c r="BI1027" s="164"/>
      <c r="BJ1027" s="164"/>
      <c r="BK1027" s="164"/>
      <c r="BL1027" s="164"/>
      <c r="BM1027" s="164"/>
      <c r="BN1027" s="164"/>
      <c r="BO1027" s="164"/>
      <c r="BP1027" s="164"/>
      <c r="BQ1027" s="164"/>
      <c r="BR1027" s="164"/>
      <c r="BS1027" s="164"/>
      <c r="BT1027" s="164"/>
      <c r="BU1027" s="164"/>
      <c r="BV1027" s="164"/>
      <c r="BW1027" s="164"/>
      <c r="BX1027" s="164"/>
      <c r="BY1027" s="172"/>
    </row>
    <row r="1028" spans="1:77" s="169" customFormat="1" x14ac:dyDescent="0.3">
      <c r="A1028" s="156"/>
      <c r="B1028" s="170"/>
      <c r="W1028" s="170"/>
      <c r="X1028" s="164"/>
      <c r="Y1028" s="164"/>
      <c r="Z1028" s="164"/>
      <c r="AA1028" s="164"/>
      <c r="AB1028" s="164"/>
      <c r="AC1028" s="164"/>
      <c r="AD1028" s="164"/>
      <c r="AE1028" s="164"/>
      <c r="AF1028" s="164"/>
      <c r="AG1028" s="164"/>
      <c r="AH1028" s="164"/>
      <c r="AI1028" s="164"/>
      <c r="AJ1028" s="164"/>
      <c r="AK1028" s="164"/>
      <c r="AL1028" s="164"/>
      <c r="AM1028" s="164"/>
      <c r="AN1028" s="164"/>
      <c r="AO1028" s="164"/>
      <c r="AP1028" s="164"/>
      <c r="AQ1028" s="164"/>
      <c r="AR1028" s="164"/>
      <c r="AS1028" s="164"/>
      <c r="AT1028" s="164"/>
      <c r="AU1028" s="164"/>
      <c r="AV1028" s="164"/>
      <c r="AW1028" s="164"/>
      <c r="AX1028" s="164"/>
      <c r="AY1028" s="164"/>
      <c r="AZ1028" s="164"/>
      <c r="BA1028" s="164"/>
      <c r="BB1028" s="164"/>
      <c r="BC1028" s="164"/>
      <c r="BD1028" s="164"/>
      <c r="BE1028" s="164"/>
      <c r="BF1028" s="164"/>
      <c r="BG1028" s="164"/>
      <c r="BH1028" s="164"/>
      <c r="BI1028" s="164"/>
      <c r="BJ1028" s="164"/>
      <c r="BK1028" s="164"/>
      <c r="BL1028" s="164"/>
      <c r="BM1028" s="164"/>
      <c r="BN1028" s="164"/>
      <c r="BO1028" s="164"/>
      <c r="BP1028" s="164"/>
      <c r="BQ1028" s="164"/>
      <c r="BR1028" s="164"/>
      <c r="BS1028" s="164"/>
      <c r="BT1028" s="164"/>
      <c r="BU1028" s="164"/>
      <c r="BV1028" s="164"/>
      <c r="BW1028" s="164"/>
      <c r="BX1028" s="164"/>
      <c r="BY1028" s="172"/>
    </row>
    <row r="1029" spans="1:77" s="169" customFormat="1" x14ac:dyDescent="0.3">
      <c r="A1029" s="156"/>
      <c r="B1029" s="170"/>
      <c r="W1029" s="170"/>
      <c r="X1029" s="164"/>
      <c r="Y1029" s="164"/>
      <c r="Z1029" s="164"/>
      <c r="AA1029" s="164"/>
      <c r="AB1029" s="164"/>
      <c r="AC1029" s="164"/>
      <c r="AD1029" s="164"/>
      <c r="AE1029" s="164"/>
      <c r="AF1029" s="164"/>
      <c r="AG1029" s="164"/>
      <c r="AH1029" s="164"/>
      <c r="AI1029" s="164"/>
      <c r="AJ1029" s="164"/>
      <c r="AK1029" s="164"/>
      <c r="AL1029" s="164"/>
      <c r="AM1029" s="164"/>
      <c r="AN1029" s="164"/>
      <c r="AO1029" s="164"/>
      <c r="AP1029" s="164"/>
      <c r="AQ1029" s="164"/>
      <c r="AR1029" s="164"/>
      <c r="AS1029" s="164"/>
      <c r="AT1029" s="164"/>
      <c r="AU1029" s="164"/>
      <c r="AV1029" s="164"/>
      <c r="AW1029" s="164"/>
      <c r="AX1029" s="164"/>
      <c r="AY1029" s="164"/>
      <c r="AZ1029" s="164"/>
      <c r="BA1029" s="164"/>
      <c r="BB1029" s="164"/>
      <c r="BC1029" s="164"/>
      <c r="BD1029" s="164"/>
      <c r="BE1029" s="164"/>
      <c r="BF1029" s="164"/>
      <c r="BG1029" s="164"/>
      <c r="BH1029" s="164"/>
      <c r="BI1029" s="164"/>
      <c r="BJ1029" s="164"/>
      <c r="BK1029" s="164"/>
      <c r="BL1029" s="164"/>
      <c r="BM1029" s="164"/>
      <c r="BN1029" s="164"/>
      <c r="BO1029" s="164"/>
      <c r="BP1029" s="164"/>
      <c r="BQ1029" s="164"/>
      <c r="BR1029" s="164"/>
      <c r="BS1029" s="164"/>
      <c r="BT1029" s="164"/>
      <c r="BU1029" s="164"/>
      <c r="BV1029" s="164"/>
      <c r="BW1029" s="164"/>
      <c r="BX1029" s="164"/>
      <c r="BY1029" s="172"/>
    </row>
    <row r="1030" spans="1:77" s="169" customFormat="1" x14ac:dyDescent="0.3">
      <c r="A1030" s="156"/>
      <c r="B1030" s="170"/>
      <c r="W1030" s="170"/>
      <c r="X1030" s="164"/>
      <c r="Y1030" s="164"/>
      <c r="Z1030" s="164"/>
      <c r="AA1030" s="164"/>
      <c r="AB1030" s="164"/>
      <c r="AC1030" s="164"/>
      <c r="AD1030" s="164"/>
      <c r="AE1030" s="164"/>
      <c r="AF1030" s="164"/>
      <c r="AG1030" s="164"/>
      <c r="AH1030" s="164"/>
      <c r="AI1030" s="164"/>
      <c r="AJ1030" s="164"/>
      <c r="AK1030" s="164"/>
      <c r="AL1030" s="164"/>
      <c r="AM1030" s="164"/>
      <c r="AN1030" s="164"/>
      <c r="AO1030" s="164"/>
      <c r="AP1030" s="164"/>
      <c r="AQ1030" s="164"/>
      <c r="AR1030" s="164"/>
      <c r="AS1030" s="164"/>
      <c r="AT1030" s="164"/>
      <c r="AU1030" s="164"/>
      <c r="AV1030" s="164"/>
      <c r="AW1030" s="164"/>
      <c r="AX1030" s="164"/>
      <c r="AY1030" s="164"/>
      <c r="AZ1030" s="164"/>
      <c r="BA1030" s="164"/>
      <c r="BB1030" s="164"/>
      <c r="BC1030" s="164"/>
      <c r="BD1030" s="164"/>
      <c r="BE1030" s="164"/>
      <c r="BF1030" s="164"/>
      <c r="BG1030" s="164"/>
      <c r="BH1030" s="164"/>
      <c r="BI1030" s="164"/>
      <c r="BJ1030" s="164"/>
      <c r="BK1030" s="164"/>
      <c r="BL1030" s="164"/>
      <c r="BM1030" s="164"/>
      <c r="BN1030" s="164"/>
      <c r="BO1030" s="164"/>
      <c r="BP1030" s="164"/>
      <c r="BQ1030" s="164"/>
      <c r="BR1030" s="164"/>
      <c r="BS1030" s="164"/>
      <c r="BT1030" s="164"/>
      <c r="BU1030" s="164"/>
      <c r="BV1030" s="164"/>
      <c r="BW1030" s="164"/>
      <c r="BX1030" s="164"/>
      <c r="BY1030" s="172"/>
    </row>
    <row r="1031" spans="1:77" s="169" customFormat="1" x14ac:dyDescent="0.3">
      <c r="A1031" s="156"/>
      <c r="B1031" s="170"/>
      <c r="W1031" s="170"/>
      <c r="X1031" s="164"/>
      <c r="Y1031" s="164"/>
      <c r="Z1031" s="164"/>
      <c r="AA1031" s="164"/>
      <c r="AB1031" s="164"/>
      <c r="AC1031" s="164"/>
      <c r="AD1031" s="164"/>
      <c r="AE1031" s="164"/>
      <c r="AF1031" s="164"/>
      <c r="AG1031" s="164"/>
      <c r="AH1031" s="164"/>
      <c r="AI1031" s="164"/>
      <c r="AJ1031" s="164"/>
      <c r="AK1031" s="164"/>
      <c r="AL1031" s="164"/>
      <c r="AM1031" s="164"/>
      <c r="AN1031" s="164"/>
      <c r="AO1031" s="164"/>
      <c r="AP1031" s="164"/>
      <c r="AQ1031" s="164"/>
      <c r="AR1031" s="164"/>
      <c r="AS1031" s="164"/>
      <c r="AT1031" s="164"/>
      <c r="AU1031" s="164"/>
      <c r="AV1031" s="164"/>
      <c r="AW1031" s="164"/>
      <c r="AX1031" s="164"/>
      <c r="AY1031" s="164"/>
      <c r="AZ1031" s="164"/>
      <c r="BA1031" s="164"/>
      <c r="BB1031" s="164"/>
      <c r="BC1031" s="164"/>
      <c r="BD1031" s="164"/>
      <c r="BE1031" s="164"/>
      <c r="BF1031" s="164"/>
      <c r="BG1031" s="164"/>
      <c r="BH1031" s="164"/>
      <c r="BI1031" s="164"/>
      <c r="BJ1031" s="164"/>
      <c r="BK1031" s="164"/>
      <c r="BL1031" s="164"/>
      <c r="BM1031" s="164"/>
      <c r="BN1031" s="164"/>
      <c r="BO1031" s="164"/>
      <c r="BP1031" s="164"/>
      <c r="BQ1031" s="164"/>
      <c r="BR1031" s="164"/>
      <c r="BS1031" s="164"/>
      <c r="BT1031" s="164"/>
      <c r="BU1031" s="164"/>
      <c r="BV1031" s="164"/>
      <c r="BW1031" s="164"/>
      <c r="BX1031" s="164"/>
      <c r="BY1031" s="172"/>
    </row>
    <row r="1032" spans="1:77" s="169" customFormat="1" x14ac:dyDescent="0.3">
      <c r="A1032" s="156"/>
      <c r="B1032" s="170"/>
      <c r="W1032" s="170"/>
      <c r="X1032" s="164"/>
      <c r="Y1032" s="164"/>
      <c r="Z1032" s="164"/>
      <c r="AA1032" s="164"/>
      <c r="AB1032" s="164"/>
      <c r="AC1032" s="164"/>
      <c r="AD1032" s="164"/>
      <c r="AE1032" s="164"/>
      <c r="AF1032" s="164"/>
      <c r="AG1032" s="164"/>
      <c r="AH1032" s="164"/>
      <c r="AI1032" s="164"/>
      <c r="AJ1032" s="164"/>
      <c r="AK1032" s="164"/>
      <c r="AL1032" s="164"/>
      <c r="AM1032" s="164"/>
      <c r="AN1032" s="164"/>
      <c r="AO1032" s="164"/>
      <c r="AP1032" s="164"/>
      <c r="AQ1032" s="164"/>
      <c r="AR1032" s="164"/>
      <c r="AS1032" s="164"/>
      <c r="AT1032" s="164"/>
      <c r="AU1032" s="164"/>
      <c r="AV1032" s="164"/>
      <c r="AW1032" s="164"/>
      <c r="AX1032" s="164"/>
      <c r="AY1032" s="164"/>
      <c r="AZ1032" s="164"/>
      <c r="BA1032" s="164"/>
      <c r="BB1032" s="164"/>
      <c r="BC1032" s="164"/>
      <c r="BD1032" s="164"/>
      <c r="BE1032" s="164"/>
      <c r="BF1032" s="164"/>
      <c r="BG1032" s="164"/>
      <c r="BH1032" s="164"/>
      <c r="BI1032" s="164"/>
      <c r="BJ1032" s="164"/>
      <c r="BK1032" s="164"/>
      <c r="BL1032" s="164"/>
      <c r="BM1032" s="164"/>
      <c r="BN1032" s="164"/>
      <c r="BO1032" s="164"/>
      <c r="BP1032" s="164"/>
      <c r="BQ1032" s="164"/>
      <c r="BR1032" s="164"/>
      <c r="BS1032" s="164"/>
      <c r="BT1032" s="164"/>
      <c r="BU1032" s="164"/>
      <c r="BV1032" s="164"/>
      <c r="BW1032" s="164"/>
      <c r="BX1032" s="164"/>
      <c r="BY1032" s="172"/>
    </row>
    <row r="1033" spans="1:77" s="169" customFormat="1" x14ac:dyDescent="0.3">
      <c r="A1033" s="156"/>
      <c r="B1033" s="170"/>
      <c r="W1033" s="170"/>
      <c r="X1033" s="164"/>
      <c r="Y1033" s="164"/>
      <c r="Z1033" s="164"/>
      <c r="AA1033" s="164"/>
      <c r="AB1033" s="164"/>
      <c r="AC1033" s="164"/>
      <c r="AD1033" s="164"/>
      <c r="AE1033" s="164"/>
      <c r="AF1033" s="164"/>
      <c r="AG1033" s="164"/>
      <c r="AH1033" s="164"/>
      <c r="AI1033" s="164"/>
      <c r="AJ1033" s="164"/>
      <c r="AK1033" s="164"/>
      <c r="AL1033" s="164"/>
      <c r="AM1033" s="164"/>
      <c r="AN1033" s="164"/>
      <c r="AO1033" s="164"/>
      <c r="AP1033" s="164"/>
      <c r="AQ1033" s="164"/>
      <c r="AR1033" s="164"/>
      <c r="AS1033" s="164"/>
      <c r="AT1033" s="164"/>
      <c r="AU1033" s="164"/>
      <c r="AV1033" s="164"/>
      <c r="AW1033" s="164"/>
      <c r="AX1033" s="164"/>
      <c r="AY1033" s="164"/>
      <c r="AZ1033" s="164"/>
      <c r="BA1033" s="164"/>
      <c r="BB1033" s="164"/>
      <c r="BC1033" s="164"/>
      <c r="BD1033" s="164"/>
      <c r="BE1033" s="164"/>
      <c r="BF1033" s="164"/>
      <c r="BG1033" s="164"/>
      <c r="BH1033" s="164"/>
      <c r="BI1033" s="164"/>
      <c r="BJ1033" s="164"/>
      <c r="BK1033" s="164"/>
      <c r="BL1033" s="164"/>
      <c r="BM1033" s="164"/>
      <c r="BN1033" s="164"/>
      <c r="BO1033" s="164"/>
      <c r="BP1033" s="164"/>
      <c r="BQ1033" s="164"/>
      <c r="BR1033" s="164"/>
      <c r="BS1033" s="164"/>
      <c r="BT1033" s="164"/>
      <c r="BU1033" s="164"/>
      <c r="BV1033" s="164"/>
      <c r="BW1033" s="164"/>
      <c r="BX1033" s="164"/>
      <c r="BY1033" s="172"/>
    </row>
    <row r="1034" spans="1:77" s="169" customFormat="1" x14ac:dyDescent="0.3">
      <c r="A1034" s="156"/>
      <c r="B1034" s="170"/>
      <c r="W1034" s="170"/>
      <c r="X1034" s="164"/>
      <c r="Y1034" s="164"/>
      <c r="Z1034" s="164"/>
      <c r="AA1034" s="164"/>
      <c r="AB1034" s="164"/>
      <c r="AC1034" s="164"/>
      <c r="AD1034" s="164"/>
      <c r="AE1034" s="164"/>
      <c r="AF1034" s="164"/>
      <c r="AG1034" s="164"/>
      <c r="AH1034" s="164"/>
      <c r="AI1034" s="164"/>
      <c r="AJ1034" s="164"/>
      <c r="AK1034" s="164"/>
      <c r="AL1034" s="164"/>
      <c r="AM1034" s="164"/>
      <c r="AN1034" s="164"/>
      <c r="AO1034" s="164"/>
      <c r="AP1034" s="164"/>
      <c r="AQ1034" s="164"/>
      <c r="AR1034" s="164"/>
      <c r="AS1034" s="164"/>
      <c r="AT1034" s="164"/>
      <c r="AU1034" s="164"/>
      <c r="AV1034" s="164"/>
      <c r="AW1034" s="164"/>
      <c r="AX1034" s="164"/>
      <c r="AY1034" s="164"/>
      <c r="AZ1034" s="164"/>
      <c r="BA1034" s="164"/>
      <c r="BB1034" s="164"/>
      <c r="BC1034" s="164"/>
      <c r="BD1034" s="164"/>
      <c r="BE1034" s="164"/>
      <c r="BF1034" s="164"/>
      <c r="BG1034" s="164"/>
      <c r="BH1034" s="164"/>
      <c r="BI1034" s="164"/>
      <c r="BJ1034" s="164"/>
      <c r="BK1034" s="164"/>
      <c r="BL1034" s="164"/>
      <c r="BM1034" s="164"/>
      <c r="BN1034" s="164"/>
      <c r="BO1034" s="164"/>
      <c r="BP1034" s="164"/>
      <c r="BQ1034" s="164"/>
      <c r="BR1034" s="164"/>
      <c r="BS1034" s="164"/>
      <c r="BT1034" s="164"/>
      <c r="BU1034" s="164"/>
      <c r="BV1034" s="164"/>
      <c r="BW1034" s="164"/>
      <c r="BX1034" s="164"/>
      <c r="BY1034" s="172"/>
    </row>
    <row r="1035" spans="1:77" s="169" customFormat="1" x14ac:dyDescent="0.3">
      <c r="A1035" s="156"/>
      <c r="B1035" s="170"/>
      <c r="W1035" s="170"/>
      <c r="X1035" s="164"/>
      <c r="Y1035" s="164"/>
      <c r="Z1035" s="164"/>
      <c r="AA1035" s="164"/>
      <c r="AB1035" s="164"/>
      <c r="AC1035" s="164"/>
      <c r="AD1035" s="164"/>
      <c r="AE1035" s="164"/>
      <c r="AF1035" s="164"/>
      <c r="AG1035" s="164"/>
      <c r="AH1035" s="164"/>
      <c r="AI1035" s="164"/>
      <c r="AJ1035" s="164"/>
      <c r="AK1035" s="164"/>
      <c r="AL1035" s="164"/>
      <c r="AM1035" s="164"/>
      <c r="AN1035" s="164"/>
      <c r="AO1035" s="164"/>
      <c r="AP1035" s="164"/>
      <c r="AQ1035" s="164"/>
      <c r="AR1035" s="164"/>
      <c r="AS1035" s="164"/>
      <c r="AT1035" s="164"/>
      <c r="AU1035" s="164"/>
      <c r="AV1035" s="164"/>
      <c r="AW1035" s="164"/>
      <c r="AX1035" s="164"/>
      <c r="AY1035" s="164"/>
      <c r="AZ1035" s="164"/>
      <c r="BA1035" s="164"/>
      <c r="BB1035" s="164"/>
      <c r="BC1035" s="164"/>
      <c r="BD1035" s="164"/>
      <c r="BE1035" s="164"/>
      <c r="BF1035" s="164"/>
      <c r="BG1035" s="164"/>
      <c r="BH1035" s="164"/>
      <c r="BI1035" s="164"/>
      <c r="BJ1035" s="164"/>
      <c r="BK1035" s="164"/>
      <c r="BL1035" s="164"/>
      <c r="BM1035" s="164"/>
      <c r="BN1035" s="164"/>
      <c r="BO1035" s="164"/>
      <c r="BP1035" s="164"/>
      <c r="BQ1035" s="164"/>
      <c r="BR1035" s="164"/>
      <c r="BS1035" s="164"/>
      <c r="BT1035" s="164"/>
      <c r="BU1035" s="164"/>
      <c r="BV1035" s="164"/>
      <c r="BW1035" s="164"/>
      <c r="BX1035" s="164"/>
      <c r="BY1035" s="172"/>
    </row>
    <row r="1036" spans="1:77" s="169" customFormat="1" x14ac:dyDescent="0.3">
      <c r="A1036" s="156"/>
      <c r="B1036" s="170"/>
      <c r="W1036" s="170"/>
      <c r="X1036" s="164"/>
      <c r="Y1036" s="164"/>
      <c r="Z1036" s="164"/>
      <c r="AA1036" s="164"/>
      <c r="AB1036" s="164"/>
      <c r="AC1036" s="164"/>
      <c r="AD1036" s="164"/>
      <c r="AE1036" s="164"/>
      <c r="AF1036" s="164"/>
      <c r="AG1036" s="164"/>
      <c r="AH1036" s="164"/>
      <c r="AI1036" s="164"/>
      <c r="AJ1036" s="164"/>
      <c r="AK1036" s="164"/>
      <c r="AL1036" s="164"/>
      <c r="AM1036" s="164"/>
      <c r="AN1036" s="164"/>
      <c r="AO1036" s="164"/>
      <c r="AP1036" s="164"/>
      <c r="AQ1036" s="164"/>
      <c r="AR1036" s="164"/>
      <c r="AS1036" s="164"/>
      <c r="AT1036" s="164"/>
      <c r="AU1036" s="164"/>
      <c r="AV1036" s="164"/>
      <c r="AW1036" s="164"/>
      <c r="AX1036" s="164"/>
      <c r="AY1036" s="164"/>
      <c r="AZ1036" s="164"/>
      <c r="BA1036" s="164"/>
      <c r="BB1036" s="164"/>
      <c r="BC1036" s="164"/>
      <c r="BD1036" s="164"/>
      <c r="BE1036" s="164"/>
      <c r="BF1036" s="164"/>
      <c r="BG1036" s="164"/>
      <c r="BH1036" s="164"/>
      <c r="BI1036" s="164"/>
      <c r="BJ1036" s="164"/>
      <c r="BK1036" s="164"/>
      <c r="BL1036" s="164"/>
      <c r="BM1036" s="164"/>
      <c r="BN1036" s="164"/>
      <c r="BO1036" s="164"/>
      <c r="BP1036" s="164"/>
      <c r="BQ1036" s="164"/>
      <c r="BR1036" s="164"/>
      <c r="BS1036" s="164"/>
      <c r="BT1036" s="164"/>
      <c r="BU1036" s="164"/>
      <c r="BV1036" s="164"/>
      <c r="BW1036" s="164"/>
      <c r="BX1036" s="164"/>
      <c r="BY1036" s="172"/>
    </row>
    <row r="1037" spans="1:77" s="169" customFormat="1" x14ac:dyDescent="0.3">
      <c r="A1037" s="156"/>
      <c r="B1037" s="170"/>
      <c r="W1037" s="170"/>
      <c r="X1037" s="164"/>
      <c r="Y1037" s="164"/>
      <c r="Z1037" s="164"/>
      <c r="AA1037" s="164"/>
      <c r="AB1037" s="164"/>
      <c r="AC1037" s="164"/>
      <c r="AD1037" s="164"/>
      <c r="AE1037" s="164"/>
      <c r="AF1037" s="164"/>
      <c r="AG1037" s="164"/>
      <c r="AH1037" s="164"/>
      <c r="AI1037" s="164"/>
      <c r="AJ1037" s="164"/>
      <c r="AK1037" s="164"/>
      <c r="AL1037" s="164"/>
      <c r="AM1037" s="164"/>
      <c r="AN1037" s="164"/>
      <c r="AO1037" s="164"/>
      <c r="AP1037" s="164"/>
      <c r="AQ1037" s="164"/>
      <c r="AR1037" s="164"/>
      <c r="AS1037" s="164"/>
      <c r="AT1037" s="164"/>
      <c r="AU1037" s="164"/>
      <c r="AV1037" s="164"/>
      <c r="AW1037" s="164"/>
      <c r="AX1037" s="164"/>
      <c r="AY1037" s="164"/>
      <c r="AZ1037" s="164"/>
      <c r="BA1037" s="164"/>
      <c r="BB1037" s="164"/>
      <c r="BC1037" s="164"/>
      <c r="BD1037" s="164"/>
      <c r="BE1037" s="164"/>
      <c r="BF1037" s="164"/>
      <c r="BG1037" s="164"/>
      <c r="BH1037" s="164"/>
      <c r="BI1037" s="164"/>
      <c r="BJ1037" s="164"/>
      <c r="BK1037" s="164"/>
      <c r="BL1037" s="164"/>
      <c r="BM1037" s="164"/>
      <c r="BN1037" s="164"/>
      <c r="BO1037" s="164"/>
      <c r="BP1037" s="164"/>
      <c r="BQ1037" s="164"/>
      <c r="BR1037" s="164"/>
      <c r="BS1037" s="164"/>
      <c r="BT1037" s="164"/>
      <c r="BU1037" s="164"/>
      <c r="BV1037" s="164"/>
      <c r="BW1037" s="164"/>
      <c r="BX1037" s="164"/>
      <c r="BY1037" s="172"/>
    </row>
    <row r="1038" spans="1:77" s="169" customFormat="1" x14ac:dyDescent="0.3">
      <c r="A1038" s="156"/>
      <c r="B1038" s="170"/>
      <c r="W1038" s="170"/>
      <c r="X1038" s="164"/>
      <c r="Y1038" s="164"/>
      <c r="Z1038" s="164"/>
      <c r="AA1038" s="164"/>
      <c r="AB1038" s="164"/>
      <c r="AC1038" s="164"/>
      <c r="AD1038" s="164"/>
      <c r="AE1038" s="164"/>
      <c r="AF1038" s="164"/>
      <c r="AG1038" s="164"/>
      <c r="AH1038" s="164"/>
      <c r="AI1038" s="164"/>
      <c r="AJ1038" s="164"/>
      <c r="AK1038" s="164"/>
      <c r="AL1038" s="164"/>
      <c r="AM1038" s="164"/>
      <c r="AN1038" s="164"/>
      <c r="AO1038" s="164"/>
      <c r="AP1038" s="164"/>
      <c r="AQ1038" s="164"/>
      <c r="AR1038" s="164"/>
      <c r="AS1038" s="164"/>
      <c r="AT1038" s="164"/>
      <c r="AU1038" s="164"/>
      <c r="AV1038" s="164"/>
      <c r="AW1038" s="164"/>
      <c r="AX1038" s="164"/>
      <c r="AY1038" s="164"/>
      <c r="AZ1038" s="164"/>
      <c r="BA1038" s="164"/>
      <c r="BB1038" s="164"/>
      <c r="BC1038" s="164"/>
      <c r="BD1038" s="164"/>
      <c r="BE1038" s="164"/>
      <c r="BF1038" s="164"/>
      <c r="BG1038" s="164"/>
      <c r="BH1038" s="164"/>
      <c r="BI1038" s="164"/>
      <c r="BJ1038" s="164"/>
      <c r="BK1038" s="164"/>
      <c r="BL1038" s="164"/>
      <c r="BM1038" s="164"/>
      <c r="BN1038" s="164"/>
      <c r="BO1038" s="164"/>
      <c r="BP1038" s="164"/>
      <c r="BQ1038" s="164"/>
      <c r="BR1038" s="164"/>
      <c r="BS1038" s="164"/>
      <c r="BT1038" s="164"/>
      <c r="BU1038" s="164"/>
      <c r="BV1038" s="164"/>
      <c r="BW1038" s="164"/>
      <c r="BX1038" s="164"/>
      <c r="BY1038" s="172"/>
    </row>
    <row r="1039" spans="1:77" s="169" customFormat="1" x14ac:dyDescent="0.3">
      <c r="A1039" s="156"/>
      <c r="B1039" s="170"/>
      <c r="W1039" s="170"/>
      <c r="X1039" s="164"/>
      <c r="Y1039" s="164"/>
      <c r="Z1039" s="164"/>
      <c r="AA1039" s="164"/>
      <c r="AB1039" s="164"/>
      <c r="AC1039" s="164"/>
      <c r="AD1039" s="164"/>
      <c r="AE1039" s="164"/>
      <c r="AF1039" s="164"/>
      <c r="AG1039" s="164"/>
      <c r="AH1039" s="164"/>
      <c r="AI1039" s="164"/>
      <c r="AJ1039" s="164"/>
      <c r="AK1039" s="164"/>
      <c r="AL1039" s="164"/>
      <c r="AM1039" s="164"/>
      <c r="AN1039" s="164"/>
      <c r="AO1039" s="164"/>
      <c r="AP1039" s="164"/>
      <c r="AQ1039" s="164"/>
      <c r="AR1039" s="164"/>
      <c r="AS1039" s="164"/>
      <c r="AT1039" s="164"/>
      <c r="AU1039" s="164"/>
      <c r="AV1039" s="164"/>
      <c r="AW1039" s="164"/>
      <c r="AX1039" s="164"/>
      <c r="AY1039" s="164"/>
      <c r="AZ1039" s="164"/>
      <c r="BA1039" s="164"/>
      <c r="BB1039" s="164"/>
      <c r="BC1039" s="164"/>
      <c r="BD1039" s="164"/>
      <c r="BE1039" s="164"/>
      <c r="BF1039" s="164"/>
      <c r="BG1039" s="164"/>
      <c r="BH1039" s="164"/>
      <c r="BI1039" s="164"/>
      <c r="BJ1039" s="164"/>
      <c r="BK1039" s="164"/>
      <c r="BL1039" s="164"/>
      <c r="BM1039" s="164"/>
      <c r="BN1039" s="164"/>
      <c r="BO1039" s="164"/>
      <c r="BP1039" s="164"/>
      <c r="BQ1039" s="164"/>
      <c r="BR1039" s="164"/>
      <c r="BS1039" s="164"/>
      <c r="BT1039" s="164"/>
      <c r="BU1039" s="164"/>
      <c r="BV1039" s="164"/>
      <c r="BW1039" s="164"/>
      <c r="BX1039" s="164"/>
      <c r="BY1039" s="172"/>
    </row>
    <row r="1040" spans="1:77" s="169" customFormat="1" x14ac:dyDescent="0.3">
      <c r="A1040" s="156"/>
      <c r="B1040" s="170"/>
      <c r="W1040" s="170"/>
      <c r="X1040" s="164"/>
      <c r="Y1040" s="164"/>
      <c r="Z1040" s="164"/>
      <c r="AA1040" s="164"/>
      <c r="AB1040" s="164"/>
      <c r="AC1040" s="164"/>
      <c r="AD1040" s="164"/>
      <c r="AE1040" s="164"/>
      <c r="AF1040" s="164"/>
      <c r="AG1040" s="164"/>
      <c r="AH1040" s="164"/>
      <c r="AI1040" s="164"/>
      <c r="AJ1040" s="164"/>
      <c r="AK1040" s="164"/>
      <c r="AL1040" s="164"/>
      <c r="AM1040" s="164"/>
      <c r="AN1040" s="164"/>
      <c r="AO1040" s="164"/>
      <c r="AP1040" s="164"/>
      <c r="AQ1040" s="164"/>
      <c r="AR1040" s="164"/>
      <c r="AS1040" s="164"/>
      <c r="AT1040" s="164"/>
      <c r="AU1040" s="164"/>
      <c r="AV1040" s="164"/>
      <c r="AW1040" s="164"/>
      <c r="AX1040" s="164"/>
      <c r="AY1040" s="164"/>
      <c r="AZ1040" s="164"/>
      <c r="BA1040" s="164"/>
      <c r="BB1040" s="164"/>
      <c r="BC1040" s="164"/>
      <c r="BD1040" s="164"/>
      <c r="BE1040" s="164"/>
      <c r="BF1040" s="164"/>
      <c r="BG1040" s="164"/>
      <c r="BH1040" s="164"/>
      <c r="BI1040" s="164"/>
      <c r="BJ1040" s="164"/>
      <c r="BK1040" s="164"/>
      <c r="BL1040" s="164"/>
      <c r="BM1040" s="164"/>
      <c r="BN1040" s="164"/>
      <c r="BO1040" s="164"/>
      <c r="BP1040" s="164"/>
      <c r="BQ1040" s="164"/>
      <c r="BR1040" s="164"/>
      <c r="BS1040" s="164"/>
      <c r="BT1040" s="164"/>
      <c r="BU1040" s="164"/>
      <c r="BV1040" s="164"/>
      <c r="BW1040" s="164"/>
      <c r="BX1040" s="164"/>
      <c r="BY1040" s="172"/>
    </row>
    <row r="1041" spans="1:77" s="169" customFormat="1" x14ac:dyDescent="0.3">
      <c r="A1041" s="156"/>
      <c r="B1041" s="170"/>
      <c r="W1041" s="170"/>
      <c r="X1041" s="164"/>
      <c r="Y1041" s="164"/>
      <c r="Z1041" s="164"/>
      <c r="AA1041" s="164"/>
      <c r="AB1041" s="164"/>
      <c r="AC1041" s="164"/>
      <c r="AD1041" s="164"/>
      <c r="AE1041" s="164"/>
      <c r="AF1041" s="164"/>
      <c r="AG1041" s="164"/>
      <c r="AH1041" s="164"/>
      <c r="AI1041" s="164"/>
      <c r="AJ1041" s="164"/>
      <c r="AK1041" s="164"/>
      <c r="AL1041" s="164"/>
      <c r="AM1041" s="164"/>
      <c r="AN1041" s="164"/>
      <c r="AO1041" s="164"/>
      <c r="AP1041" s="164"/>
      <c r="AQ1041" s="164"/>
      <c r="AR1041" s="164"/>
      <c r="AS1041" s="164"/>
      <c r="AT1041" s="164"/>
      <c r="AU1041" s="164"/>
      <c r="AV1041" s="164"/>
      <c r="AW1041" s="164"/>
      <c r="AX1041" s="164"/>
      <c r="AY1041" s="164"/>
      <c r="AZ1041" s="164"/>
      <c r="BA1041" s="164"/>
      <c r="BB1041" s="164"/>
      <c r="BC1041" s="164"/>
      <c r="BD1041" s="164"/>
      <c r="BE1041" s="164"/>
      <c r="BF1041" s="164"/>
      <c r="BG1041" s="164"/>
      <c r="BH1041" s="164"/>
      <c r="BI1041" s="164"/>
      <c r="BJ1041" s="164"/>
      <c r="BK1041" s="164"/>
      <c r="BL1041" s="164"/>
      <c r="BM1041" s="164"/>
      <c r="BN1041" s="164"/>
      <c r="BO1041" s="164"/>
      <c r="BP1041" s="164"/>
      <c r="BQ1041" s="164"/>
      <c r="BR1041" s="164"/>
      <c r="BS1041" s="164"/>
      <c r="BT1041" s="164"/>
      <c r="BU1041" s="164"/>
      <c r="BV1041" s="164"/>
      <c r="BW1041" s="164"/>
      <c r="BX1041" s="164"/>
      <c r="BY1041" s="172"/>
    </row>
    <row r="1042" spans="1:77" s="169" customFormat="1" x14ac:dyDescent="0.3">
      <c r="A1042" s="156"/>
      <c r="B1042" s="170"/>
      <c r="W1042" s="170"/>
      <c r="X1042" s="164"/>
      <c r="Y1042" s="164"/>
      <c r="Z1042" s="164"/>
      <c r="AA1042" s="164"/>
      <c r="AB1042" s="164"/>
      <c r="AC1042" s="164"/>
      <c r="AD1042" s="164"/>
      <c r="AE1042" s="164"/>
      <c r="AF1042" s="164"/>
      <c r="AG1042" s="164"/>
      <c r="AH1042" s="164"/>
      <c r="AI1042" s="164"/>
      <c r="AJ1042" s="164"/>
      <c r="AK1042" s="164"/>
      <c r="AL1042" s="164"/>
      <c r="AM1042" s="164"/>
      <c r="AN1042" s="164"/>
      <c r="AO1042" s="164"/>
      <c r="AP1042" s="164"/>
      <c r="AQ1042" s="164"/>
      <c r="AR1042" s="164"/>
      <c r="AS1042" s="164"/>
      <c r="AT1042" s="164"/>
      <c r="AU1042" s="164"/>
      <c r="AV1042" s="164"/>
      <c r="AW1042" s="164"/>
      <c r="AX1042" s="164"/>
      <c r="AY1042" s="164"/>
      <c r="AZ1042" s="164"/>
      <c r="BA1042" s="164"/>
      <c r="BB1042" s="164"/>
      <c r="BC1042" s="164"/>
      <c r="BD1042" s="164"/>
      <c r="BE1042" s="164"/>
      <c r="BF1042" s="164"/>
      <c r="BG1042" s="164"/>
      <c r="BH1042" s="164"/>
      <c r="BI1042" s="164"/>
      <c r="BJ1042" s="164"/>
      <c r="BK1042" s="164"/>
      <c r="BL1042" s="164"/>
      <c r="BM1042" s="164"/>
      <c r="BN1042" s="164"/>
      <c r="BO1042" s="164"/>
      <c r="BP1042" s="164"/>
      <c r="BQ1042" s="164"/>
      <c r="BR1042" s="164"/>
      <c r="BS1042" s="164"/>
      <c r="BT1042" s="164"/>
      <c r="BU1042" s="164"/>
      <c r="BV1042" s="164"/>
      <c r="BW1042" s="164"/>
      <c r="BX1042" s="164"/>
      <c r="BY1042" s="172"/>
    </row>
    <row r="1043" spans="1:77" s="169" customFormat="1" x14ac:dyDescent="0.3">
      <c r="A1043" s="156"/>
      <c r="B1043" s="170"/>
      <c r="W1043" s="170"/>
      <c r="X1043" s="164"/>
      <c r="Y1043" s="164"/>
      <c r="Z1043" s="164"/>
      <c r="AA1043" s="164"/>
      <c r="AB1043" s="164"/>
      <c r="AC1043" s="164"/>
      <c r="AD1043" s="164"/>
      <c r="AE1043" s="164"/>
      <c r="AF1043" s="164"/>
      <c r="AG1043" s="164"/>
      <c r="AH1043" s="164"/>
      <c r="AI1043" s="164"/>
      <c r="AJ1043" s="164"/>
      <c r="AK1043" s="164"/>
      <c r="AL1043" s="164"/>
      <c r="AM1043" s="164"/>
      <c r="AN1043" s="164"/>
      <c r="AO1043" s="164"/>
      <c r="AP1043" s="164"/>
      <c r="AQ1043" s="164"/>
      <c r="AR1043" s="164"/>
      <c r="AS1043" s="164"/>
      <c r="AT1043" s="164"/>
      <c r="AU1043" s="164"/>
      <c r="AV1043" s="164"/>
      <c r="AW1043" s="164"/>
      <c r="AX1043" s="164"/>
      <c r="AY1043" s="164"/>
      <c r="AZ1043" s="164"/>
      <c r="BA1043" s="164"/>
      <c r="BB1043" s="164"/>
      <c r="BC1043" s="164"/>
      <c r="BD1043" s="164"/>
      <c r="BE1043" s="164"/>
      <c r="BF1043" s="164"/>
      <c r="BG1043" s="164"/>
      <c r="BH1043" s="164"/>
      <c r="BI1043" s="164"/>
      <c r="BJ1043" s="164"/>
      <c r="BK1043" s="164"/>
      <c r="BL1043" s="164"/>
      <c r="BM1043" s="164"/>
      <c r="BN1043" s="164"/>
      <c r="BO1043" s="164"/>
      <c r="BP1043" s="164"/>
      <c r="BQ1043" s="164"/>
      <c r="BR1043" s="164"/>
      <c r="BS1043" s="164"/>
      <c r="BT1043" s="164"/>
      <c r="BU1043" s="164"/>
      <c r="BV1043" s="164"/>
      <c r="BW1043" s="164"/>
      <c r="BX1043" s="164"/>
      <c r="BY1043" s="172"/>
    </row>
    <row r="1044" spans="1:77" s="169" customFormat="1" x14ac:dyDescent="0.3">
      <c r="A1044" s="156"/>
      <c r="B1044" s="170"/>
      <c r="W1044" s="170"/>
      <c r="X1044" s="164"/>
      <c r="Y1044" s="164"/>
      <c r="Z1044" s="164"/>
      <c r="AA1044" s="164"/>
      <c r="AB1044" s="164"/>
      <c r="AC1044" s="164"/>
      <c r="AD1044" s="164"/>
      <c r="AE1044" s="164"/>
      <c r="AF1044" s="164"/>
      <c r="AG1044" s="164"/>
      <c r="AH1044" s="164"/>
      <c r="AI1044" s="164"/>
      <c r="AJ1044" s="164"/>
      <c r="AK1044" s="164"/>
      <c r="AL1044" s="164"/>
      <c r="AM1044" s="164"/>
      <c r="AN1044" s="164"/>
      <c r="AO1044" s="164"/>
      <c r="AP1044" s="164"/>
      <c r="AQ1044" s="164"/>
      <c r="AR1044" s="164"/>
      <c r="AS1044" s="164"/>
      <c r="AT1044" s="164"/>
      <c r="AU1044" s="164"/>
      <c r="AV1044" s="164"/>
      <c r="AW1044" s="164"/>
      <c r="AX1044" s="164"/>
      <c r="AY1044" s="164"/>
      <c r="AZ1044" s="164"/>
      <c r="BA1044" s="164"/>
      <c r="BB1044" s="164"/>
      <c r="BC1044" s="164"/>
      <c r="BD1044" s="164"/>
      <c r="BE1044" s="164"/>
      <c r="BF1044" s="164"/>
      <c r="BG1044" s="164"/>
      <c r="BH1044" s="164"/>
      <c r="BI1044" s="164"/>
      <c r="BJ1044" s="164"/>
      <c r="BK1044" s="164"/>
      <c r="BL1044" s="164"/>
      <c r="BM1044" s="164"/>
      <c r="BN1044" s="164"/>
      <c r="BO1044" s="164"/>
      <c r="BP1044" s="164"/>
      <c r="BQ1044" s="164"/>
      <c r="BR1044" s="164"/>
      <c r="BS1044" s="164"/>
      <c r="BT1044" s="164"/>
      <c r="BU1044" s="164"/>
      <c r="BV1044" s="164"/>
      <c r="BW1044" s="164"/>
      <c r="BX1044" s="164"/>
      <c r="BY1044" s="172"/>
    </row>
    <row r="1045" spans="1:77" s="169" customFormat="1" x14ac:dyDescent="0.3">
      <c r="A1045" s="156"/>
      <c r="B1045" s="170"/>
      <c r="W1045" s="170"/>
      <c r="X1045" s="164"/>
      <c r="Y1045" s="164"/>
      <c r="Z1045" s="164"/>
      <c r="AA1045" s="164"/>
      <c r="AB1045" s="164"/>
      <c r="AC1045" s="164"/>
      <c r="AD1045" s="164"/>
      <c r="AE1045" s="164"/>
      <c r="AF1045" s="164"/>
      <c r="AG1045" s="164"/>
      <c r="AH1045" s="164"/>
      <c r="AI1045" s="164"/>
      <c r="AJ1045" s="164"/>
      <c r="AK1045" s="164"/>
      <c r="AL1045" s="164"/>
      <c r="AM1045" s="164"/>
      <c r="AN1045" s="164"/>
      <c r="AO1045" s="164"/>
      <c r="AP1045" s="164"/>
      <c r="AQ1045" s="164"/>
      <c r="AR1045" s="164"/>
      <c r="AS1045" s="164"/>
      <c r="AT1045" s="164"/>
      <c r="AU1045" s="164"/>
      <c r="AV1045" s="164"/>
      <c r="AW1045" s="164"/>
      <c r="AX1045" s="164"/>
      <c r="AY1045" s="164"/>
      <c r="AZ1045" s="164"/>
      <c r="BA1045" s="164"/>
      <c r="BB1045" s="164"/>
      <c r="BC1045" s="164"/>
      <c r="BD1045" s="164"/>
      <c r="BE1045" s="164"/>
      <c r="BF1045" s="164"/>
      <c r="BG1045" s="164"/>
      <c r="BH1045" s="164"/>
      <c r="BI1045" s="164"/>
      <c r="BJ1045" s="164"/>
      <c r="BK1045" s="164"/>
      <c r="BL1045" s="164"/>
      <c r="BM1045" s="164"/>
      <c r="BN1045" s="164"/>
      <c r="BO1045" s="164"/>
      <c r="BP1045" s="164"/>
      <c r="BQ1045" s="164"/>
      <c r="BR1045" s="164"/>
      <c r="BS1045" s="164"/>
      <c r="BT1045" s="164"/>
      <c r="BU1045" s="164"/>
      <c r="BV1045" s="164"/>
      <c r="BW1045" s="164"/>
      <c r="BX1045" s="164"/>
      <c r="BY1045" s="172"/>
    </row>
    <row r="1046" spans="1:77" s="169" customFormat="1" x14ac:dyDescent="0.3">
      <c r="A1046" s="156"/>
      <c r="B1046" s="170"/>
      <c r="W1046" s="170"/>
      <c r="X1046" s="164"/>
      <c r="Y1046" s="164"/>
      <c r="Z1046" s="164"/>
      <c r="AA1046" s="164"/>
      <c r="AB1046" s="164"/>
      <c r="AC1046" s="164"/>
      <c r="AD1046" s="164"/>
      <c r="AE1046" s="164"/>
      <c r="AF1046" s="164"/>
      <c r="AG1046" s="164"/>
      <c r="AH1046" s="164"/>
      <c r="AI1046" s="164"/>
      <c r="AJ1046" s="164"/>
      <c r="AK1046" s="164"/>
      <c r="AL1046" s="164"/>
      <c r="AM1046" s="164"/>
      <c r="AN1046" s="164"/>
      <c r="AO1046" s="164"/>
      <c r="AP1046" s="164"/>
      <c r="AQ1046" s="164"/>
      <c r="AR1046" s="164"/>
      <c r="AS1046" s="164"/>
      <c r="AT1046" s="164"/>
      <c r="AU1046" s="164"/>
      <c r="AV1046" s="164"/>
      <c r="AW1046" s="164"/>
      <c r="AX1046" s="164"/>
      <c r="AY1046" s="164"/>
      <c r="AZ1046" s="164"/>
      <c r="BA1046" s="164"/>
      <c r="BB1046" s="164"/>
      <c r="BC1046" s="164"/>
      <c r="BD1046" s="164"/>
      <c r="BE1046" s="164"/>
      <c r="BF1046" s="164"/>
      <c r="BG1046" s="164"/>
      <c r="BH1046" s="164"/>
      <c r="BI1046" s="164"/>
      <c r="BJ1046" s="164"/>
      <c r="BK1046" s="164"/>
      <c r="BL1046" s="164"/>
      <c r="BM1046" s="164"/>
      <c r="BN1046" s="164"/>
      <c r="BO1046" s="164"/>
      <c r="BP1046" s="164"/>
      <c r="BQ1046" s="164"/>
      <c r="BR1046" s="164"/>
      <c r="BS1046" s="164"/>
      <c r="BT1046" s="164"/>
      <c r="BU1046" s="164"/>
      <c r="BV1046" s="164"/>
      <c r="BW1046" s="164"/>
      <c r="BX1046" s="164"/>
      <c r="BY1046" s="172"/>
    </row>
    <row r="1047" spans="1:77" s="169" customFormat="1" x14ac:dyDescent="0.3">
      <c r="A1047" s="156"/>
      <c r="B1047" s="170"/>
      <c r="W1047" s="170"/>
      <c r="X1047" s="164"/>
      <c r="Y1047" s="164"/>
      <c r="Z1047" s="164"/>
      <c r="AA1047" s="164"/>
      <c r="AB1047" s="164"/>
      <c r="AC1047" s="164"/>
      <c r="AD1047" s="164"/>
      <c r="AE1047" s="164"/>
      <c r="AF1047" s="164"/>
      <c r="AG1047" s="164"/>
      <c r="AH1047" s="164"/>
      <c r="AI1047" s="164"/>
      <c r="AJ1047" s="164"/>
      <c r="AK1047" s="164"/>
      <c r="AL1047" s="164"/>
      <c r="AM1047" s="164"/>
      <c r="AN1047" s="164"/>
      <c r="AO1047" s="164"/>
      <c r="AP1047" s="164"/>
      <c r="AQ1047" s="164"/>
      <c r="AR1047" s="164"/>
      <c r="AS1047" s="164"/>
      <c r="AT1047" s="164"/>
      <c r="AU1047" s="164"/>
      <c r="AV1047" s="164"/>
      <c r="AW1047" s="164"/>
      <c r="AX1047" s="164"/>
      <c r="AY1047" s="164"/>
      <c r="AZ1047" s="164"/>
      <c r="BA1047" s="164"/>
      <c r="BB1047" s="164"/>
      <c r="BC1047" s="164"/>
      <c r="BD1047" s="164"/>
      <c r="BE1047" s="164"/>
      <c r="BF1047" s="164"/>
      <c r="BG1047" s="164"/>
      <c r="BH1047" s="164"/>
      <c r="BI1047" s="164"/>
      <c r="BJ1047" s="164"/>
      <c r="BK1047" s="164"/>
      <c r="BL1047" s="164"/>
      <c r="BM1047" s="164"/>
      <c r="BN1047" s="164"/>
      <c r="BO1047" s="164"/>
      <c r="BP1047" s="164"/>
      <c r="BQ1047" s="164"/>
      <c r="BR1047" s="164"/>
      <c r="BS1047" s="164"/>
      <c r="BT1047" s="164"/>
      <c r="BU1047" s="164"/>
      <c r="BV1047" s="164"/>
      <c r="BW1047" s="164"/>
      <c r="BX1047" s="164"/>
      <c r="BY1047" s="172"/>
    </row>
    <row r="1048" spans="1:77" s="169" customFormat="1" x14ac:dyDescent="0.3">
      <c r="A1048" s="156"/>
      <c r="B1048" s="170"/>
      <c r="W1048" s="170"/>
      <c r="X1048" s="164"/>
      <c r="Y1048" s="164"/>
      <c r="Z1048" s="164"/>
      <c r="AA1048" s="164"/>
      <c r="AB1048" s="164"/>
      <c r="AC1048" s="164"/>
      <c r="AD1048" s="164"/>
      <c r="AE1048" s="164"/>
      <c r="AF1048" s="164"/>
      <c r="AG1048" s="164"/>
      <c r="AH1048" s="164"/>
      <c r="AI1048" s="164"/>
      <c r="AJ1048" s="164"/>
      <c r="AK1048" s="164"/>
      <c r="AL1048" s="164"/>
      <c r="AM1048" s="164"/>
      <c r="AN1048" s="164"/>
      <c r="AO1048" s="164"/>
      <c r="AP1048" s="164"/>
      <c r="AQ1048" s="164"/>
      <c r="AR1048" s="164"/>
      <c r="AS1048" s="164"/>
      <c r="AT1048" s="164"/>
      <c r="AU1048" s="164"/>
      <c r="AV1048" s="164"/>
      <c r="AW1048" s="164"/>
      <c r="AX1048" s="164"/>
      <c r="AY1048" s="164"/>
      <c r="AZ1048" s="164"/>
      <c r="BA1048" s="164"/>
      <c r="BB1048" s="164"/>
      <c r="BC1048" s="164"/>
      <c r="BD1048" s="164"/>
      <c r="BE1048" s="164"/>
      <c r="BF1048" s="164"/>
      <c r="BG1048" s="164"/>
      <c r="BH1048" s="164"/>
      <c r="BI1048" s="164"/>
      <c r="BJ1048" s="164"/>
      <c r="BK1048" s="164"/>
      <c r="BL1048" s="164"/>
      <c r="BM1048" s="164"/>
      <c r="BN1048" s="164"/>
      <c r="BO1048" s="164"/>
      <c r="BP1048" s="164"/>
      <c r="BQ1048" s="164"/>
      <c r="BR1048" s="164"/>
      <c r="BS1048" s="164"/>
      <c r="BT1048" s="164"/>
      <c r="BU1048" s="164"/>
      <c r="BV1048" s="164"/>
      <c r="BW1048" s="164"/>
      <c r="BX1048" s="164"/>
      <c r="BY1048" s="172"/>
    </row>
    <row r="1049" spans="1:77" s="169" customFormat="1" x14ac:dyDescent="0.3">
      <c r="A1049" s="156"/>
      <c r="B1049" s="170"/>
      <c r="W1049" s="170"/>
      <c r="X1049" s="164"/>
      <c r="Y1049" s="164"/>
      <c r="Z1049" s="164"/>
      <c r="AA1049" s="164"/>
      <c r="AB1049" s="164"/>
      <c r="AC1049" s="164"/>
      <c r="AD1049" s="164"/>
      <c r="AE1049" s="164"/>
      <c r="AF1049" s="164"/>
      <c r="AG1049" s="164"/>
      <c r="AH1049" s="164"/>
      <c r="AI1049" s="164"/>
      <c r="AJ1049" s="164"/>
      <c r="AK1049" s="164"/>
      <c r="AL1049" s="164"/>
      <c r="AM1049" s="164"/>
      <c r="AN1049" s="164"/>
      <c r="AO1049" s="164"/>
      <c r="AP1049" s="164"/>
      <c r="AQ1049" s="164"/>
      <c r="AR1049" s="164"/>
      <c r="AS1049" s="164"/>
      <c r="AT1049" s="164"/>
      <c r="AU1049" s="164"/>
      <c r="AV1049" s="164"/>
      <c r="AW1049" s="164"/>
      <c r="AX1049" s="164"/>
      <c r="AY1049" s="164"/>
      <c r="AZ1049" s="164"/>
      <c r="BA1049" s="164"/>
      <c r="BB1049" s="164"/>
      <c r="BC1049" s="164"/>
      <c r="BD1049" s="164"/>
      <c r="BE1049" s="164"/>
      <c r="BF1049" s="164"/>
      <c r="BG1049" s="164"/>
      <c r="BH1049" s="164"/>
      <c r="BI1049" s="164"/>
      <c r="BJ1049" s="164"/>
      <c r="BK1049" s="164"/>
      <c r="BL1049" s="164"/>
      <c r="BM1049" s="164"/>
      <c r="BN1049" s="164"/>
      <c r="BO1049" s="164"/>
      <c r="BP1049" s="164"/>
      <c r="BQ1049" s="164"/>
      <c r="BR1049" s="164"/>
      <c r="BS1049" s="164"/>
      <c r="BT1049" s="164"/>
      <c r="BU1049" s="164"/>
      <c r="BV1049" s="164"/>
      <c r="BW1049" s="164"/>
      <c r="BX1049" s="164"/>
      <c r="BY1049" s="172"/>
    </row>
    <row r="1050" spans="1:77" s="169" customFormat="1" x14ac:dyDescent="0.3">
      <c r="A1050" s="156"/>
      <c r="B1050" s="170"/>
      <c r="W1050" s="170"/>
      <c r="X1050" s="164"/>
      <c r="Y1050" s="164"/>
      <c r="Z1050" s="164"/>
      <c r="AA1050" s="164"/>
      <c r="AB1050" s="164"/>
      <c r="AC1050" s="164"/>
      <c r="AD1050" s="164"/>
      <c r="AE1050" s="164"/>
      <c r="AF1050" s="164"/>
      <c r="AG1050" s="164"/>
      <c r="AH1050" s="164"/>
      <c r="AI1050" s="164"/>
      <c r="AJ1050" s="164"/>
      <c r="AK1050" s="164"/>
      <c r="AL1050" s="164"/>
      <c r="AM1050" s="164"/>
      <c r="AN1050" s="164"/>
      <c r="AO1050" s="164"/>
      <c r="AP1050" s="164"/>
      <c r="AQ1050" s="164"/>
      <c r="AR1050" s="164"/>
      <c r="AS1050" s="164"/>
      <c r="AT1050" s="164"/>
      <c r="AU1050" s="164"/>
      <c r="AV1050" s="164"/>
      <c r="AW1050" s="164"/>
      <c r="AX1050" s="164"/>
      <c r="AY1050" s="164"/>
      <c r="AZ1050" s="164"/>
      <c r="BA1050" s="164"/>
      <c r="BB1050" s="164"/>
      <c r="BC1050" s="164"/>
      <c r="BD1050" s="164"/>
      <c r="BE1050" s="164"/>
      <c r="BF1050" s="164"/>
      <c r="BG1050" s="164"/>
      <c r="BH1050" s="164"/>
      <c r="BI1050" s="164"/>
      <c r="BJ1050" s="164"/>
      <c r="BK1050" s="164"/>
      <c r="BL1050" s="164"/>
      <c r="BM1050" s="164"/>
      <c r="BN1050" s="164"/>
      <c r="BO1050" s="164"/>
      <c r="BP1050" s="164"/>
      <c r="BQ1050" s="164"/>
      <c r="BR1050" s="164"/>
      <c r="BS1050" s="164"/>
      <c r="BT1050" s="164"/>
      <c r="BU1050" s="164"/>
      <c r="BV1050" s="164"/>
      <c r="BW1050" s="164"/>
      <c r="BX1050" s="164"/>
      <c r="BY1050" s="172"/>
    </row>
    <row r="1051" spans="1:77" s="169" customFormat="1" x14ac:dyDescent="0.3">
      <c r="A1051" s="156"/>
      <c r="B1051" s="170"/>
      <c r="W1051" s="170"/>
      <c r="X1051" s="164"/>
      <c r="Y1051" s="164"/>
      <c r="Z1051" s="164"/>
      <c r="AA1051" s="164"/>
      <c r="AB1051" s="164"/>
      <c r="AC1051" s="164"/>
      <c r="AD1051" s="164"/>
      <c r="AE1051" s="164"/>
      <c r="AF1051" s="164"/>
      <c r="AG1051" s="164"/>
      <c r="AH1051" s="164"/>
      <c r="AI1051" s="164"/>
      <c r="AJ1051" s="164"/>
      <c r="AK1051" s="164"/>
      <c r="AL1051" s="164"/>
      <c r="AM1051" s="164"/>
      <c r="AN1051" s="164"/>
      <c r="AO1051" s="164"/>
      <c r="AP1051" s="164"/>
      <c r="AQ1051" s="164"/>
      <c r="AR1051" s="164"/>
      <c r="AS1051" s="164"/>
      <c r="AT1051" s="164"/>
      <c r="AU1051" s="164"/>
      <c r="AV1051" s="164"/>
      <c r="AW1051" s="164"/>
      <c r="AX1051" s="164"/>
      <c r="AY1051" s="164"/>
      <c r="AZ1051" s="164"/>
      <c r="BA1051" s="164"/>
      <c r="BB1051" s="164"/>
      <c r="BC1051" s="164"/>
      <c r="BD1051" s="164"/>
      <c r="BE1051" s="164"/>
      <c r="BF1051" s="164"/>
      <c r="BG1051" s="164"/>
      <c r="BH1051" s="164"/>
      <c r="BI1051" s="164"/>
      <c r="BJ1051" s="164"/>
      <c r="BK1051" s="164"/>
      <c r="BL1051" s="164"/>
      <c r="BM1051" s="164"/>
      <c r="BN1051" s="164"/>
      <c r="BO1051" s="164"/>
      <c r="BP1051" s="164"/>
      <c r="BQ1051" s="164"/>
      <c r="BR1051" s="164"/>
      <c r="BS1051" s="164"/>
      <c r="BT1051" s="164"/>
      <c r="BU1051" s="164"/>
      <c r="BV1051" s="164"/>
      <c r="BW1051" s="164"/>
      <c r="BX1051" s="164"/>
      <c r="BY1051" s="172"/>
    </row>
    <row r="1052" spans="1:77" s="169" customFormat="1" x14ac:dyDescent="0.3">
      <c r="A1052" s="156"/>
      <c r="B1052" s="170"/>
      <c r="W1052" s="170"/>
      <c r="X1052" s="164"/>
      <c r="Y1052" s="164"/>
      <c r="Z1052" s="164"/>
      <c r="AA1052" s="164"/>
      <c r="AB1052" s="164"/>
      <c r="AC1052" s="164"/>
      <c r="AD1052" s="164"/>
      <c r="AE1052" s="164"/>
      <c r="AF1052" s="164"/>
      <c r="AG1052" s="164"/>
      <c r="AH1052" s="164"/>
      <c r="AI1052" s="164"/>
      <c r="AJ1052" s="164"/>
      <c r="AK1052" s="164"/>
      <c r="AL1052" s="164"/>
      <c r="AM1052" s="164"/>
      <c r="AN1052" s="164"/>
      <c r="AO1052" s="164"/>
      <c r="AP1052" s="164"/>
      <c r="AQ1052" s="164"/>
      <c r="AR1052" s="164"/>
      <c r="AS1052" s="164"/>
      <c r="AT1052" s="164"/>
      <c r="AU1052" s="164"/>
      <c r="AV1052" s="164"/>
      <c r="AW1052" s="164"/>
      <c r="AX1052" s="164"/>
      <c r="AY1052" s="164"/>
      <c r="AZ1052" s="164"/>
      <c r="BA1052" s="164"/>
      <c r="BB1052" s="164"/>
      <c r="BC1052" s="164"/>
      <c r="BD1052" s="164"/>
      <c r="BE1052" s="164"/>
      <c r="BF1052" s="164"/>
      <c r="BG1052" s="164"/>
      <c r="BH1052" s="164"/>
      <c r="BI1052" s="164"/>
      <c r="BJ1052" s="164"/>
      <c r="BK1052" s="164"/>
      <c r="BL1052" s="164"/>
      <c r="BM1052" s="164"/>
      <c r="BN1052" s="164"/>
      <c r="BO1052" s="164"/>
      <c r="BP1052" s="164"/>
      <c r="BQ1052" s="164"/>
      <c r="BR1052" s="164"/>
      <c r="BS1052" s="164"/>
      <c r="BT1052" s="164"/>
      <c r="BU1052" s="164"/>
      <c r="BV1052" s="164"/>
      <c r="BW1052" s="164"/>
      <c r="BX1052" s="164"/>
      <c r="BY1052" s="172"/>
    </row>
    <row r="1053" spans="1:77" s="169" customFormat="1" x14ac:dyDescent="0.3">
      <c r="A1053" s="156"/>
      <c r="B1053" s="170"/>
      <c r="W1053" s="170"/>
      <c r="X1053" s="164"/>
      <c r="Y1053" s="164"/>
      <c r="Z1053" s="164"/>
      <c r="AA1053" s="164"/>
      <c r="AB1053" s="164"/>
      <c r="AC1053" s="164"/>
      <c r="AD1053" s="164"/>
      <c r="AE1053" s="164"/>
      <c r="AF1053" s="164"/>
      <c r="AG1053" s="164"/>
      <c r="AH1053" s="164"/>
      <c r="AI1053" s="164"/>
      <c r="AJ1053" s="164"/>
      <c r="AK1053" s="164"/>
      <c r="AL1053" s="164"/>
      <c r="AM1053" s="164"/>
      <c r="AN1053" s="164"/>
      <c r="AO1053" s="164"/>
      <c r="AP1053" s="164"/>
      <c r="AQ1053" s="164"/>
      <c r="AR1053" s="164"/>
      <c r="AS1053" s="164"/>
      <c r="AT1053" s="164"/>
      <c r="AU1053" s="164"/>
      <c r="AV1053" s="164"/>
      <c r="AW1053" s="164"/>
      <c r="AX1053" s="164"/>
      <c r="AY1053" s="164"/>
      <c r="AZ1053" s="164"/>
      <c r="BA1053" s="164"/>
      <c r="BB1053" s="164"/>
      <c r="BC1053" s="164"/>
      <c r="BD1053" s="164"/>
      <c r="BE1053" s="164"/>
      <c r="BF1053" s="164"/>
      <c r="BG1053" s="164"/>
      <c r="BH1053" s="164"/>
      <c r="BI1053" s="164"/>
      <c r="BJ1053" s="164"/>
      <c r="BK1053" s="164"/>
      <c r="BL1053" s="164"/>
      <c r="BM1053" s="164"/>
      <c r="BN1053" s="164"/>
      <c r="BO1053" s="164"/>
      <c r="BP1053" s="164"/>
      <c r="BQ1053" s="164"/>
      <c r="BR1053" s="164"/>
      <c r="BS1053" s="164"/>
      <c r="BT1053" s="164"/>
      <c r="BU1053" s="164"/>
      <c r="BV1053" s="164"/>
      <c r="BW1053" s="164"/>
      <c r="BX1053" s="164"/>
      <c r="BY1053" s="172"/>
    </row>
    <row r="1054" spans="1:77" s="169" customFormat="1" x14ac:dyDescent="0.3">
      <c r="A1054" s="156"/>
      <c r="B1054" s="170"/>
      <c r="W1054" s="170"/>
      <c r="X1054" s="164"/>
      <c r="Y1054" s="164"/>
      <c r="Z1054" s="164"/>
      <c r="AA1054" s="164"/>
      <c r="AB1054" s="164"/>
      <c r="AC1054" s="164"/>
      <c r="AD1054" s="164"/>
      <c r="AE1054" s="164"/>
      <c r="AF1054" s="164"/>
      <c r="AG1054" s="164"/>
      <c r="AH1054" s="164"/>
      <c r="AI1054" s="164"/>
      <c r="AJ1054" s="164"/>
      <c r="AK1054" s="164"/>
      <c r="AL1054" s="164"/>
      <c r="AM1054" s="164"/>
      <c r="AN1054" s="164"/>
      <c r="AO1054" s="164"/>
      <c r="AP1054" s="164"/>
      <c r="AQ1054" s="164"/>
      <c r="AR1054" s="164"/>
      <c r="AS1054" s="164"/>
      <c r="AT1054" s="164"/>
      <c r="AU1054" s="164"/>
      <c r="AV1054" s="164"/>
      <c r="AW1054" s="164"/>
      <c r="AX1054" s="164"/>
      <c r="AY1054" s="164"/>
      <c r="AZ1054" s="164"/>
      <c r="BA1054" s="164"/>
      <c r="BB1054" s="164"/>
      <c r="BC1054" s="164"/>
      <c r="BD1054" s="164"/>
      <c r="BE1054" s="164"/>
      <c r="BF1054" s="164"/>
      <c r="BG1054" s="164"/>
      <c r="BH1054" s="164"/>
      <c r="BI1054" s="164"/>
      <c r="BJ1054" s="164"/>
      <c r="BK1054" s="164"/>
      <c r="BL1054" s="164"/>
      <c r="BM1054" s="164"/>
      <c r="BN1054" s="164"/>
      <c r="BO1054" s="164"/>
      <c r="BP1054" s="164"/>
      <c r="BQ1054" s="164"/>
      <c r="BR1054" s="164"/>
      <c r="BS1054" s="164"/>
      <c r="BT1054" s="164"/>
      <c r="BU1054" s="164"/>
      <c r="BV1054" s="164"/>
      <c r="BW1054" s="164"/>
      <c r="BX1054" s="164"/>
      <c r="BY1054" s="172"/>
    </row>
    <row r="1055" spans="1:77" s="169" customFormat="1" x14ac:dyDescent="0.3">
      <c r="A1055" s="156"/>
      <c r="B1055" s="170"/>
      <c r="W1055" s="170"/>
      <c r="X1055" s="164"/>
      <c r="Y1055" s="164"/>
      <c r="Z1055" s="164"/>
      <c r="AA1055" s="164"/>
      <c r="AB1055" s="164"/>
      <c r="AC1055" s="164"/>
      <c r="AD1055" s="164"/>
      <c r="AE1055" s="164"/>
      <c r="AF1055" s="164"/>
      <c r="AG1055" s="164"/>
      <c r="AH1055" s="164"/>
      <c r="AI1055" s="164"/>
      <c r="AJ1055" s="164"/>
      <c r="AK1055" s="164"/>
      <c r="AL1055" s="164"/>
      <c r="AM1055" s="164"/>
      <c r="AN1055" s="164"/>
      <c r="AO1055" s="164"/>
      <c r="AP1055" s="164"/>
      <c r="AQ1055" s="164"/>
      <c r="AR1055" s="164"/>
      <c r="AS1055" s="164"/>
      <c r="AT1055" s="164"/>
      <c r="AU1055" s="164"/>
      <c r="AV1055" s="164"/>
      <c r="AW1055" s="164"/>
      <c r="AX1055" s="164"/>
      <c r="AY1055" s="164"/>
      <c r="AZ1055" s="164"/>
      <c r="BA1055" s="164"/>
      <c r="BB1055" s="164"/>
      <c r="BC1055" s="164"/>
      <c r="BD1055" s="164"/>
      <c r="BE1055" s="164"/>
      <c r="BF1055" s="164"/>
      <c r="BG1055" s="164"/>
      <c r="BH1055" s="164"/>
      <c r="BI1055" s="164"/>
      <c r="BJ1055" s="164"/>
      <c r="BK1055" s="164"/>
      <c r="BL1055" s="164"/>
      <c r="BM1055" s="164"/>
      <c r="BN1055" s="164"/>
      <c r="BO1055" s="164"/>
      <c r="BP1055" s="164"/>
      <c r="BQ1055" s="164"/>
      <c r="BR1055" s="164"/>
      <c r="BS1055" s="164"/>
      <c r="BT1055" s="164"/>
      <c r="BU1055" s="164"/>
      <c r="BV1055" s="164"/>
      <c r="BW1055" s="164"/>
      <c r="BX1055" s="164"/>
      <c r="BY1055" s="172"/>
    </row>
    <row r="1056" spans="1:77" s="169" customFormat="1" x14ac:dyDescent="0.3">
      <c r="A1056" s="156"/>
      <c r="B1056" s="170"/>
      <c r="W1056" s="170"/>
      <c r="X1056" s="164"/>
      <c r="Y1056" s="164"/>
      <c r="Z1056" s="164"/>
      <c r="AA1056" s="164"/>
      <c r="AB1056" s="164"/>
      <c r="AC1056" s="164"/>
      <c r="AD1056" s="164"/>
      <c r="AE1056" s="164"/>
      <c r="AF1056" s="164"/>
      <c r="AG1056" s="164"/>
      <c r="AH1056" s="164"/>
      <c r="AI1056" s="164"/>
      <c r="AJ1056" s="164"/>
      <c r="AK1056" s="164"/>
      <c r="AL1056" s="164"/>
      <c r="AM1056" s="164"/>
      <c r="AN1056" s="164"/>
      <c r="AO1056" s="164"/>
      <c r="AP1056" s="164"/>
      <c r="AQ1056" s="164"/>
      <c r="AR1056" s="164"/>
      <c r="AS1056" s="164"/>
      <c r="AT1056" s="164"/>
      <c r="AU1056" s="164"/>
      <c r="AV1056" s="164"/>
      <c r="AW1056" s="164"/>
      <c r="AX1056" s="164"/>
      <c r="AY1056" s="164"/>
      <c r="AZ1056" s="164"/>
      <c r="BA1056" s="164"/>
      <c r="BB1056" s="164"/>
      <c r="BC1056" s="164"/>
      <c r="BD1056" s="164"/>
      <c r="BE1056" s="164"/>
      <c r="BF1056" s="164"/>
      <c r="BG1056" s="164"/>
      <c r="BH1056" s="164"/>
      <c r="BI1056" s="164"/>
      <c r="BJ1056" s="164"/>
      <c r="BK1056" s="164"/>
      <c r="BL1056" s="164"/>
      <c r="BM1056" s="164"/>
      <c r="BN1056" s="164"/>
      <c r="BO1056" s="164"/>
      <c r="BP1056" s="164"/>
      <c r="BQ1056" s="164"/>
      <c r="BR1056" s="164"/>
      <c r="BS1056" s="164"/>
      <c r="BT1056" s="164"/>
      <c r="BU1056" s="164"/>
      <c r="BV1056" s="164"/>
      <c r="BW1056" s="164"/>
      <c r="BX1056" s="164"/>
      <c r="BY1056" s="172"/>
    </row>
    <row r="1057" spans="1:77" s="169" customFormat="1" x14ac:dyDescent="0.3">
      <c r="A1057" s="156"/>
      <c r="B1057" s="170"/>
      <c r="W1057" s="170"/>
      <c r="X1057" s="164"/>
      <c r="Y1057" s="164"/>
      <c r="Z1057" s="164"/>
      <c r="AA1057" s="164"/>
      <c r="AB1057" s="164"/>
      <c r="AC1057" s="164"/>
      <c r="AD1057" s="164"/>
      <c r="AE1057" s="164"/>
      <c r="AF1057" s="164"/>
      <c r="AG1057" s="164"/>
      <c r="AH1057" s="164"/>
      <c r="AI1057" s="164"/>
      <c r="AJ1057" s="164"/>
      <c r="AK1057" s="164"/>
      <c r="AL1057" s="164"/>
      <c r="AM1057" s="164"/>
      <c r="AN1057" s="164"/>
      <c r="AO1057" s="164"/>
      <c r="AP1057" s="164"/>
      <c r="AQ1057" s="164"/>
      <c r="AR1057" s="164"/>
      <c r="AS1057" s="164"/>
      <c r="AT1057" s="164"/>
      <c r="AU1057" s="164"/>
      <c r="AV1057" s="164"/>
      <c r="AW1057" s="164"/>
      <c r="AX1057" s="164"/>
      <c r="AY1057" s="164"/>
      <c r="AZ1057" s="164"/>
      <c r="BA1057" s="164"/>
      <c r="BB1057" s="164"/>
      <c r="BC1057" s="164"/>
      <c r="BD1057" s="164"/>
      <c r="BE1057" s="164"/>
      <c r="BF1057" s="164"/>
      <c r="BG1057" s="164"/>
      <c r="BH1057" s="164"/>
      <c r="BI1057" s="164"/>
      <c r="BJ1057" s="164"/>
      <c r="BK1057" s="164"/>
      <c r="BL1057" s="164"/>
      <c r="BM1057" s="164"/>
      <c r="BN1057" s="164"/>
      <c r="BO1057" s="164"/>
      <c r="BP1057" s="164"/>
      <c r="BQ1057" s="164"/>
      <c r="BR1057" s="164"/>
      <c r="BS1057" s="164"/>
      <c r="BT1057" s="164"/>
      <c r="BU1057" s="164"/>
      <c r="BV1057" s="164"/>
      <c r="BW1057" s="164"/>
      <c r="BX1057" s="164"/>
      <c r="BY1057" s="172"/>
    </row>
    <row r="1058" spans="1:77" s="169" customFormat="1" x14ac:dyDescent="0.3">
      <c r="A1058" s="156"/>
      <c r="B1058" s="170"/>
      <c r="W1058" s="170"/>
      <c r="X1058" s="164"/>
      <c r="Y1058" s="164"/>
      <c r="Z1058" s="164"/>
      <c r="AA1058" s="164"/>
      <c r="AB1058" s="164"/>
      <c r="AC1058" s="164"/>
      <c r="AD1058" s="164"/>
      <c r="AE1058" s="164"/>
      <c r="AF1058" s="164"/>
      <c r="AG1058" s="164"/>
      <c r="AH1058" s="164"/>
      <c r="AI1058" s="164"/>
      <c r="AJ1058" s="164"/>
      <c r="AK1058" s="164"/>
      <c r="AL1058" s="164"/>
      <c r="AM1058" s="164"/>
      <c r="AN1058" s="164"/>
      <c r="AO1058" s="164"/>
      <c r="AP1058" s="164"/>
      <c r="AQ1058" s="164"/>
      <c r="AR1058" s="164"/>
      <c r="AS1058" s="164"/>
      <c r="AT1058" s="164"/>
      <c r="AU1058" s="164"/>
      <c r="AV1058" s="164"/>
      <c r="AW1058" s="164"/>
      <c r="AX1058" s="164"/>
      <c r="AY1058" s="164"/>
      <c r="AZ1058" s="164"/>
      <c r="BA1058" s="164"/>
      <c r="BB1058" s="164"/>
      <c r="BC1058" s="164"/>
      <c r="BD1058" s="164"/>
      <c r="BE1058" s="164"/>
      <c r="BF1058" s="164"/>
      <c r="BG1058" s="164"/>
      <c r="BH1058" s="164"/>
      <c r="BI1058" s="164"/>
      <c r="BJ1058" s="164"/>
      <c r="BK1058" s="164"/>
      <c r="BL1058" s="164"/>
      <c r="BM1058" s="164"/>
      <c r="BN1058" s="164"/>
      <c r="BO1058" s="164"/>
      <c r="BP1058" s="164"/>
      <c r="BQ1058" s="164"/>
      <c r="BR1058" s="164"/>
      <c r="BS1058" s="164"/>
      <c r="BT1058" s="164"/>
      <c r="BU1058" s="164"/>
      <c r="BV1058" s="164"/>
      <c r="BW1058" s="164"/>
      <c r="BX1058" s="164"/>
      <c r="BY1058" s="172"/>
    </row>
    <row r="1059" spans="1:77" s="169" customFormat="1" x14ac:dyDescent="0.3">
      <c r="A1059" s="156"/>
      <c r="B1059" s="170"/>
      <c r="W1059" s="170"/>
      <c r="X1059" s="164"/>
      <c r="Y1059" s="164"/>
      <c r="Z1059" s="164"/>
      <c r="AA1059" s="164"/>
      <c r="AB1059" s="164"/>
      <c r="AC1059" s="164"/>
      <c r="AD1059" s="164"/>
      <c r="AE1059" s="164"/>
      <c r="AF1059" s="164"/>
      <c r="AG1059" s="164"/>
      <c r="AH1059" s="164"/>
      <c r="AI1059" s="164"/>
      <c r="AJ1059" s="164"/>
      <c r="AK1059" s="164"/>
      <c r="AL1059" s="164"/>
      <c r="AM1059" s="164"/>
      <c r="AN1059" s="164"/>
      <c r="AO1059" s="164"/>
      <c r="AP1059" s="164"/>
      <c r="AQ1059" s="164"/>
      <c r="AR1059" s="164"/>
      <c r="AS1059" s="164"/>
      <c r="AT1059" s="164"/>
      <c r="AU1059" s="164"/>
      <c r="AV1059" s="164"/>
      <c r="AW1059" s="164"/>
      <c r="AX1059" s="164"/>
      <c r="AY1059" s="164"/>
      <c r="AZ1059" s="164"/>
      <c r="BA1059" s="164"/>
      <c r="BB1059" s="164"/>
      <c r="BC1059" s="164"/>
      <c r="BD1059" s="164"/>
      <c r="BE1059" s="164"/>
      <c r="BF1059" s="164"/>
      <c r="BG1059" s="164"/>
      <c r="BH1059" s="164"/>
      <c r="BI1059" s="164"/>
      <c r="BJ1059" s="164"/>
      <c r="BK1059" s="164"/>
      <c r="BL1059" s="164"/>
      <c r="BM1059" s="164"/>
      <c r="BN1059" s="164"/>
      <c r="BO1059" s="164"/>
      <c r="BP1059" s="164"/>
      <c r="BQ1059" s="164"/>
      <c r="BR1059" s="164"/>
      <c r="BS1059" s="164"/>
      <c r="BT1059" s="164"/>
      <c r="BU1059" s="164"/>
      <c r="BV1059" s="164"/>
      <c r="BW1059" s="164"/>
      <c r="BX1059" s="164"/>
      <c r="BY1059" s="172"/>
    </row>
    <row r="1060" spans="1:77" s="169" customFormat="1" x14ac:dyDescent="0.3">
      <c r="A1060" s="156"/>
      <c r="B1060" s="170"/>
      <c r="W1060" s="170"/>
      <c r="X1060" s="164"/>
      <c r="Y1060" s="164"/>
      <c r="Z1060" s="164"/>
      <c r="AA1060" s="164"/>
      <c r="AB1060" s="164"/>
      <c r="AC1060" s="164"/>
      <c r="AD1060" s="164"/>
      <c r="AE1060" s="164"/>
      <c r="AF1060" s="164"/>
      <c r="AG1060" s="164"/>
      <c r="AH1060" s="164"/>
      <c r="AI1060" s="164"/>
      <c r="AJ1060" s="164"/>
      <c r="AK1060" s="164"/>
      <c r="AL1060" s="164"/>
      <c r="AM1060" s="164"/>
      <c r="AN1060" s="164"/>
      <c r="AO1060" s="164"/>
      <c r="AP1060" s="164"/>
      <c r="AQ1060" s="164"/>
      <c r="AR1060" s="164"/>
      <c r="AS1060" s="164"/>
      <c r="AT1060" s="164"/>
      <c r="AU1060" s="164"/>
      <c r="AV1060" s="164"/>
      <c r="AW1060" s="164"/>
      <c r="AX1060" s="164"/>
      <c r="AY1060" s="164"/>
      <c r="AZ1060" s="164"/>
      <c r="BA1060" s="164"/>
      <c r="BB1060" s="164"/>
      <c r="BC1060" s="164"/>
      <c r="BD1060" s="164"/>
      <c r="BE1060" s="164"/>
      <c r="BF1060" s="164"/>
      <c r="BG1060" s="164"/>
      <c r="BH1060" s="164"/>
      <c r="BI1060" s="164"/>
      <c r="BJ1060" s="164"/>
      <c r="BK1060" s="164"/>
      <c r="BL1060" s="164"/>
      <c r="BM1060" s="164"/>
      <c r="BN1060" s="164"/>
      <c r="BO1060" s="164"/>
      <c r="BP1060" s="164"/>
      <c r="BQ1060" s="164"/>
      <c r="BR1060" s="164"/>
      <c r="BS1060" s="164"/>
      <c r="BT1060" s="164"/>
      <c r="BU1060" s="164"/>
      <c r="BV1060" s="164"/>
      <c r="BW1060" s="164"/>
      <c r="BX1060" s="164"/>
      <c r="BY1060" s="172"/>
    </row>
    <row r="1061" spans="1:77" s="169" customFormat="1" x14ac:dyDescent="0.3">
      <c r="A1061" s="156"/>
      <c r="B1061" s="170"/>
      <c r="W1061" s="170"/>
      <c r="X1061" s="164"/>
      <c r="Y1061" s="164"/>
      <c r="Z1061" s="164"/>
      <c r="AA1061" s="164"/>
      <c r="AB1061" s="164"/>
      <c r="AC1061" s="164"/>
      <c r="AD1061" s="164"/>
      <c r="AE1061" s="164"/>
      <c r="AF1061" s="164"/>
      <c r="AG1061" s="164"/>
      <c r="AH1061" s="164"/>
      <c r="AI1061" s="164"/>
      <c r="AJ1061" s="164"/>
      <c r="AK1061" s="164"/>
      <c r="AL1061" s="164"/>
      <c r="AM1061" s="164"/>
      <c r="AN1061" s="164"/>
      <c r="AO1061" s="164"/>
      <c r="AP1061" s="164"/>
      <c r="AQ1061" s="164"/>
      <c r="AR1061" s="164"/>
      <c r="AS1061" s="164"/>
      <c r="AT1061" s="164"/>
      <c r="AU1061" s="164"/>
      <c r="AV1061" s="164"/>
      <c r="AW1061" s="164"/>
      <c r="AX1061" s="164"/>
      <c r="AY1061" s="164"/>
      <c r="AZ1061" s="164"/>
      <c r="BA1061" s="164"/>
      <c r="BB1061" s="164"/>
      <c r="BC1061" s="164"/>
      <c r="BD1061" s="164"/>
      <c r="BE1061" s="164"/>
      <c r="BF1061" s="164"/>
      <c r="BG1061" s="164"/>
      <c r="BH1061" s="164"/>
      <c r="BI1061" s="164"/>
      <c r="BJ1061" s="164"/>
      <c r="BK1061" s="164"/>
      <c r="BL1061" s="164"/>
      <c r="BM1061" s="164"/>
      <c r="BN1061" s="164"/>
      <c r="BO1061" s="164"/>
      <c r="BP1061" s="164"/>
      <c r="BQ1061" s="164"/>
      <c r="BR1061" s="164"/>
      <c r="BS1061" s="164"/>
      <c r="BT1061" s="164"/>
      <c r="BU1061" s="164"/>
      <c r="BV1061" s="164"/>
      <c r="BW1061" s="164"/>
      <c r="BX1061" s="164"/>
      <c r="BY1061" s="172"/>
    </row>
    <row r="1062" spans="1:77" s="169" customFormat="1" x14ac:dyDescent="0.3">
      <c r="A1062" s="156"/>
      <c r="B1062" s="170"/>
      <c r="W1062" s="170"/>
      <c r="X1062" s="164"/>
      <c r="Y1062" s="164"/>
      <c r="Z1062" s="164"/>
      <c r="AA1062" s="164"/>
      <c r="AB1062" s="164"/>
      <c r="AC1062" s="164"/>
      <c r="AD1062" s="164"/>
      <c r="AE1062" s="164"/>
      <c r="AF1062" s="164"/>
      <c r="AG1062" s="164"/>
      <c r="AH1062" s="164"/>
      <c r="AI1062" s="164"/>
      <c r="AJ1062" s="164"/>
      <c r="AK1062" s="164"/>
      <c r="AL1062" s="164"/>
      <c r="AM1062" s="164"/>
      <c r="AN1062" s="164"/>
      <c r="AO1062" s="164"/>
      <c r="AP1062" s="164"/>
      <c r="AQ1062" s="164"/>
      <c r="AR1062" s="164"/>
      <c r="AS1062" s="164"/>
      <c r="AT1062" s="164"/>
      <c r="AU1062" s="164"/>
      <c r="AV1062" s="164"/>
      <c r="AW1062" s="164"/>
      <c r="AX1062" s="164"/>
      <c r="AY1062" s="164"/>
      <c r="AZ1062" s="164"/>
      <c r="BA1062" s="164"/>
      <c r="BB1062" s="164"/>
      <c r="BC1062" s="164"/>
      <c r="BD1062" s="164"/>
      <c r="BE1062" s="164"/>
      <c r="BF1062" s="164"/>
      <c r="BG1062" s="164"/>
      <c r="BH1062" s="164"/>
      <c r="BI1062" s="164"/>
      <c r="BJ1062" s="164"/>
      <c r="BK1062" s="164"/>
      <c r="BL1062" s="164"/>
      <c r="BM1062" s="164"/>
      <c r="BN1062" s="164"/>
      <c r="BO1062" s="164"/>
      <c r="BP1062" s="164"/>
      <c r="BQ1062" s="164"/>
      <c r="BR1062" s="164"/>
      <c r="BS1062" s="164"/>
      <c r="BT1062" s="164"/>
      <c r="BU1062" s="164"/>
      <c r="BV1062" s="164"/>
      <c r="BW1062" s="164"/>
      <c r="BX1062" s="164"/>
      <c r="BY1062" s="172"/>
    </row>
    <row r="1063" spans="1:77" s="169" customFormat="1" x14ac:dyDescent="0.3">
      <c r="A1063" s="156"/>
      <c r="B1063" s="170"/>
      <c r="W1063" s="170"/>
      <c r="X1063" s="164"/>
      <c r="Y1063" s="164"/>
      <c r="Z1063" s="164"/>
      <c r="AA1063" s="164"/>
      <c r="AB1063" s="164"/>
      <c r="AC1063" s="164"/>
      <c r="AD1063" s="164"/>
      <c r="AE1063" s="164"/>
      <c r="AF1063" s="164"/>
      <c r="AG1063" s="164"/>
      <c r="AH1063" s="164"/>
      <c r="AI1063" s="164"/>
      <c r="AJ1063" s="164"/>
      <c r="AK1063" s="164"/>
      <c r="AL1063" s="164"/>
      <c r="AM1063" s="164"/>
      <c r="AN1063" s="164"/>
      <c r="AO1063" s="164"/>
      <c r="AP1063" s="164"/>
      <c r="AQ1063" s="164"/>
      <c r="AR1063" s="164"/>
      <c r="AS1063" s="164"/>
      <c r="AT1063" s="164"/>
      <c r="AU1063" s="164"/>
      <c r="AV1063" s="164"/>
      <c r="AW1063" s="164"/>
      <c r="AX1063" s="164"/>
      <c r="AY1063" s="164"/>
      <c r="AZ1063" s="164"/>
      <c r="BA1063" s="164"/>
      <c r="BB1063" s="164"/>
      <c r="BC1063" s="164"/>
      <c r="BD1063" s="164"/>
      <c r="BE1063" s="164"/>
      <c r="BF1063" s="164"/>
      <c r="BG1063" s="164"/>
      <c r="BH1063" s="164"/>
      <c r="BI1063" s="164"/>
      <c r="BJ1063" s="164"/>
      <c r="BK1063" s="164"/>
      <c r="BL1063" s="164"/>
      <c r="BM1063" s="164"/>
      <c r="BN1063" s="164"/>
      <c r="BO1063" s="164"/>
      <c r="BP1063" s="164"/>
      <c r="BQ1063" s="164"/>
      <c r="BR1063" s="164"/>
      <c r="BS1063" s="164"/>
      <c r="BT1063" s="164"/>
      <c r="BU1063" s="164"/>
      <c r="BV1063" s="164"/>
      <c r="BW1063" s="164"/>
      <c r="BX1063" s="164"/>
      <c r="BY1063" s="172"/>
    </row>
    <row r="1064" spans="1:77" s="169" customFormat="1" x14ac:dyDescent="0.3">
      <c r="A1064" s="156"/>
      <c r="B1064" s="170"/>
      <c r="W1064" s="170"/>
      <c r="X1064" s="164"/>
      <c r="Y1064" s="164"/>
      <c r="Z1064" s="164"/>
      <c r="AA1064" s="164"/>
      <c r="AB1064" s="164"/>
      <c r="AC1064" s="164"/>
      <c r="AD1064" s="164"/>
      <c r="AE1064" s="164"/>
      <c r="AF1064" s="164"/>
      <c r="AG1064" s="164"/>
      <c r="AH1064" s="164"/>
      <c r="AI1064" s="164"/>
      <c r="AJ1064" s="164"/>
      <c r="AK1064" s="164"/>
      <c r="AL1064" s="164"/>
      <c r="AM1064" s="164"/>
      <c r="AN1064" s="164"/>
      <c r="AO1064" s="164"/>
      <c r="AP1064" s="164"/>
      <c r="AQ1064" s="164"/>
      <c r="AR1064" s="164"/>
      <c r="AS1064" s="164"/>
      <c r="AT1064" s="164"/>
      <c r="AU1064" s="164"/>
      <c r="AV1064" s="164"/>
      <c r="AW1064" s="164"/>
      <c r="AX1064" s="164"/>
      <c r="AY1064" s="164"/>
      <c r="AZ1064" s="164"/>
      <c r="BA1064" s="164"/>
      <c r="BB1064" s="164"/>
      <c r="BC1064" s="164"/>
      <c r="BD1064" s="164"/>
      <c r="BE1064" s="164"/>
      <c r="BF1064" s="164"/>
      <c r="BG1064" s="164"/>
      <c r="BH1064" s="164"/>
      <c r="BI1064" s="164"/>
      <c r="BJ1064" s="164"/>
      <c r="BK1064" s="164"/>
      <c r="BL1064" s="164"/>
      <c r="BM1064" s="164"/>
      <c r="BN1064" s="164"/>
      <c r="BO1064" s="164"/>
      <c r="BP1064" s="164"/>
      <c r="BQ1064" s="164"/>
      <c r="BR1064" s="164"/>
      <c r="BS1064" s="164"/>
      <c r="BT1064" s="164"/>
      <c r="BU1064" s="164"/>
      <c r="BV1064" s="164"/>
      <c r="BW1064" s="164"/>
      <c r="BX1064" s="164"/>
      <c r="BY1064" s="172"/>
    </row>
    <row r="1065" spans="1:77" s="169" customFormat="1" x14ac:dyDescent="0.3">
      <c r="A1065" s="156"/>
      <c r="B1065" s="170"/>
      <c r="W1065" s="170"/>
      <c r="X1065" s="164"/>
      <c r="Y1065" s="164"/>
      <c r="Z1065" s="164"/>
      <c r="AA1065" s="164"/>
      <c r="AB1065" s="164"/>
      <c r="AC1065" s="164"/>
      <c r="AD1065" s="164"/>
      <c r="AE1065" s="164"/>
      <c r="AF1065" s="164"/>
      <c r="AG1065" s="164"/>
      <c r="AH1065" s="164"/>
      <c r="AI1065" s="164"/>
      <c r="AJ1065" s="164"/>
      <c r="AK1065" s="164"/>
      <c r="AL1065" s="164"/>
      <c r="AM1065" s="164"/>
      <c r="AN1065" s="164"/>
      <c r="AO1065" s="164"/>
      <c r="AP1065" s="164"/>
      <c r="AQ1065" s="164"/>
      <c r="AR1065" s="164"/>
      <c r="AS1065" s="164"/>
      <c r="AT1065" s="164"/>
      <c r="AU1065" s="164"/>
      <c r="AV1065" s="164"/>
      <c r="AW1065" s="164"/>
      <c r="AX1065" s="164"/>
      <c r="AY1065" s="164"/>
      <c r="AZ1065" s="164"/>
      <c r="BA1065" s="164"/>
      <c r="BB1065" s="164"/>
      <c r="BC1065" s="164"/>
      <c r="BD1065" s="164"/>
      <c r="BE1065" s="164"/>
      <c r="BF1065" s="164"/>
      <c r="BG1065" s="164"/>
      <c r="BH1065" s="164"/>
      <c r="BI1065" s="164"/>
      <c r="BJ1065" s="164"/>
      <c r="BK1065" s="164"/>
      <c r="BL1065" s="164"/>
      <c r="BM1065" s="164"/>
      <c r="BN1065" s="164"/>
      <c r="BO1065" s="164"/>
      <c r="BP1065" s="164"/>
      <c r="BQ1065" s="164"/>
      <c r="BR1065" s="164"/>
      <c r="BS1065" s="164"/>
      <c r="BT1065" s="164"/>
      <c r="BU1065" s="164"/>
      <c r="BV1065" s="164"/>
      <c r="BW1065" s="164"/>
      <c r="BX1065" s="164"/>
      <c r="BY1065" s="172"/>
    </row>
    <row r="1066" spans="1:77" s="169" customFormat="1" x14ac:dyDescent="0.3">
      <c r="A1066" s="156"/>
      <c r="B1066" s="170"/>
      <c r="W1066" s="170"/>
      <c r="X1066" s="164"/>
      <c r="Y1066" s="164"/>
      <c r="Z1066" s="164"/>
      <c r="AA1066" s="164"/>
      <c r="AB1066" s="164"/>
      <c r="AC1066" s="164"/>
      <c r="AD1066" s="164"/>
      <c r="AE1066" s="164"/>
      <c r="AF1066" s="164"/>
      <c r="AG1066" s="164"/>
      <c r="AH1066" s="164"/>
      <c r="AI1066" s="164"/>
      <c r="AJ1066" s="164"/>
      <c r="AK1066" s="164"/>
      <c r="AL1066" s="164"/>
      <c r="AM1066" s="164"/>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164"/>
      <c r="BI1066" s="164"/>
      <c r="BJ1066" s="164"/>
      <c r="BK1066" s="164"/>
      <c r="BL1066" s="164"/>
      <c r="BM1066" s="164"/>
      <c r="BN1066" s="164"/>
      <c r="BO1066" s="164"/>
      <c r="BP1066" s="164"/>
      <c r="BQ1066" s="164"/>
      <c r="BR1066" s="164"/>
      <c r="BS1066" s="164"/>
      <c r="BT1066" s="164"/>
      <c r="BU1066" s="164"/>
      <c r="BV1066" s="164"/>
      <c r="BW1066" s="164"/>
      <c r="BX1066" s="164"/>
      <c r="BY1066" s="172"/>
    </row>
    <row r="1067" spans="1:77" s="169" customFormat="1" x14ac:dyDescent="0.3">
      <c r="A1067" s="156"/>
      <c r="B1067" s="170"/>
      <c r="W1067" s="170"/>
      <c r="X1067" s="164"/>
      <c r="Y1067" s="164"/>
      <c r="Z1067" s="164"/>
      <c r="AA1067" s="164"/>
      <c r="AB1067" s="164"/>
      <c r="AC1067" s="164"/>
      <c r="AD1067" s="164"/>
      <c r="AE1067" s="164"/>
      <c r="AF1067" s="164"/>
      <c r="AG1067" s="164"/>
      <c r="AH1067" s="164"/>
      <c r="AI1067" s="164"/>
      <c r="AJ1067" s="164"/>
      <c r="AK1067" s="164"/>
      <c r="AL1067" s="164"/>
      <c r="AM1067" s="164"/>
      <c r="AN1067" s="164"/>
      <c r="AO1067" s="164"/>
      <c r="AP1067" s="164"/>
      <c r="AQ1067" s="164"/>
      <c r="AR1067" s="164"/>
      <c r="AS1067" s="164"/>
      <c r="AT1067" s="164"/>
      <c r="AU1067" s="164"/>
      <c r="AV1067" s="164"/>
      <c r="AW1067" s="164"/>
      <c r="AX1067" s="164"/>
      <c r="AY1067" s="164"/>
      <c r="AZ1067" s="164"/>
      <c r="BA1067" s="164"/>
      <c r="BB1067" s="164"/>
      <c r="BC1067" s="164"/>
      <c r="BD1067" s="164"/>
      <c r="BE1067" s="164"/>
      <c r="BF1067" s="164"/>
      <c r="BG1067" s="164"/>
      <c r="BH1067" s="164"/>
      <c r="BI1067" s="164"/>
      <c r="BJ1067" s="164"/>
      <c r="BK1067" s="164"/>
      <c r="BL1067" s="164"/>
      <c r="BM1067" s="164"/>
      <c r="BN1067" s="164"/>
      <c r="BO1067" s="164"/>
      <c r="BP1067" s="164"/>
      <c r="BQ1067" s="164"/>
      <c r="BR1067" s="164"/>
      <c r="BS1067" s="164"/>
      <c r="BT1067" s="164"/>
      <c r="BU1067" s="164"/>
      <c r="BV1067" s="164"/>
      <c r="BW1067" s="164"/>
      <c r="BX1067" s="164"/>
      <c r="BY1067" s="172"/>
    </row>
    <row r="1068" spans="1:77" s="169" customFormat="1" x14ac:dyDescent="0.3">
      <c r="A1068" s="156"/>
      <c r="B1068" s="170"/>
      <c r="W1068" s="170"/>
      <c r="X1068" s="164"/>
      <c r="Y1068" s="164"/>
      <c r="Z1068" s="164"/>
      <c r="AA1068" s="164"/>
      <c r="AB1068" s="164"/>
      <c r="AC1068" s="164"/>
      <c r="AD1068" s="164"/>
      <c r="AE1068" s="164"/>
      <c r="AF1068" s="164"/>
      <c r="AG1068" s="164"/>
      <c r="AH1068" s="164"/>
      <c r="AI1068" s="164"/>
      <c r="AJ1068" s="164"/>
      <c r="AK1068" s="164"/>
      <c r="AL1068" s="164"/>
      <c r="AM1068" s="164"/>
      <c r="AN1068" s="164"/>
      <c r="AO1068" s="164"/>
      <c r="AP1068" s="164"/>
      <c r="AQ1068" s="164"/>
      <c r="AR1068" s="164"/>
      <c r="AS1068" s="164"/>
      <c r="AT1068" s="164"/>
      <c r="AU1068" s="164"/>
      <c r="AV1068" s="164"/>
      <c r="AW1068" s="164"/>
      <c r="AX1068" s="164"/>
      <c r="AY1068" s="164"/>
      <c r="AZ1068" s="164"/>
      <c r="BA1068" s="164"/>
      <c r="BB1068" s="164"/>
      <c r="BC1068" s="164"/>
      <c r="BD1068" s="164"/>
      <c r="BE1068" s="164"/>
      <c r="BF1068" s="164"/>
      <c r="BG1068" s="164"/>
      <c r="BH1068" s="164"/>
      <c r="BI1068" s="164"/>
      <c r="BJ1068" s="164"/>
      <c r="BK1068" s="164"/>
      <c r="BL1068" s="164"/>
      <c r="BM1068" s="164"/>
      <c r="BN1068" s="164"/>
      <c r="BO1068" s="164"/>
      <c r="BP1068" s="164"/>
      <c r="BQ1068" s="164"/>
      <c r="BR1068" s="164"/>
      <c r="BS1068" s="164"/>
      <c r="BT1068" s="164"/>
      <c r="BU1068" s="164"/>
      <c r="BV1068" s="164"/>
      <c r="BW1068" s="164"/>
      <c r="BX1068" s="164"/>
      <c r="BY1068" s="172"/>
    </row>
    <row r="1069" spans="1:77" s="169" customFormat="1" x14ac:dyDescent="0.3">
      <c r="A1069" s="156"/>
      <c r="B1069" s="170"/>
      <c r="W1069" s="170"/>
      <c r="X1069" s="164"/>
      <c r="Y1069" s="164"/>
      <c r="Z1069" s="164"/>
      <c r="AA1069" s="164"/>
      <c r="AB1069" s="164"/>
      <c r="AC1069" s="164"/>
      <c r="AD1069" s="164"/>
      <c r="AE1069" s="164"/>
      <c r="AF1069" s="164"/>
      <c r="AG1069" s="164"/>
      <c r="AH1069" s="164"/>
      <c r="AI1069" s="164"/>
      <c r="AJ1069" s="164"/>
      <c r="AK1069" s="164"/>
      <c r="AL1069" s="164"/>
      <c r="AM1069" s="164"/>
      <c r="AN1069" s="164"/>
      <c r="AO1069" s="164"/>
      <c r="AP1069" s="164"/>
      <c r="AQ1069" s="164"/>
      <c r="AR1069" s="164"/>
      <c r="AS1069" s="164"/>
      <c r="AT1069" s="164"/>
      <c r="AU1069" s="164"/>
      <c r="AV1069" s="164"/>
      <c r="AW1069" s="164"/>
      <c r="AX1069" s="164"/>
      <c r="AY1069" s="164"/>
      <c r="AZ1069" s="164"/>
      <c r="BA1069" s="164"/>
      <c r="BB1069" s="164"/>
      <c r="BC1069" s="164"/>
      <c r="BD1069" s="164"/>
      <c r="BE1069" s="164"/>
      <c r="BF1069" s="164"/>
      <c r="BG1069" s="164"/>
      <c r="BH1069" s="164"/>
      <c r="BI1069" s="164"/>
      <c r="BJ1069" s="164"/>
      <c r="BK1069" s="164"/>
      <c r="BL1069" s="164"/>
      <c r="BM1069" s="164"/>
      <c r="BN1069" s="164"/>
      <c r="BO1069" s="164"/>
      <c r="BP1069" s="164"/>
      <c r="BQ1069" s="164"/>
      <c r="BR1069" s="164"/>
      <c r="BS1069" s="164"/>
      <c r="BT1069" s="164"/>
      <c r="BU1069" s="164"/>
      <c r="BV1069" s="164"/>
      <c r="BW1069" s="164"/>
      <c r="BX1069" s="164"/>
      <c r="BY1069" s="172"/>
    </row>
    <row r="1070" spans="1:77" s="169" customFormat="1" x14ac:dyDescent="0.3">
      <c r="A1070" s="156"/>
      <c r="B1070" s="170"/>
      <c r="W1070" s="170"/>
      <c r="X1070" s="164"/>
      <c r="Y1070" s="164"/>
      <c r="Z1070" s="164"/>
      <c r="AA1070" s="164"/>
      <c r="AB1070" s="164"/>
      <c r="AC1070" s="164"/>
      <c r="AD1070" s="164"/>
      <c r="AE1070" s="164"/>
      <c r="AF1070" s="164"/>
      <c r="AG1070" s="164"/>
      <c r="AH1070" s="164"/>
      <c r="AI1070" s="164"/>
      <c r="AJ1070" s="164"/>
      <c r="AK1070" s="164"/>
      <c r="AL1070" s="164"/>
      <c r="AM1070" s="164"/>
      <c r="AN1070" s="164"/>
      <c r="AO1070" s="164"/>
      <c r="AP1070" s="164"/>
      <c r="AQ1070" s="164"/>
      <c r="AR1070" s="164"/>
      <c r="AS1070" s="164"/>
      <c r="AT1070" s="164"/>
      <c r="AU1070" s="164"/>
      <c r="AV1070" s="164"/>
      <c r="AW1070" s="164"/>
      <c r="AX1070" s="164"/>
      <c r="AY1070" s="164"/>
      <c r="AZ1070" s="164"/>
      <c r="BA1070" s="164"/>
      <c r="BB1070" s="164"/>
      <c r="BC1070" s="164"/>
      <c r="BD1070" s="164"/>
      <c r="BE1070" s="164"/>
      <c r="BF1070" s="164"/>
      <c r="BG1070" s="164"/>
      <c r="BH1070" s="164"/>
      <c r="BI1070" s="164"/>
      <c r="BJ1070" s="164"/>
      <c r="BK1070" s="164"/>
      <c r="BL1070" s="164"/>
      <c r="BM1070" s="164"/>
      <c r="BN1070" s="164"/>
      <c r="BO1070" s="164"/>
      <c r="BP1070" s="164"/>
      <c r="BQ1070" s="164"/>
      <c r="BR1070" s="164"/>
      <c r="BS1070" s="164"/>
      <c r="BT1070" s="164"/>
      <c r="BU1070" s="164"/>
      <c r="BV1070" s="164"/>
      <c r="BW1070" s="164"/>
      <c r="BX1070" s="164"/>
      <c r="BY1070" s="172"/>
    </row>
    <row r="1071" spans="1:77" s="169" customFormat="1" x14ac:dyDescent="0.3">
      <c r="A1071" s="156"/>
      <c r="B1071" s="170"/>
      <c r="W1071" s="170"/>
      <c r="X1071" s="164"/>
      <c r="Y1071" s="164"/>
      <c r="Z1071" s="164"/>
      <c r="AA1071" s="164"/>
      <c r="AB1071" s="164"/>
      <c r="AC1071" s="164"/>
      <c r="AD1071" s="164"/>
      <c r="AE1071" s="164"/>
      <c r="AF1071" s="164"/>
      <c r="AG1071" s="164"/>
      <c r="AH1071" s="164"/>
      <c r="AI1071" s="164"/>
      <c r="AJ1071" s="164"/>
      <c r="AK1071" s="164"/>
      <c r="AL1071" s="164"/>
      <c r="AM1071" s="164"/>
      <c r="AN1071" s="164"/>
      <c r="AO1071" s="164"/>
      <c r="AP1071" s="164"/>
      <c r="AQ1071" s="164"/>
      <c r="AR1071" s="164"/>
      <c r="AS1071" s="164"/>
      <c r="AT1071" s="164"/>
      <c r="AU1071" s="164"/>
      <c r="AV1071" s="164"/>
      <c r="AW1071" s="164"/>
      <c r="AX1071" s="164"/>
      <c r="AY1071" s="164"/>
      <c r="AZ1071" s="164"/>
      <c r="BA1071" s="164"/>
      <c r="BB1071" s="164"/>
      <c r="BC1071" s="164"/>
      <c r="BD1071" s="164"/>
      <c r="BE1071" s="164"/>
      <c r="BF1071" s="164"/>
      <c r="BG1071" s="164"/>
      <c r="BH1071" s="164"/>
      <c r="BI1071" s="164"/>
      <c r="BJ1071" s="164"/>
      <c r="BK1071" s="164"/>
      <c r="BL1071" s="164"/>
      <c r="BM1071" s="164"/>
      <c r="BN1071" s="164"/>
      <c r="BO1071" s="164"/>
      <c r="BP1071" s="164"/>
      <c r="BQ1071" s="164"/>
      <c r="BR1071" s="164"/>
      <c r="BS1071" s="164"/>
      <c r="BT1071" s="164"/>
      <c r="BU1071" s="164"/>
      <c r="BV1071" s="164"/>
      <c r="BW1071" s="164"/>
      <c r="BX1071" s="164"/>
      <c r="BY1071" s="172"/>
    </row>
    <row r="1072" spans="1:77" s="169" customFormat="1" x14ac:dyDescent="0.3">
      <c r="A1072" s="156"/>
      <c r="B1072" s="170"/>
      <c r="W1072" s="170"/>
      <c r="X1072" s="164"/>
      <c r="Y1072" s="164"/>
      <c r="Z1072" s="164"/>
      <c r="AA1072" s="164"/>
      <c r="AB1072" s="164"/>
      <c r="AC1072" s="164"/>
      <c r="AD1072" s="164"/>
      <c r="AE1072" s="164"/>
      <c r="AF1072" s="164"/>
      <c r="AG1072" s="164"/>
      <c r="AH1072" s="164"/>
      <c r="AI1072" s="164"/>
      <c r="AJ1072" s="164"/>
      <c r="AK1072" s="164"/>
      <c r="AL1072" s="164"/>
      <c r="AM1072" s="164"/>
      <c r="AN1072" s="164"/>
      <c r="AO1072" s="164"/>
      <c r="AP1072" s="164"/>
      <c r="AQ1072" s="164"/>
      <c r="AR1072" s="164"/>
      <c r="AS1072" s="164"/>
      <c r="AT1072" s="164"/>
      <c r="AU1072" s="164"/>
      <c r="AV1072" s="164"/>
      <c r="AW1072" s="164"/>
      <c r="AX1072" s="164"/>
      <c r="AY1072" s="164"/>
      <c r="AZ1072" s="164"/>
      <c r="BA1072" s="164"/>
      <c r="BB1072" s="164"/>
      <c r="BC1072" s="164"/>
      <c r="BD1072" s="164"/>
      <c r="BE1072" s="164"/>
      <c r="BF1072" s="164"/>
      <c r="BG1072" s="164"/>
      <c r="BH1072" s="164"/>
      <c r="BI1072" s="164"/>
      <c r="BJ1072" s="164"/>
      <c r="BK1072" s="164"/>
      <c r="BL1072" s="164"/>
      <c r="BM1072" s="164"/>
      <c r="BN1072" s="164"/>
      <c r="BO1072" s="164"/>
      <c r="BP1072" s="164"/>
      <c r="BQ1072" s="164"/>
      <c r="BR1072" s="164"/>
      <c r="BS1072" s="164"/>
      <c r="BT1072" s="164"/>
      <c r="BU1072" s="164"/>
      <c r="BV1072" s="164"/>
      <c r="BW1072" s="164"/>
      <c r="BX1072" s="164"/>
      <c r="BY1072" s="172"/>
    </row>
    <row r="1073" spans="1:77" s="169" customFormat="1" x14ac:dyDescent="0.3">
      <c r="A1073" s="156"/>
      <c r="B1073" s="170"/>
      <c r="W1073" s="170"/>
      <c r="X1073" s="164"/>
      <c r="Y1073" s="164"/>
      <c r="Z1073" s="164"/>
      <c r="AA1073" s="164"/>
      <c r="AB1073" s="164"/>
      <c r="AC1073" s="164"/>
      <c r="AD1073" s="164"/>
      <c r="AE1073" s="164"/>
      <c r="AF1073" s="164"/>
      <c r="AG1073" s="164"/>
      <c r="AH1073" s="164"/>
      <c r="AI1073" s="164"/>
      <c r="AJ1073" s="164"/>
      <c r="AK1073" s="164"/>
      <c r="AL1073" s="164"/>
      <c r="AM1073" s="164"/>
      <c r="AN1073" s="164"/>
      <c r="AO1073" s="164"/>
      <c r="AP1073" s="164"/>
      <c r="AQ1073" s="164"/>
      <c r="AR1073" s="164"/>
      <c r="AS1073" s="164"/>
      <c r="AT1073" s="164"/>
      <c r="AU1073" s="164"/>
      <c r="AV1073" s="164"/>
      <c r="AW1073" s="164"/>
      <c r="AX1073" s="164"/>
      <c r="AY1073" s="164"/>
      <c r="AZ1073" s="164"/>
      <c r="BA1073" s="164"/>
      <c r="BB1073" s="164"/>
      <c r="BC1073" s="164"/>
      <c r="BD1073" s="164"/>
      <c r="BE1073" s="164"/>
      <c r="BF1073" s="164"/>
      <c r="BG1073" s="164"/>
      <c r="BH1073" s="164"/>
      <c r="BI1073" s="164"/>
      <c r="BJ1073" s="164"/>
      <c r="BK1073" s="164"/>
      <c r="BL1073" s="164"/>
      <c r="BM1073" s="164"/>
      <c r="BN1073" s="164"/>
      <c r="BO1073" s="164"/>
      <c r="BP1073" s="164"/>
      <c r="BQ1073" s="164"/>
      <c r="BR1073" s="164"/>
      <c r="BS1073" s="164"/>
      <c r="BT1073" s="164"/>
      <c r="BU1073" s="164"/>
      <c r="BV1073" s="164"/>
      <c r="BW1073" s="164"/>
      <c r="BX1073" s="164"/>
      <c r="BY1073" s="172"/>
    </row>
    <row r="1074" spans="1:77" s="169" customFormat="1" x14ac:dyDescent="0.3">
      <c r="A1074" s="156"/>
      <c r="B1074" s="170"/>
      <c r="W1074" s="170"/>
      <c r="X1074" s="164"/>
      <c r="Y1074" s="164"/>
      <c r="Z1074" s="164"/>
      <c r="AA1074" s="164"/>
      <c r="AB1074" s="164"/>
      <c r="AC1074" s="164"/>
      <c r="AD1074" s="164"/>
      <c r="AE1074" s="164"/>
      <c r="AF1074" s="164"/>
      <c r="AG1074" s="164"/>
      <c r="AH1074" s="164"/>
      <c r="AI1074" s="164"/>
      <c r="AJ1074" s="164"/>
      <c r="AK1074" s="164"/>
      <c r="AL1074" s="164"/>
      <c r="AM1074" s="164"/>
      <c r="AN1074" s="164"/>
      <c r="AO1074" s="164"/>
      <c r="AP1074" s="164"/>
      <c r="AQ1074" s="164"/>
      <c r="AR1074" s="164"/>
      <c r="AS1074" s="164"/>
      <c r="AT1074" s="164"/>
      <c r="AU1074" s="164"/>
      <c r="AV1074" s="164"/>
      <c r="AW1074" s="164"/>
      <c r="AX1074" s="164"/>
      <c r="AY1074" s="164"/>
      <c r="AZ1074" s="164"/>
      <c r="BA1074" s="164"/>
      <c r="BB1074" s="164"/>
      <c r="BC1074" s="164"/>
      <c r="BD1074" s="164"/>
      <c r="BE1074" s="164"/>
      <c r="BF1074" s="164"/>
      <c r="BG1074" s="164"/>
      <c r="BH1074" s="164"/>
      <c r="BI1074" s="164"/>
      <c r="BJ1074" s="164"/>
      <c r="BK1074" s="164"/>
      <c r="BL1074" s="164"/>
      <c r="BM1074" s="164"/>
      <c r="BN1074" s="164"/>
      <c r="BO1074" s="164"/>
      <c r="BP1074" s="164"/>
      <c r="BQ1074" s="164"/>
      <c r="BR1074" s="164"/>
      <c r="BS1074" s="164"/>
      <c r="BT1074" s="164"/>
      <c r="BU1074" s="164"/>
      <c r="BV1074" s="164"/>
      <c r="BW1074" s="164"/>
      <c r="BX1074" s="164"/>
      <c r="BY1074" s="172"/>
    </row>
    <row r="1075" spans="1:77" s="169" customFormat="1" x14ac:dyDescent="0.3">
      <c r="A1075" s="156"/>
      <c r="B1075" s="170"/>
      <c r="W1075" s="170"/>
      <c r="X1075" s="164"/>
      <c r="Y1075" s="164"/>
      <c r="Z1075" s="164"/>
      <c r="AA1075" s="164"/>
      <c r="AB1075" s="164"/>
      <c r="AC1075" s="164"/>
      <c r="AD1075" s="164"/>
      <c r="AE1075" s="164"/>
      <c r="AF1075" s="164"/>
      <c r="AG1075" s="164"/>
      <c r="AH1075" s="164"/>
      <c r="AI1075" s="164"/>
      <c r="AJ1075" s="164"/>
      <c r="AK1075" s="164"/>
      <c r="AL1075" s="164"/>
      <c r="AM1075" s="164"/>
      <c r="AN1075" s="164"/>
      <c r="AO1075" s="164"/>
      <c r="AP1075" s="164"/>
      <c r="AQ1075" s="164"/>
      <c r="AR1075" s="164"/>
      <c r="AS1075" s="164"/>
      <c r="AT1075" s="164"/>
      <c r="AU1075" s="164"/>
      <c r="AV1075" s="164"/>
      <c r="AW1075" s="164"/>
      <c r="AX1075" s="164"/>
      <c r="AY1075" s="164"/>
      <c r="AZ1075" s="164"/>
      <c r="BA1075" s="164"/>
      <c r="BB1075" s="164"/>
      <c r="BC1075" s="164"/>
      <c r="BD1075" s="164"/>
      <c r="BE1075" s="164"/>
      <c r="BF1075" s="164"/>
      <c r="BG1075" s="164"/>
      <c r="BH1075" s="164"/>
      <c r="BI1075" s="164"/>
      <c r="BJ1075" s="164"/>
      <c r="BK1075" s="164"/>
      <c r="BL1075" s="164"/>
      <c r="BM1075" s="164"/>
      <c r="BN1075" s="164"/>
      <c r="BO1075" s="164"/>
      <c r="BP1075" s="164"/>
      <c r="BQ1075" s="164"/>
      <c r="BR1075" s="164"/>
      <c r="BS1075" s="164"/>
      <c r="BT1075" s="164"/>
      <c r="BU1075" s="164"/>
      <c r="BV1075" s="164"/>
      <c r="BW1075" s="164"/>
      <c r="BX1075" s="164"/>
      <c r="BY1075" s="172"/>
    </row>
    <row r="1076" spans="1:77" s="169" customFormat="1" x14ac:dyDescent="0.3">
      <c r="A1076" s="156"/>
      <c r="B1076" s="170"/>
      <c r="W1076" s="170"/>
      <c r="X1076" s="164"/>
      <c r="Y1076" s="164"/>
      <c r="Z1076" s="164"/>
      <c r="AA1076" s="164"/>
      <c r="AB1076" s="164"/>
      <c r="AC1076" s="164"/>
      <c r="AD1076" s="164"/>
      <c r="AE1076" s="164"/>
      <c r="AF1076" s="164"/>
      <c r="AG1076" s="164"/>
      <c r="AH1076" s="164"/>
      <c r="AI1076" s="164"/>
      <c r="AJ1076" s="164"/>
      <c r="AK1076" s="164"/>
      <c r="AL1076" s="164"/>
      <c r="AM1076" s="164"/>
      <c r="AN1076" s="164"/>
      <c r="AO1076" s="164"/>
      <c r="AP1076" s="164"/>
      <c r="AQ1076" s="164"/>
      <c r="AR1076" s="164"/>
      <c r="AS1076" s="164"/>
      <c r="AT1076" s="164"/>
      <c r="AU1076" s="164"/>
      <c r="AV1076" s="164"/>
      <c r="AW1076" s="164"/>
      <c r="AX1076" s="164"/>
      <c r="AY1076" s="164"/>
      <c r="AZ1076" s="164"/>
      <c r="BA1076" s="164"/>
      <c r="BB1076" s="164"/>
      <c r="BC1076" s="164"/>
      <c r="BD1076" s="164"/>
      <c r="BE1076" s="164"/>
      <c r="BF1076" s="164"/>
      <c r="BG1076" s="164"/>
      <c r="BH1076" s="164"/>
      <c r="BI1076" s="164"/>
      <c r="BJ1076" s="164"/>
      <c r="BK1076" s="164"/>
      <c r="BL1076" s="164"/>
      <c r="BM1076" s="164"/>
      <c r="BN1076" s="164"/>
      <c r="BO1076" s="164"/>
      <c r="BP1076" s="164"/>
      <c r="BQ1076" s="164"/>
      <c r="BR1076" s="164"/>
      <c r="BS1076" s="164"/>
      <c r="BT1076" s="164"/>
      <c r="BU1076" s="164"/>
      <c r="BV1076" s="164"/>
      <c r="BW1076" s="164"/>
      <c r="BX1076" s="164"/>
      <c r="BY1076" s="172"/>
    </row>
    <row r="1077" spans="1:77" s="169" customFormat="1" x14ac:dyDescent="0.3">
      <c r="A1077" s="156"/>
      <c r="B1077" s="170"/>
      <c r="W1077" s="170"/>
      <c r="X1077" s="164"/>
      <c r="Y1077" s="164"/>
      <c r="Z1077" s="164"/>
      <c r="AA1077" s="164"/>
      <c r="AB1077" s="164"/>
      <c r="AC1077" s="164"/>
      <c r="AD1077" s="164"/>
      <c r="AE1077" s="164"/>
      <c r="AF1077" s="164"/>
      <c r="AG1077" s="164"/>
      <c r="AH1077" s="164"/>
      <c r="AI1077" s="164"/>
      <c r="AJ1077" s="164"/>
      <c r="AK1077" s="164"/>
      <c r="AL1077" s="164"/>
      <c r="AM1077" s="164"/>
      <c r="AN1077" s="164"/>
      <c r="AO1077" s="164"/>
      <c r="AP1077" s="164"/>
      <c r="AQ1077" s="164"/>
      <c r="AR1077" s="164"/>
      <c r="AS1077" s="164"/>
      <c r="AT1077" s="164"/>
      <c r="AU1077" s="164"/>
      <c r="AV1077" s="164"/>
      <c r="AW1077" s="164"/>
      <c r="AX1077" s="164"/>
      <c r="AY1077" s="164"/>
      <c r="AZ1077" s="164"/>
      <c r="BA1077" s="164"/>
      <c r="BB1077" s="164"/>
      <c r="BC1077" s="164"/>
      <c r="BD1077" s="164"/>
      <c r="BE1077" s="164"/>
      <c r="BF1077" s="164"/>
      <c r="BG1077" s="164"/>
      <c r="BH1077" s="164"/>
      <c r="BI1077" s="164"/>
      <c r="BJ1077" s="164"/>
      <c r="BK1077" s="164"/>
      <c r="BL1077" s="164"/>
      <c r="BM1077" s="164"/>
      <c r="BN1077" s="164"/>
      <c r="BO1077" s="164"/>
      <c r="BP1077" s="164"/>
      <c r="BQ1077" s="164"/>
      <c r="BR1077" s="164"/>
      <c r="BS1077" s="164"/>
      <c r="BT1077" s="164"/>
      <c r="BU1077" s="164"/>
      <c r="BV1077" s="164"/>
      <c r="BW1077" s="164"/>
      <c r="BX1077" s="164"/>
      <c r="BY1077" s="172"/>
    </row>
    <row r="1078" spans="1:77" s="169" customFormat="1" x14ac:dyDescent="0.3">
      <c r="A1078" s="156"/>
      <c r="B1078" s="170"/>
      <c r="W1078" s="170"/>
      <c r="X1078" s="164"/>
      <c r="Y1078" s="164"/>
      <c r="Z1078" s="164"/>
      <c r="AA1078" s="164"/>
      <c r="AB1078" s="164"/>
      <c r="AC1078" s="164"/>
      <c r="AD1078" s="164"/>
      <c r="AE1078" s="164"/>
      <c r="AF1078" s="164"/>
      <c r="AG1078" s="164"/>
      <c r="AH1078" s="164"/>
      <c r="AI1078" s="164"/>
      <c r="AJ1078" s="164"/>
      <c r="AK1078" s="164"/>
      <c r="AL1078" s="164"/>
      <c r="AM1078" s="164"/>
      <c r="AN1078" s="164"/>
      <c r="AO1078" s="164"/>
      <c r="AP1078" s="164"/>
      <c r="AQ1078" s="164"/>
      <c r="AR1078" s="164"/>
      <c r="AS1078" s="164"/>
      <c r="AT1078" s="164"/>
      <c r="AU1078" s="164"/>
      <c r="AV1078" s="164"/>
      <c r="AW1078" s="164"/>
      <c r="AX1078" s="164"/>
      <c r="AY1078" s="164"/>
      <c r="AZ1078" s="164"/>
      <c r="BA1078" s="164"/>
      <c r="BB1078" s="164"/>
      <c r="BC1078" s="164"/>
      <c r="BD1078" s="164"/>
      <c r="BE1078" s="164"/>
      <c r="BF1078" s="164"/>
      <c r="BG1078" s="164"/>
      <c r="BH1078" s="164"/>
      <c r="BI1078" s="164"/>
      <c r="BJ1078" s="164"/>
      <c r="BK1078" s="164"/>
      <c r="BL1078" s="164"/>
      <c r="BM1078" s="164"/>
      <c r="BN1078" s="164"/>
      <c r="BO1078" s="164"/>
      <c r="BP1078" s="164"/>
      <c r="BQ1078" s="164"/>
      <c r="BR1078" s="164"/>
      <c r="BS1078" s="164"/>
      <c r="BT1078" s="164"/>
      <c r="BU1078" s="164"/>
      <c r="BV1078" s="164"/>
      <c r="BW1078" s="164"/>
      <c r="BX1078" s="164"/>
      <c r="BY1078" s="172"/>
    </row>
    <row r="1079" spans="1:77" s="169" customFormat="1" x14ac:dyDescent="0.3">
      <c r="A1079" s="156"/>
      <c r="B1079" s="170"/>
      <c r="W1079" s="170"/>
      <c r="X1079" s="164"/>
      <c r="Y1079" s="164"/>
      <c r="Z1079" s="164"/>
      <c r="AA1079" s="164"/>
      <c r="AB1079" s="164"/>
      <c r="AC1079" s="164"/>
      <c r="AD1079" s="164"/>
      <c r="AE1079" s="164"/>
      <c r="AF1079" s="164"/>
      <c r="AG1079" s="164"/>
      <c r="AH1079" s="164"/>
      <c r="AI1079" s="164"/>
      <c r="AJ1079" s="164"/>
      <c r="AK1079" s="164"/>
      <c r="AL1079" s="164"/>
      <c r="AM1079" s="164"/>
      <c r="AN1079" s="164"/>
      <c r="AO1079" s="164"/>
      <c r="AP1079" s="164"/>
      <c r="AQ1079" s="164"/>
      <c r="AR1079" s="164"/>
      <c r="AS1079" s="164"/>
      <c r="AT1079" s="164"/>
      <c r="AU1079" s="164"/>
      <c r="AV1079" s="164"/>
      <c r="AW1079" s="164"/>
      <c r="AX1079" s="164"/>
      <c r="AY1079" s="164"/>
      <c r="AZ1079" s="164"/>
      <c r="BA1079" s="164"/>
      <c r="BB1079" s="164"/>
      <c r="BC1079" s="164"/>
      <c r="BD1079" s="164"/>
      <c r="BE1079" s="164"/>
      <c r="BF1079" s="164"/>
      <c r="BG1079" s="164"/>
      <c r="BH1079" s="164"/>
      <c r="BI1079" s="164"/>
      <c r="BJ1079" s="164"/>
      <c r="BK1079" s="164"/>
      <c r="BL1079" s="164"/>
      <c r="BM1079" s="164"/>
      <c r="BN1079" s="164"/>
      <c r="BO1079" s="164"/>
      <c r="BP1079" s="164"/>
      <c r="BQ1079" s="164"/>
      <c r="BR1079" s="164"/>
      <c r="BS1079" s="164"/>
      <c r="BT1079" s="164"/>
      <c r="BU1079" s="164"/>
      <c r="BV1079" s="164"/>
      <c r="BW1079" s="164"/>
      <c r="BX1079" s="164"/>
      <c r="BY1079" s="172"/>
    </row>
    <row r="1080" spans="1:77" s="169" customFormat="1" x14ac:dyDescent="0.3">
      <c r="A1080" s="156"/>
      <c r="B1080" s="170"/>
      <c r="W1080" s="170"/>
      <c r="X1080" s="164"/>
      <c r="Y1080" s="164"/>
      <c r="Z1080" s="164"/>
      <c r="AA1080" s="164"/>
      <c r="AB1080" s="164"/>
      <c r="AC1080" s="164"/>
      <c r="AD1080" s="164"/>
      <c r="AE1080" s="164"/>
      <c r="AF1080" s="164"/>
      <c r="AG1080" s="164"/>
      <c r="AH1080" s="164"/>
      <c r="AI1080" s="164"/>
      <c r="AJ1080" s="164"/>
      <c r="AK1080" s="164"/>
      <c r="AL1080" s="164"/>
      <c r="AM1080" s="164"/>
      <c r="AN1080" s="164"/>
      <c r="AO1080" s="164"/>
      <c r="AP1080" s="164"/>
      <c r="AQ1080" s="164"/>
      <c r="AR1080" s="164"/>
      <c r="AS1080" s="164"/>
      <c r="AT1080" s="164"/>
      <c r="AU1080" s="164"/>
      <c r="AV1080" s="164"/>
      <c r="AW1080" s="164"/>
      <c r="AX1080" s="164"/>
      <c r="AY1080" s="164"/>
      <c r="AZ1080" s="164"/>
      <c r="BA1080" s="164"/>
      <c r="BB1080" s="164"/>
      <c r="BC1080" s="164"/>
      <c r="BD1080" s="164"/>
      <c r="BE1080" s="164"/>
      <c r="BF1080" s="164"/>
      <c r="BG1080" s="164"/>
      <c r="BH1080" s="164"/>
      <c r="BI1080" s="164"/>
      <c r="BJ1080" s="164"/>
      <c r="BK1080" s="164"/>
      <c r="BL1080" s="164"/>
      <c r="BM1080" s="164"/>
      <c r="BN1080" s="164"/>
      <c r="BO1080" s="164"/>
      <c r="BP1080" s="164"/>
      <c r="BQ1080" s="164"/>
      <c r="BR1080" s="164"/>
      <c r="BS1080" s="164"/>
      <c r="BT1080" s="164"/>
      <c r="BU1080" s="164"/>
      <c r="BV1080" s="164"/>
      <c r="BW1080" s="164"/>
      <c r="BX1080" s="164"/>
      <c r="BY1080" s="172"/>
    </row>
    <row r="1081" spans="1:77" s="169" customFormat="1" x14ac:dyDescent="0.3">
      <c r="A1081" s="156"/>
      <c r="B1081" s="170"/>
      <c r="W1081" s="170"/>
      <c r="X1081" s="164"/>
      <c r="Y1081" s="164"/>
      <c r="Z1081" s="164"/>
      <c r="AA1081" s="164"/>
      <c r="AB1081" s="164"/>
      <c r="AC1081" s="164"/>
      <c r="AD1081" s="164"/>
      <c r="AE1081" s="164"/>
      <c r="AF1081" s="164"/>
      <c r="AG1081" s="164"/>
      <c r="AH1081" s="164"/>
      <c r="AI1081" s="164"/>
      <c r="AJ1081" s="164"/>
      <c r="AK1081" s="164"/>
      <c r="AL1081" s="164"/>
      <c r="AM1081" s="164"/>
      <c r="AN1081" s="164"/>
      <c r="AO1081" s="164"/>
      <c r="AP1081" s="164"/>
      <c r="AQ1081" s="164"/>
      <c r="AR1081" s="164"/>
      <c r="AS1081" s="164"/>
      <c r="AT1081" s="164"/>
      <c r="AU1081" s="164"/>
      <c r="AV1081" s="164"/>
      <c r="AW1081" s="164"/>
      <c r="AX1081" s="164"/>
      <c r="AY1081" s="164"/>
      <c r="AZ1081" s="164"/>
      <c r="BA1081" s="164"/>
      <c r="BB1081" s="164"/>
      <c r="BC1081" s="164"/>
      <c r="BD1081" s="164"/>
      <c r="BE1081" s="164"/>
      <c r="BF1081" s="164"/>
      <c r="BG1081" s="164"/>
      <c r="BH1081" s="164"/>
      <c r="BI1081" s="164"/>
      <c r="BJ1081" s="164"/>
      <c r="BK1081" s="164"/>
      <c r="BL1081" s="164"/>
      <c r="BM1081" s="164"/>
      <c r="BN1081" s="164"/>
      <c r="BO1081" s="164"/>
      <c r="BP1081" s="164"/>
      <c r="BQ1081" s="164"/>
      <c r="BR1081" s="164"/>
      <c r="BS1081" s="164"/>
      <c r="BT1081" s="164"/>
      <c r="BU1081" s="164"/>
      <c r="BV1081" s="164"/>
      <c r="BW1081" s="164"/>
      <c r="BX1081" s="164"/>
      <c r="BY1081" s="172"/>
    </row>
    <row r="1082" spans="1:77" s="169" customFormat="1" x14ac:dyDescent="0.3">
      <c r="A1082" s="156"/>
      <c r="B1082" s="170"/>
      <c r="W1082" s="170"/>
      <c r="X1082" s="164"/>
      <c r="Y1082" s="164"/>
      <c r="Z1082" s="164"/>
      <c r="AA1082" s="164"/>
      <c r="AB1082" s="164"/>
      <c r="AC1082" s="164"/>
      <c r="AD1082" s="164"/>
      <c r="AE1082" s="164"/>
      <c r="AF1082" s="164"/>
      <c r="AG1082" s="164"/>
      <c r="AH1082" s="164"/>
      <c r="AI1082" s="164"/>
      <c r="AJ1082" s="164"/>
      <c r="AK1082" s="164"/>
      <c r="AL1082" s="164"/>
      <c r="AM1082" s="164"/>
      <c r="AN1082" s="164"/>
      <c r="AO1082" s="164"/>
      <c r="AP1082" s="164"/>
      <c r="AQ1082" s="164"/>
      <c r="AR1082" s="164"/>
      <c r="AS1082" s="164"/>
      <c r="AT1082" s="164"/>
      <c r="AU1082" s="164"/>
      <c r="AV1082" s="164"/>
      <c r="AW1082" s="164"/>
      <c r="AX1082" s="164"/>
      <c r="AY1082" s="164"/>
      <c r="AZ1082" s="164"/>
      <c r="BA1082" s="164"/>
      <c r="BB1082" s="164"/>
      <c r="BC1082" s="164"/>
      <c r="BD1082" s="164"/>
      <c r="BE1082" s="164"/>
      <c r="BF1082" s="164"/>
      <c r="BG1082" s="164"/>
      <c r="BH1082" s="164"/>
      <c r="BI1082" s="164"/>
      <c r="BJ1082" s="164"/>
      <c r="BK1082" s="164"/>
      <c r="BL1082" s="164"/>
      <c r="BM1082" s="164"/>
      <c r="BN1082" s="164"/>
      <c r="BO1082" s="164"/>
      <c r="BP1082" s="164"/>
      <c r="BQ1082" s="164"/>
      <c r="BR1082" s="164"/>
      <c r="BS1082" s="164"/>
      <c r="BT1082" s="164"/>
      <c r="BU1082" s="164"/>
      <c r="BV1082" s="164"/>
      <c r="BW1082" s="164"/>
      <c r="BX1082" s="164"/>
      <c r="BY1082" s="172"/>
    </row>
    <row r="1083" spans="1:77" s="169" customFormat="1" x14ac:dyDescent="0.3">
      <c r="A1083" s="156"/>
      <c r="B1083" s="170"/>
      <c r="W1083" s="170"/>
      <c r="X1083" s="164"/>
      <c r="Y1083" s="164"/>
      <c r="Z1083" s="164"/>
      <c r="AA1083" s="164"/>
      <c r="AB1083" s="164"/>
      <c r="AC1083" s="164"/>
      <c r="AD1083" s="164"/>
      <c r="AE1083" s="164"/>
      <c r="AF1083" s="164"/>
      <c r="AG1083" s="164"/>
      <c r="AH1083" s="164"/>
      <c r="AI1083" s="164"/>
      <c r="AJ1083" s="164"/>
      <c r="AK1083" s="164"/>
      <c r="AL1083" s="164"/>
      <c r="AM1083" s="164"/>
      <c r="AN1083" s="164"/>
      <c r="AO1083" s="164"/>
      <c r="AP1083" s="164"/>
      <c r="AQ1083" s="164"/>
      <c r="AR1083" s="164"/>
      <c r="AS1083" s="164"/>
      <c r="AT1083" s="164"/>
      <c r="AU1083" s="164"/>
      <c r="AV1083" s="164"/>
      <c r="AW1083" s="164"/>
      <c r="AX1083" s="164"/>
      <c r="AY1083" s="164"/>
      <c r="AZ1083" s="164"/>
      <c r="BA1083" s="164"/>
      <c r="BB1083" s="164"/>
      <c r="BC1083" s="164"/>
      <c r="BD1083" s="164"/>
      <c r="BE1083" s="164"/>
      <c r="BF1083" s="164"/>
      <c r="BG1083" s="164"/>
      <c r="BH1083" s="164"/>
      <c r="BI1083" s="164"/>
      <c r="BJ1083" s="164"/>
      <c r="BK1083" s="164"/>
      <c r="BL1083" s="164"/>
      <c r="BM1083" s="164"/>
      <c r="BN1083" s="164"/>
      <c r="BO1083" s="164"/>
      <c r="BP1083" s="164"/>
      <c r="BQ1083" s="164"/>
      <c r="BR1083" s="164"/>
      <c r="BS1083" s="164"/>
      <c r="BT1083" s="164"/>
      <c r="BU1083" s="164"/>
      <c r="BV1083" s="164"/>
      <c r="BW1083" s="164"/>
      <c r="BX1083" s="164"/>
      <c r="BY1083" s="172"/>
    </row>
    <row r="1084" spans="1:77" s="169" customFormat="1" x14ac:dyDescent="0.3">
      <c r="A1084" s="156"/>
      <c r="B1084" s="170"/>
      <c r="W1084" s="170"/>
      <c r="X1084" s="164"/>
      <c r="Y1084" s="164"/>
      <c r="Z1084" s="164"/>
      <c r="AA1084" s="164"/>
      <c r="AB1084" s="164"/>
      <c r="AC1084" s="164"/>
      <c r="AD1084" s="164"/>
      <c r="AE1084" s="164"/>
      <c r="AF1084" s="164"/>
      <c r="AG1084" s="164"/>
      <c r="AH1084" s="164"/>
      <c r="AI1084" s="164"/>
      <c r="AJ1084" s="164"/>
      <c r="AK1084" s="164"/>
      <c r="AL1084" s="164"/>
      <c r="AM1084" s="164"/>
      <c r="AN1084" s="164"/>
      <c r="AO1084" s="164"/>
      <c r="AP1084" s="164"/>
      <c r="AQ1084" s="164"/>
      <c r="AR1084" s="164"/>
      <c r="AS1084" s="164"/>
      <c r="AT1084" s="164"/>
      <c r="AU1084" s="164"/>
      <c r="AV1084" s="164"/>
      <c r="AW1084" s="164"/>
      <c r="AX1084" s="164"/>
      <c r="AY1084" s="164"/>
      <c r="AZ1084" s="164"/>
      <c r="BA1084" s="164"/>
      <c r="BB1084" s="164"/>
      <c r="BC1084" s="164"/>
      <c r="BD1084" s="164"/>
      <c r="BE1084" s="164"/>
      <c r="BF1084" s="164"/>
      <c r="BG1084" s="164"/>
      <c r="BH1084" s="164"/>
      <c r="BI1084" s="164"/>
      <c r="BJ1084" s="164"/>
      <c r="BK1084" s="164"/>
      <c r="BL1084" s="164"/>
      <c r="BM1084" s="164"/>
      <c r="BN1084" s="164"/>
      <c r="BO1084" s="164"/>
      <c r="BP1084" s="164"/>
      <c r="BQ1084" s="164"/>
      <c r="BR1084" s="164"/>
      <c r="BS1084" s="164"/>
      <c r="BT1084" s="164"/>
      <c r="BU1084" s="164"/>
      <c r="BV1084" s="164"/>
      <c r="BW1084" s="164"/>
      <c r="BX1084" s="164"/>
      <c r="BY1084" s="172"/>
    </row>
    <row r="1085" spans="1:77" s="169" customFormat="1" x14ac:dyDescent="0.3">
      <c r="A1085" s="156"/>
      <c r="B1085" s="170"/>
      <c r="W1085" s="170"/>
      <c r="X1085" s="164"/>
      <c r="Y1085" s="164"/>
      <c r="Z1085" s="164"/>
      <c r="AA1085" s="164"/>
      <c r="AB1085" s="164"/>
      <c r="AC1085" s="164"/>
      <c r="AD1085" s="164"/>
      <c r="AE1085" s="164"/>
      <c r="AF1085" s="164"/>
      <c r="AG1085" s="164"/>
      <c r="AH1085" s="164"/>
      <c r="AI1085" s="164"/>
      <c r="AJ1085" s="164"/>
      <c r="AK1085" s="164"/>
      <c r="AL1085" s="164"/>
      <c r="AM1085" s="164"/>
      <c r="AN1085" s="164"/>
      <c r="AO1085" s="164"/>
      <c r="AP1085" s="164"/>
      <c r="AQ1085" s="164"/>
      <c r="AR1085" s="164"/>
      <c r="AS1085" s="164"/>
      <c r="AT1085" s="164"/>
      <c r="AU1085" s="164"/>
      <c r="AV1085" s="164"/>
      <c r="AW1085" s="164"/>
      <c r="AX1085" s="164"/>
      <c r="AY1085" s="164"/>
      <c r="AZ1085" s="164"/>
      <c r="BA1085" s="164"/>
      <c r="BB1085" s="164"/>
      <c r="BC1085" s="164"/>
      <c r="BD1085" s="164"/>
      <c r="BE1085" s="164"/>
      <c r="BF1085" s="164"/>
      <c r="BG1085" s="164"/>
      <c r="BH1085" s="164"/>
      <c r="BI1085" s="164"/>
      <c r="BJ1085" s="164"/>
      <c r="BK1085" s="164"/>
      <c r="BL1085" s="164"/>
      <c r="BM1085" s="164"/>
      <c r="BN1085" s="164"/>
      <c r="BO1085" s="164"/>
      <c r="BP1085" s="164"/>
      <c r="BQ1085" s="164"/>
      <c r="BR1085" s="164"/>
      <c r="BS1085" s="164"/>
      <c r="BT1085" s="164"/>
      <c r="BU1085" s="164"/>
      <c r="BV1085" s="164"/>
      <c r="BW1085" s="164"/>
      <c r="BX1085" s="164"/>
      <c r="BY1085" s="172"/>
    </row>
    <row r="1086" spans="1:77" s="169" customFormat="1" x14ac:dyDescent="0.3">
      <c r="A1086" s="156"/>
      <c r="B1086" s="170"/>
      <c r="W1086" s="170"/>
      <c r="X1086" s="164"/>
      <c r="Y1086" s="164"/>
      <c r="Z1086" s="164"/>
      <c r="AA1086" s="164"/>
      <c r="AB1086" s="164"/>
      <c r="AC1086" s="164"/>
      <c r="AD1086" s="164"/>
      <c r="AE1086" s="164"/>
      <c r="AF1086" s="164"/>
      <c r="AG1086" s="164"/>
      <c r="AH1086" s="164"/>
      <c r="AI1086" s="164"/>
      <c r="AJ1086" s="164"/>
      <c r="AK1086" s="164"/>
      <c r="AL1086" s="164"/>
      <c r="AM1086" s="164"/>
      <c r="AN1086" s="164"/>
      <c r="AO1086" s="164"/>
      <c r="AP1086" s="164"/>
      <c r="AQ1086" s="164"/>
      <c r="AR1086" s="164"/>
      <c r="AS1086" s="164"/>
      <c r="AT1086" s="164"/>
      <c r="AU1086" s="164"/>
      <c r="AV1086" s="164"/>
      <c r="AW1086" s="164"/>
      <c r="AX1086" s="164"/>
      <c r="AY1086" s="164"/>
      <c r="AZ1086" s="164"/>
      <c r="BA1086" s="164"/>
      <c r="BB1086" s="164"/>
      <c r="BC1086" s="164"/>
      <c r="BD1086" s="164"/>
      <c r="BE1086" s="164"/>
      <c r="BF1086" s="164"/>
      <c r="BG1086" s="164"/>
      <c r="BH1086" s="164"/>
      <c r="BI1086" s="164"/>
      <c r="BJ1086" s="164"/>
      <c r="BK1086" s="164"/>
      <c r="BL1086" s="164"/>
      <c r="BM1086" s="164"/>
      <c r="BN1086" s="164"/>
      <c r="BO1086" s="164"/>
      <c r="BP1086" s="164"/>
      <c r="BQ1086" s="164"/>
      <c r="BR1086" s="164"/>
      <c r="BS1086" s="164"/>
      <c r="BT1086" s="164"/>
      <c r="BU1086" s="164"/>
      <c r="BV1086" s="164"/>
      <c r="BW1086" s="164"/>
      <c r="BX1086" s="164"/>
      <c r="BY1086" s="172"/>
    </row>
    <row r="1087" spans="1:77" s="169" customFormat="1" x14ac:dyDescent="0.3">
      <c r="A1087" s="156"/>
      <c r="B1087" s="170"/>
      <c r="W1087" s="170"/>
      <c r="X1087" s="164"/>
      <c r="Y1087" s="164"/>
      <c r="Z1087" s="164"/>
      <c r="AA1087" s="164"/>
      <c r="AB1087" s="164"/>
      <c r="AC1087" s="164"/>
      <c r="AD1087" s="164"/>
      <c r="AE1087" s="164"/>
      <c r="AF1087" s="164"/>
      <c r="AG1087" s="164"/>
      <c r="AH1087" s="164"/>
      <c r="AI1087" s="164"/>
      <c r="AJ1087" s="164"/>
      <c r="AK1087" s="164"/>
      <c r="AL1087" s="164"/>
      <c r="AM1087" s="164"/>
      <c r="AN1087" s="164"/>
      <c r="AO1087" s="164"/>
      <c r="AP1087" s="164"/>
      <c r="AQ1087" s="164"/>
      <c r="AR1087" s="164"/>
      <c r="AS1087" s="164"/>
      <c r="AT1087" s="164"/>
      <c r="AU1087" s="164"/>
      <c r="AV1087" s="164"/>
      <c r="AW1087" s="164"/>
      <c r="AX1087" s="164"/>
      <c r="AY1087" s="164"/>
      <c r="AZ1087" s="164"/>
      <c r="BA1087" s="164"/>
      <c r="BB1087" s="164"/>
      <c r="BC1087" s="164"/>
      <c r="BD1087" s="164"/>
      <c r="BE1087" s="164"/>
      <c r="BF1087" s="164"/>
      <c r="BG1087" s="164"/>
      <c r="BH1087" s="164"/>
      <c r="BI1087" s="164"/>
      <c r="BJ1087" s="164"/>
      <c r="BK1087" s="164"/>
      <c r="BL1087" s="164"/>
      <c r="BM1087" s="164"/>
      <c r="BN1087" s="164"/>
      <c r="BO1087" s="164"/>
      <c r="BP1087" s="164"/>
      <c r="BQ1087" s="164"/>
      <c r="BR1087" s="164"/>
      <c r="BS1087" s="164"/>
      <c r="BT1087" s="164"/>
      <c r="BU1087" s="164"/>
      <c r="BV1087" s="164"/>
      <c r="BW1087" s="164"/>
      <c r="BX1087" s="164"/>
      <c r="BY1087" s="172"/>
    </row>
    <row r="1088" spans="1:77" s="169" customFormat="1" x14ac:dyDescent="0.3">
      <c r="A1088" s="156"/>
      <c r="B1088" s="170"/>
      <c r="W1088" s="170"/>
      <c r="X1088" s="164"/>
      <c r="Y1088" s="164"/>
      <c r="Z1088" s="164"/>
      <c r="AA1088" s="164"/>
      <c r="AB1088" s="164"/>
      <c r="AC1088" s="164"/>
      <c r="AD1088" s="164"/>
      <c r="AE1088" s="164"/>
      <c r="AF1088" s="164"/>
      <c r="AG1088" s="164"/>
      <c r="AH1088" s="164"/>
      <c r="AI1088" s="164"/>
      <c r="AJ1088" s="164"/>
      <c r="AK1088" s="164"/>
      <c r="AL1088" s="164"/>
      <c r="AM1088" s="164"/>
      <c r="AN1088" s="164"/>
      <c r="AO1088" s="164"/>
      <c r="AP1088" s="164"/>
      <c r="AQ1088" s="164"/>
      <c r="AR1088" s="164"/>
      <c r="AS1088" s="164"/>
      <c r="AT1088" s="164"/>
      <c r="AU1088" s="164"/>
      <c r="AV1088" s="164"/>
      <c r="AW1088" s="164"/>
      <c r="AX1088" s="164"/>
      <c r="AY1088" s="164"/>
      <c r="AZ1088" s="164"/>
      <c r="BA1088" s="164"/>
      <c r="BB1088" s="164"/>
      <c r="BC1088" s="164"/>
      <c r="BD1088" s="164"/>
      <c r="BE1088" s="164"/>
      <c r="BF1088" s="164"/>
      <c r="BG1088" s="164"/>
      <c r="BH1088" s="164"/>
      <c r="BI1088" s="164"/>
      <c r="BJ1088" s="164"/>
      <c r="BK1088" s="164"/>
      <c r="BL1088" s="164"/>
      <c r="BM1088" s="164"/>
      <c r="BN1088" s="164"/>
      <c r="BO1088" s="164"/>
      <c r="BP1088" s="164"/>
      <c r="BQ1088" s="164"/>
      <c r="BR1088" s="164"/>
      <c r="BS1088" s="164"/>
      <c r="BT1088" s="164"/>
      <c r="BU1088" s="164"/>
      <c r="BV1088" s="164"/>
      <c r="BW1088" s="164"/>
      <c r="BX1088" s="164"/>
      <c r="BY1088" s="172"/>
    </row>
    <row r="1089" spans="1:77" s="169" customFormat="1" x14ac:dyDescent="0.3">
      <c r="A1089" s="156"/>
      <c r="B1089" s="170"/>
      <c r="W1089" s="170"/>
      <c r="X1089" s="164"/>
      <c r="Y1089" s="164"/>
      <c r="Z1089" s="164"/>
      <c r="AA1089" s="164"/>
      <c r="AB1089" s="164"/>
      <c r="AC1089" s="164"/>
      <c r="AD1089" s="164"/>
      <c r="AE1089" s="164"/>
      <c r="AF1089" s="164"/>
      <c r="AG1089" s="164"/>
      <c r="AH1089" s="164"/>
      <c r="AI1089" s="164"/>
      <c r="AJ1089" s="164"/>
      <c r="AK1089" s="164"/>
      <c r="AL1089" s="164"/>
      <c r="AM1089" s="164"/>
      <c r="AN1089" s="164"/>
      <c r="AO1089" s="164"/>
      <c r="AP1089" s="164"/>
      <c r="AQ1089" s="164"/>
      <c r="AR1089" s="164"/>
      <c r="AS1089" s="164"/>
      <c r="AT1089" s="164"/>
      <c r="AU1089" s="164"/>
      <c r="AV1089" s="164"/>
      <c r="AW1089" s="164"/>
      <c r="AX1089" s="164"/>
      <c r="AY1089" s="164"/>
      <c r="AZ1089" s="164"/>
      <c r="BA1089" s="164"/>
      <c r="BB1089" s="164"/>
      <c r="BC1089" s="164"/>
      <c r="BD1089" s="164"/>
      <c r="BE1089" s="164"/>
      <c r="BF1089" s="164"/>
      <c r="BG1089" s="164"/>
      <c r="BH1089" s="164"/>
      <c r="BI1089" s="164"/>
      <c r="BJ1089" s="164"/>
      <c r="BK1089" s="164"/>
      <c r="BL1089" s="164"/>
      <c r="BM1089" s="164"/>
      <c r="BN1089" s="164"/>
      <c r="BO1089" s="164"/>
      <c r="BP1089" s="164"/>
      <c r="BQ1089" s="164"/>
      <c r="BR1089" s="164"/>
      <c r="BS1089" s="164"/>
      <c r="BT1089" s="164"/>
      <c r="BU1089" s="164"/>
      <c r="BV1089" s="164"/>
      <c r="BW1089" s="164"/>
      <c r="BX1089" s="164"/>
      <c r="BY1089" s="172"/>
    </row>
    <row r="1090" spans="1:77" s="169" customFormat="1" x14ac:dyDescent="0.3">
      <c r="A1090" s="156"/>
      <c r="B1090" s="170"/>
      <c r="W1090" s="170"/>
      <c r="X1090" s="164"/>
      <c r="Y1090" s="164"/>
      <c r="Z1090" s="164"/>
      <c r="AA1090" s="164"/>
      <c r="AB1090" s="164"/>
      <c r="AC1090" s="164"/>
      <c r="AD1090" s="164"/>
      <c r="AE1090" s="164"/>
      <c r="AF1090" s="164"/>
      <c r="AG1090" s="164"/>
      <c r="AH1090" s="164"/>
      <c r="AI1090" s="164"/>
      <c r="AJ1090" s="164"/>
      <c r="AK1090" s="164"/>
      <c r="AL1090" s="164"/>
      <c r="AM1090" s="164"/>
      <c r="AN1090" s="164"/>
      <c r="AO1090" s="164"/>
      <c r="AP1090" s="164"/>
      <c r="AQ1090" s="164"/>
      <c r="AR1090" s="164"/>
      <c r="AS1090" s="164"/>
      <c r="AT1090" s="164"/>
      <c r="AU1090" s="164"/>
      <c r="AV1090" s="164"/>
      <c r="AW1090" s="164"/>
      <c r="AX1090" s="164"/>
      <c r="AY1090" s="164"/>
      <c r="AZ1090" s="164"/>
      <c r="BA1090" s="164"/>
      <c r="BB1090" s="164"/>
      <c r="BC1090" s="164"/>
      <c r="BD1090" s="164"/>
      <c r="BE1090" s="164"/>
      <c r="BF1090" s="164"/>
      <c r="BG1090" s="164"/>
      <c r="BH1090" s="164"/>
      <c r="BI1090" s="164"/>
      <c r="BJ1090" s="164"/>
      <c r="BK1090" s="164"/>
      <c r="BL1090" s="164"/>
      <c r="BM1090" s="164"/>
      <c r="BN1090" s="164"/>
      <c r="BO1090" s="164"/>
      <c r="BP1090" s="164"/>
      <c r="BQ1090" s="164"/>
      <c r="BR1090" s="164"/>
      <c r="BS1090" s="164"/>
      <c r="BT1090" s="164"/>
      <c r="BU1090" s="164"/>
      <c r="BV1090" s="164"/>
      <c r="BW1090" s="164"/>
      <c r="BX1090" s="164"/>
      <c r="BY1090" s="172"/>
    </row>
    <row r="1091" spans="1:77" s="169" customFormat="1" x14ac:dyDescent="0.3">
      <c r="A1091" s="156"/>
      <c r="B1091" s="170"/>
      <c r="W1091" s="170"/>
      <c r="X1091" s="164"/>
      <c r="Y1091" s="164"/>
      <c r="Z1091" s="164"/>
      <c r="AA1091" s="164"/>
      <c r="AB1091" s="164"/>
      <c r="AC1091" s="164"/>
      <c r="AD1091" s="164"/>
      <c r="AE1091" s="164"/>
      <c r="AF1091" s="164"/>
      <c r="AG1091" s="164"/>
      <c r="AH1091" s="164"/>
      <c r="AI1091" s="164"/>
      <c r="AJ1091" s="164"/>
      <c r="AK1091" s="164"/>
      <c r="AL1091" s="164"/>
      <c r="AM1091" s="164"/>
      <c r="AN1091" s="164"/>
      <c r="AO1091" s="164"/>
      <c r="AP1091" s="164"/>
      <c r="AQ1091" s="164"/>
      <c r="AR1091" s="164"/>
      <c r="AS1091" s="164"/>
      <c r="AT1091" s="164"/>
      <c r="AU1091" s="164"/>
      <c r="AV1091" s="164"/>
      <c r="AW1091" s="164"/>
      <c r="AX1091" s="164"/>
      <c r="AY1091" s="164"/>
      <c r="AZ1091" s="164"/>
      <c r="BA1091" s="164"/>
      <c r="BB1091" s="164"/>
      <c r="BC1091" s="164"/>
      <c r="BD1091" s="164"/>
      <c r="BE1091" s="164"/>
      <c r="BF1091" s="164"/>
      <c r="BG1091" s="164"/>
      <c r="BH1091" s="164"/>
      <c r="BI1091" s="164"/>
      <c r="BJ1091" s="164"/>
      <c r="BK1091" s="164"/>
      <c r="BL1091" s="164"/>
      <c r="BM1091" s="164"/>
      <c r="BN1091" s="164"/>
      <c r="BO1091" s="164"/>
      <c r="BP1091" s="164"/>
      <c r="BQ1091" s="164"/>
      <c r="BR1091" s="164"/>
      <c r="BS1091" s="164"/>
      <c r="BT1091" s="164"/>
      <c r="BU1091" s="164"/>
      <c r="BV1091" s="164"/>
      <c r="BW1091" s="164"/>
      <c r="BX1091" s="164"/>
      <c r="BY1091" s="172"/>
    </row>
    <row r="1092" spans="1:77" s="169" customFormat="1" x14ac:dyDescent="0.3">
      <c r="A1092" s="156"/>
      <c r="B1092" s="170"/>
      <c r="W1092" s="170"/>
      <c r="X1092" s="164"/>
      <c r="Y1092" s="164"/>
      <c r="Z1092" s="164"/>
      <c r="AA1092" s="164"/>
      <c r="AB1092" s="164"/>
      <c r="AC1092" s="164"/>
      <c r="AD1092" s="164"/>
      <c r="AE1092" s="164"/>
      <c r="AF1092" s="164"/>
      <c r="AG1092" s="164"/>
      <c r="AH1092" s="164"/>
      <c r="AI1092" s="164"/>
      <c r="AJ1092" s="164"/>
      <c r="AK1092" s="164"/>
      <c r="AL1092" s="164"/>
      <c r="AM1092" s="164"/>
      <c r="AN1092" s="164"/>
      <c r="AO1092" s="164"/>
      <c r="AP1092" s="164"/>
      <c r="AQ1092" s="164"/>
      <c r="AR1092" s="164"/>
      <c r="AS1092" s="164"/>
      <c r="AT1092" s="164"/>
      <c r="AU1092" s="164"/>
      <c r="AV1092" s="164"/>
      <c r="AW1092" s="164"/>
      <c r="AX1092" s="164"/>
      <c r="AY1092" s="164"/>
      <c r="AZ1092" s="164"/>
      <c r="BA1092" s="164"/>
      <c r="BB1092" s="164"/>
      <c r="BC1092" s="164"/>
      <c r="BD1092" s="164"/>
      <c r="BE1092" s="164"/>
      <c r="BF1092" s="164"/>
      <c r="BG1092" s="164"/>
      <c r="BH1092" s="164"/>
      <c r="BI1092" s="164"/>
      <c r="BJ1092" s="164"/>
      <c r="BK1092" s="164"/>
      <c r="BL1092" s="164"/>
      <c r="BM1092" s="164"/>
      <c r="BN1092" s="164"/>
      <c r="BO1092" s="164"/>
      <c r="BP1092" s="164"/>
      <c r="BQ1092" s="164"/>
      <c r="BR1092" s="164"/>
      <c r="BS1092" s="164"/>
      <c r="BT1092" s="164"/>
      <c r="BU1092" s="164"/>
      <c r="BV1092" s="164"/>
      <c r="BW1092" s="164"/>
      <c r="BX1092" s="164"/>
      <c r="BY1092" s="172"/>
    </row>
    <row r="1093" spans="1:77" s="169" customFormat="1" x14ac:dyDescent="0.3">
      <c r="A1093" s="156"/>
      <c r="B1093" s="170"/>
      <c r="W1093" s="170"/>
      <c r="X1093" s="164"/>
      <c r="Y1093" s="164"/>
      <c r="Z1093" s="164"/>
      <c r="AA1093" s="164"/>
      <c r="AB1093" s="164"/>
      <c r="AC1093" s="164"/>
      <c r="AD1093" s="164"/>
      <c r="AE1093" s="164"/>
      <c r="AF1093" s="164"/>
      <c r="AG1093" s="164"/>
      <c r="AH1093" s="164"/>
      <c r="AI1093" s="164"/>
      <c r="AJ1093" s="164"/>
      <c r="AK1093" s="164"/>
      <c r="AL1093" s="164"/>
      <c r="AM1093" s="164"/>
      <c r="AN1093" s="164"/>
      <c r="AO1093" s="164"/>
      <c r="AP1093" s="164"/>
      <c r="AQ1093" s="164"/>
      <c r="AR1093" s="164"/>
      <c r="AS1093" s="164"/>
      <c r="AT1093" s="164"/>
      <c r="AU1093" s="164"/>
      <c r="AV1093" s="164"/>
      <c r="AW1093" s="164"/>
      <c r="AX1093" s="164"/>
      <c r="AY1093" s="164"/>
      <c r="AZ1093" s="164"/>
      <c r="BA1093" s="164"/>
      <c r="BB1093" s="164"/>
      <c r="BC1093" s="164"/>
      <c r="BD1093" s="164"/>
      <c r="BE1093" s="164"/>
      <c r="BF1093" s="164"/>
      <c r="BG1093" s="164"/>
      <c r="BH1093" s="164"/>
      <c r="BI1093" s="164"/>
      <c r="BJ1093" s="164"/>
      <c r="BK1093" s="164"/>
      <c r="BL1093" s="164"/>
      <c r="BM1093" s="164"/>
      <c r="BN1093" s="164"/>
      <c r="BO1093" s="164"/>
      <c r="BP1093" s="164"/>
      <c r="BQ1093" s="164"/>
      <c r="BR1093" s="164"/>
      <c r="BS1093" s="164"/>
      <c r="BT1093" s="164"/>
      <c r="BU1093" s="164"/>
      <c r="BV1093" s="164"/>
      <c r="BW1093" s="164"/>
      <c r="BX1093" s="164"/>
      <c r="BY1093" s="172"/>
    </row>
    <row r="1094" spans="1:77" s="169" customFormat="1" x14ac:dyDescent="0.3">
      <c r="A1094" s="156"/>
      <c r="B1094" s="170"/>
      <c r="W1094" s="170"/>
      <c r="X1094" s="164"/>
      <c r="Y1094" s="164"/>
      <c r="Z1094" s="164"/>
      <c r="AA1094" s="164"/>
      <c r="AB1094" s="164"/>
      <c r="AC1094" s="164"/>
      <c r="AD1094" s="164"/>
      <c r="AE1094" s="164"/>
      <c r="AF1094" s="164"/>
      <c r="AG1094" s="164"/>
      <c r="AH1094" s="164"/>
      <c r="AI1094" s="164"/>
      <c r="AJ1094" s="164"/>
      <c r="AK1094" s="164"/>
      <c r="AL1094" s="164"/>
      <c r="AM1094" s="164"/>
      <c r="AN1094" s="164"/>
      <c r="AO1094" s="164"/>
      <c r="AP1094" s="164"/>
      <c r="AQ1094" s="164"/>
      <c r="AR1094" s="164"/>
      <c r="AS1094" s="164"/>
      <c r="AT1094" s="164"/>
      <c r="AU1094" s="164"/>
      <c r="AV1094" s="164"/>
      <c r="AW1094" s="164"/>
      <c r="AX1094" s="164"/>
      <c r="AY1094" s="164"/>
      <c r="AZ1094" s="164"/>
      <c r="BA1094" s="164"/>
      <c r="BB1094" s="164"/>
      <c r="BC1094" s="164"/>
      <c r="BD1094" s="164"/>
      <c r="BE1094" s="164"/>
      <c r="BF1094" s="164"/>
      <c r="BG1094" s="164"/>
      <c r="BH1094" s="164"/>
      <c r="BI1094" s="164"/>
      <c r="BJ1094" s="164"/>
      <c r="BK1094" s="164"/>
      <c r="BL1094" s="164"/>
      <c r="BM1094" s="164"/>
      <c r="BN1094" s="164"/>
      <c r="BO1094" s="164"/>
      <c r="BP1094" s="164"/>
      <c r="BQ1094" s="164"/>
      <c r="BR1094" s="164"/>
      <c r="BS1094" s="164"/>
      <c r="BT1094" s="164"/>
      <c r="BU1094" s="164"/>
      <c r="BV1094" s="164"/>
      <c r="BW1094" s="164"/>
      <c r="BX1094" s="164"/>
      <c r="BY1094" s="172"/>
    </row>
    <row r="1095" spans="1:77" s="169" customFormat="1" x14ac:dyDescent="0.3">
      <c r="A1095" s="156"/>
      <c r="B1095" s="170"/>
      <c r="W1095" s="170"/>
      <c r="X1095" s="164"/>
      <c r="Y1095" s="164"/>
      <c r="Z1095" s="164"/>
      <c r="AA1095" s="164"/>
      <c r="AB1095" s="164"/>
      <c r="AC1095" s="164"/>
      <c r="AD1095" s="164"/>
      <c r="AE1095" s="164"/>
      <c r="AF1095" s="164"/>
      <c r="AG1095" s="164"/>
      <c r="AH1095" s="164"/>
      <c r="AI1095" s="164"/>
      <c r="AJ1095" s="164"/>
      <c r="AK1095" s="164"/>
      <c r="AL1095" s="164"/>
      <c r="AM1095" s="164"/>
      <c r="AN1095" s="164"/>
      <c r="AO1095" s="164"/>
      <c r="AP1095" s="164"/>
      <c r="AQ1095" s="164"/>
      <c r="AR1095" s="164"/>
      <c r="AS1095" s="164"/>
      <c r="AT1095" s="164"/>
      <c r="AU1095" s="164"/>
      <c r="AV1095" s="164"/>
      <c r="AW1095" s="164"/>
      <c r="AX1095" s="164"/>
      <c r="AY1095" s="164"/>
      <c r="AZ1095" s="164"/>
      <c r="BA1095" s="164"/>
      <c r="BB1095" s="164"/>
      <c r="BC1095" s="164"/>
      <c r="BD1095" s="164"/>
      <c r="BE1095" s="164"/>
      <c r="BF1095" s="164"/>
      <c r="BG1095" s="164"/>
      <c r="BH1095" s="164"/>
      <c r="BI1095" s="164"/>
      <c r="BJ1095" s="164"/>
      <c r="BK1095" s="164"/>
      <c r="BL1095" s="164"/>
      <c r="BM1095" s="164"/>
      <c r="BN1095" s="164"/>
      <c r="BO1095" s="164"/>
      <c r="BP1095" s="164"/>
      <c r="BQ1095" s="164"/>
      <c r="BR1095" s="164"/>
      <c r="BS1095" s="164"/>
      <c r="BT1095" s="164"/>
      <c r="BU1095" s="164"/>
      <c r="BV1095" s="164"/>
      <c r="BW1095" s="164"/>
      <c r="BX1095" s="164"/>
      <c r="BY1095" s="172"/>
    </row>
    <row r="1096" spans="1:77" s="169" customFormat="1" x14ac:dyDescent="0.3">
      <c r="A1096" s="156"/>
      <c r="B1096" s="170"/>
      <c r="W1096" s="170"/>
      <c r="X1096" s="164"/>
      <c r="Y1096" s="164"/>
      <c r="Z1096" s="164"/>
      <c r="AA1096" s="164"/>
      <c r="AB1096" s="164"/>
      <c r="AC1096" s="164"/>
      <c r="AD1096" s="164"/>
      <c r="AE1096" s="164"/>
      <c r="AF1096" s="164"/>
      <c r="AG1096" s="164"/>
      <c r="AH1096" s="164"/>
      <c r="AI1096" s="164"/>
      <c r="AJ1096" s="164"/>
      <c r="AK1096" s="164"/>
      <c r="AL1096" s="164"/>
      <c r="AM1096" s="164"/>
      <c r="AN1096" s="164"/>
      <c r="AO1096" s="164"/>
      <c r="AP1096" s="164"/>
      <c r="AQ1096" s="164"/>
      <c r="AR1096" s="164"/>
      <c r="AS1096" s="164"/>
      <c r="AT1096" s="164"/>
      <c r="AU1096" s="164"/>
      <c r="AV1096" s="164"/>
      <c r="AW1096" s="164"/>
      <c r="AX1096" s="164"/>
      <c r="AY1096" s="164"/>
      <c r="AZ1096" s="164"/>
      <c r="BA1096" s="164"/>
      <c r="BB1096" s="164"/>
      <c r="BC1096" s="164"/>
      <c r="BD1096" s="164"/>
      <c r="BE1096" s="164"/>
      <c r="BF1096" s="164"/>
      <c r="BG1096" s="164"/>
      <c r="BH1096" s="164"/>
      <c r="BI1096" s="164"/>
      <c r="BJ1096" s="164"/>
      <c r="BK1096" s="164"/>
      <c r="BL1096" s="164"/>
      <c r="BM1096" s="164"/>
      <c r="BN1096" s="164"/>
      <c r="BO1096" s="164"/>
      <c r="BP1096" s="164"/>
      <c r="BQ1096" s="164"/>
      <c r="BR1096" s="164"/>
      <c r="BS1096" s="164"/>
      <c r="BT1096" s="164"/>
      <c r="BU1096" s="164"/>
      <c r="BV1096" s="164"/>
      <c r="BW1096" s="164"/>
      <c r="BX1096" s="164"/>
      <c r="BY1096" s="172"/>
    </row>
    <row r="1097" spans="1:77" s="169" customFormat="1" x14ac:dyDescent="0.3">
      <c r="A1097" s="156"/>
      <c r="B1097" s="170"/>
      <c r="W1097" s="170"/>
      <c r="X1097" s="164"/>
      <c r="Y1097" s="164"/>
      <c r="Z1097" s="164"/>
      <c r="AA1097" s="164"/>
      <c r="AB1097" s="164"/>
      <c r="AC1097" s="164"/>
      <c r="AD1097" s="164"/>
      <c r="AE1097" s="164"/>
      <c r="AF1097" s="164"/>
      <c r="AG1097" s="164"/>
      <c r="AH1097" s="164"/>
      <c r="AI1097" s="164"/>
      <c r="AJ1097" s="164"/>
      <c r="AK1097" s="164"/>
      <c r="AL1097" s="164"/>
      <c r="AM1097" s="164"/>
      <c r="AN1097" s="164"/>
      <c r="AO1097" s="164"/>
      <c r="AP1097" s="164"/>
      <c r="AQ1097" s="164"/>
      <c r="AR1097" s="164"/>
      <c r="AS1097" s="164"/>
      <c r="AT1097" s="164"/>
      <c r="AU1097" s="164"/>
      <c r="AV1097" s="164"/>
      <c r="AW1097" s="164"/>
      <c r="AX1097" s="164"/>
      <c r="AY1097" s="164"/>
      <c r="AZ1097" s="164"/>
      <c r="BA1097" s="164"/>
      <c r="BB1097" s="164"/>
      <c r="BC1097" s="164"/>
      <c r="BD1097" s="164"/>
      <c r="BE1097" s="164"/>
      <c r="BF1097" s="164"/>
      <c r="BG1097" s="164"/>
      <c r="BH1097" s="164"/>
      <c r="BI1097" s="164"/>
      <c r="BJ1097" s="164"/>
      <c r="BK1097" s="164"/>
      <c r="BL1097" s="164"/>
      <c r="BM1097" s="164"/>
      <c r="BN1097" s="164"/>
      <c r="BO1097" s="164"/>
      <c r="BP1097" s="164"/>
      <c r="BQ1097" s="164"/>
      <c r="BR1097" s="164"/>
      <c r="BS1097" s="164"/>
      <c r="BT1097" s="164"/>
      <c r="BU1097" s="164"/>
      <c r="BV1097" s="164"/>
      <c r="BW1097" s="164"/>
      <c r="BX1097" s="164"/>
      <c r="BY1097" s="172"/>
    </row>
    <row r="1098" spans="1:77" s="169" customFormat="1" x14ac:dyDescent="0.3">
      <c r="A1098" s="156"/>
      <c r="B1098" s="170"/>
      <c r="W1098" s="170"/>
      <c r="X1098" s="164"/>
      <c r="Y1098" s="164"/>
      <c r="Z1098" s="164"/>
      <c r="AA1098" s="164"/>
      <c r="AB1098" s="164"/>
      <c r="AC1098" s="164"/>
      <c r="AD1098" s="164"/>
      <c r="AE1098" s="164"/>
      <c r="AF1098" s="164"/>
      <c r="AG1098" s="164"/>
      <c r="AH1098" s="164"/>
      <c r="AI1098" s="164"/>
      <c r="AJ1098" s="164"/>
      <c r="AK1098" s="164"/>
      <c r="AL1098" s="164"/>
      <c r="AM1098" s="164"/>
      <c r="AN1098" s="164"/>
      <c r="AO1098" s="164"/>
      <c r="AP1098" s="164"/>
      <c r="AQ1098" s="164"/>
      <c r="AR1098" s="164"/>
      <c r="AS1098" s="164"/>
      <c r="AT1098" s="164"/>
      <c r="AU1098" s="164"/>
      <c r="AV1098" s="164"/>
      <c r="AW1098" s="164"/>
      <c r="AX1098" s="164"/>
      <c r="AY1098" s="164"/>
      <c r="AZ1098" s="164"/>
      <c r="BA1098" s="164"/>
      <c r="BB1098" s="164"/>
      <c r="BC1098" s="164"/>
      <c r="BD1098" s="164"/>
      <c r="BE1098" s="164"/>
      <c r="BF1098" s="164"/>
      <c r="BG1098" s="164"/>
      <c r="BH1098" s="164"/>
      <c r="BI1098" s="164"/>
      <c r="BJ1098" s="164"/>
      <c r="BK1098" s="164"/>
      <c r="BL1098" s="164"/>
      <c r="BM1098" s="164"/>
      <c r="BN1098" s="164"/>
      <c r="BO1098" s="164"/>
      <c r="BP1098" s="164"/>
      <c r="BQ1098" s="164"/>
      <c r="BR1098" s="164"/>
      <c r="BS1098" s="164"/>
      <c r="BT1098" s="164"/>
      <c r="BU1098" s="164"/>
      <c r="BV1098" s="164"/>
      <c r="BW1098" s="164"/>
      <c r="BX1098" s="164"/>
      <c r="BY1098" s="172"/>
    </row>
    <row r="1099" spans="1:77" s="169" customFormat="1" x14ac:dyDescent="0.3">
      <c r="A1099" s="156"/>
      <c r="B1099" s="170"/>
      <c r="W1099" s="170"/>
      <c r="X1099" s="164"/>
      <c r="Y1099" s="164"/>
      <c r="Z1099" s="164"/>
      <c r="AA1099" s="164"/>
      <c r="AB1099" s="164"/>
      <c r="AC1099" s="164"/>
      <c r="AD1099" s="164"/>
      <c r="AE1099" s="164"/>
      <c r="AF1099" s="164"/>
      <c r="AG1099" s="164"/>
      <c r="AH1099" s="164"/>
      <c r="AI1099" s="164"/>
      <c r="AJ1099" s="164"/>
      <c r="AK1099" s="164"/>
      <c r="AL1099" s="164"/>
      <c r="AM1099" s="164"/>
      <c r="AN1099" s="164"/>
      <c r="AO1099" s="164"/>
      <c r="AP1099" s="164"/>
      <c r="AQ1099" s="164"/>
      <c r="AR1099" s="164"/>
      <c r="AS1099" s="164"/>
      <c r="AT1099" s="164"/>
      <c r="AU1099" s="164"/>
      <c r="AV1099" s="164"/>
      <c r="AW1099" s="164"/>
      <c r="AX1099" s="164"/>
      <c r="AY1099" s="164"/>
      <c r="AZ1099" s="164"/>
      <c r="BA1099" s="164"/>
      <c r="BB1099" s="164"/>
      <c r="BC1099" s="164"/>
      <c r="BD1099" s="164"/>
      <c r="BE1099" s="164"/>
      <c r="BF1099" s="164"/>
      <c r="BG1099" s="164"/>
      <c r="BH1099" s="164"/>
      <c r="BI1099" s="164"/>
      <c r="BJ1099" s="164"/>
      <c r="BK1099" s="164"/>
      <c r="BL1099" s="164"/>
      <c r="BM1099" s="164"/>
      <c r="BN1099" s="164"/>
      <c r="BO1099" s="164"/>
      <c r="BP1099" s="164"/>
      <c r="BQ1099" s="164"/>
      <c r="BR1099" s="164"/>
      <c r="BS1099" s="164"/>
      <c r="BT1099" s="164"/>
      <c r="BU1099" s="164"/>
      <c r="BV1099" s="164"/>
      <c r="BW1099" s="164"/>
      <c r="BX1099" s="164"/>
      <c r="BY1099" s="172"/>
    </row>
    <row r="1100" spans="1:77" s="169" customFormat="1" x14ac:dyDescent="0.3">
      <c r="A1100" s="156"/>
      <c r="B1100" s="170"/>
      <c r="W1100" s="170"/>
      <c r="X1100" s="164"/>
      <c r="Y1100" s="164"/>
      <c r="Z1100" s="164"/>
      <c r="AA1100" s="164"/>
      <c r="AB1100" s="164"/>
      <c r="AC1100" s="164"/>
      <c r="AD1100" s="164"/>
      <c r="AE1100" s="164"/>
      <c r="AF1100" s="164"/>
      <c r="AG1100" s="164"/>
      <c r="AH1100" s="164"/>
      <c r="AI1100" s="164"/>
      <c r="AJ1100" s="164"/>
      <c r="AK1100" s="164"/>
      <c r="AL1100" s="164"/>
      <c r="AM1100" s="164"/>
      <c r="AN1100" s="164"/>
      <c r="AO1100" s="164"/>
      <c r="AP1100" s="164"/>
      <c r="AQ1100" s="164"/>
      <c r="AR1100" s="164"/>
      <c r="AS1100" s="164"/>
      <c r="AT1100" s="164"/>
      <c r="AU1100" s="164"/>
      <c r="AV1100" s="164"/>
      <c r="AW1100" s="164"/>
      <c r="AX1100" s="164"/>
      <c r="AY1100" s="164"/>
      <c r="AZ1100" s="164"/>
      <c r="BA1100" s="164"/>
      <c r="BB1100" s="164"/>
      <c r="BC1100" s="164"/>
      <c r="BD1100" s="164"/>
      <c r="BE1100" s="164"/>
      <c r="BF1100" s="164"/>
      <c r="BG1100" s="164"/>
      <c r="BH1100" s="164"/>
      <c r="BI1100" s="164"/>
      <c r="BJ1100" s="164"/>
      <c r="BK1100" s="164"/>
      <c r="BL1100" s="164"/>
      <c r="BM1100" s="164"/>
      <c r="BN1100" s="164"/>
      <c r="BO1100" s="164"/>
      <c r="BP1100" s="164"/>
      <c r="BQ1100" s="164"/>
      <c r="BR1100" s="164"/>
      <c r="BS1100" s="164"/>
      <c r="BT1100" s="164"/>
      <c r="BU1100" s="164"/>
      <c r="BV1100" s="164"/>
      <c r="BW1100" s="164"/>
      <c r="BX1100" s="164"/>
      <c r="BY1100" s="172"/>
    </row>
    <row r="1101" spans="1:77" s="169" customFormat="1" x14ac:dyDescent="0.3">
      <c r="A1101" s="156"/>
      <c r="B1101" s="170"/>
      <c r="W1101" s="170"/>
      <c r="X1101" s="164"/>
      <c r="Y1101" s="164"/>
      <c r="Z1101" s="164"/>
      <c r="AA1101" s="164"/>
      <c r="AB1101" s="164"/>
      <c r="AC1101" s="164"/>
      <c r="AD1101" s="164"/>
      <c r="AE1101" s="164"/>
      <c r="AF1101" s="164"/>
      <c r="AG1101" s="164"/>
      <c r="AH1101" s="164"/>
      <c r="AI1101" s="164"/>
      <c r="AJ1101" s="164"/>
      <c r="AK1101" s="164"/>
      <c r="AL1101" s="164"/>
      <c r="AM1101" s="164"/>
      <c r="AN1101" s="164"/>
      <c r="AO1101" s="164"/>
      <c r="AP1101" s="164"/>
      <c r="AQ1101" s="164"/>
      <c r="AR1101" s="164"/>
      <c r="AS1101" s="164"/>
      <c r="AT1101" s="164"/>
      <c r="AU1101" s="164"/>
      <c r="AV1101" s="164"/>
      <c r="AW1101" s="164"/>
      <c r="AX1101" s="164"/>
      <c r="AY1101" s="164"/>
      <c r="AZ1101" s="164"/>
      <c r="BA1101" s="164"/>
      <c r="BB1101" s="164"/>
      <c r="BC1101" s="164"/>
      <c r="BD1101" s="164"/>
      <c r="BE1101" s="164"/>
      <c r="BF1101" s="164"/>
      <c r="BG1101" s="164"/>
      <c r="BH1101" s="164"/>
      <c r="BI1101" s="164"/>
      <c r="BJ1101" s="164"/>
      <c r="BK1101" s="164"/>
      <c r="BL1101" s="164"/>
      <c r="BM1101" s="164"/>
      <c r="BN1101" s="164"/>
      <c r="BO1101" s="164"/>
      <c r="BP1101" s="164"/>
      <c r="BQ1101" s="164"/>
      <c r="BR1101" s="164"/>
      <c r="BS1101" s="164"/>
      <c r="BT1101" s="164"/>
      <c r="BU1101" s="164"/>
      <c r="BV1101" s="164"/>
      <c r="BW1101" s="164"/>
      <c r="BX1101" s="164"/>
      <c r="BY1101" s="172"/>
    </row>
    <row r="1102" spans="1:77" s="169" customFormat="1" x14ac:dyDescent="0.3">
      <c r="A1102" s="156"/>
      <c r="B1102" s="170"/>
      <c r="W1102" s="170"/>
      <c r="X1102" s="164"/>
      <c r="Y1102" s="164"/>
      <c r="Z1102" s="164"/>
      <c r="AA1102" s="164"/>
      <c r="AB1102" s="164"/>
      <c r="AC1102" s="164"/>
      <c r="AD1102" s="164"/>
      <c r="AE1102" s="164"/>
      <c r="AF1102" s="164"/>
      <c r="AG1102" s="164"/>
      <c r="AH1102" s="164"/>
      <c r="AI1102" s="164"/>
      <c r="AJ1102" s="164"/>
      <c r="AK1102" s="164"/>
      <c r="AL1102" s="164"/>
      <c r="AM1102" s="164"/>
      <c r="AN1102" s="164"/>
      <c r="AO1102" s="164"/>
      <c r="AP1102" s="164"/>
      <c r="AQ1102" s="164"/>
      <c r="AR1102" s="164"/>
      <c r="AS1102" s="164"/>
      <c r="AT1102" s="164"/>
      <c r="AU1102" s="164"/>
      <c r="AV1102" s="164"/>
      <c r="AW1102" s="164"/>
      <c r="AX1102" s="164"/>
      <c r="AY1102" s="164"/>
      <c r="AZ1102" s="164"/>
      <c r="BA1102" s="164"/>
      <c r="BB1102" s="164"/>
      <c r="BC1102" s="164"/>
      <c r="BD1102" s="164"/>
      <c r="BE1102" s="164"/>
      <c r="BF1102" s="164"/>
      <c r="BG1102" s="164"/>
      <c r="BH1102" s="164"/>
      <c r="BI1102" s="164"/>
      <c r="BJ1102" s="164"/>
      <c r="BK1102" s="164"/>
      <c r="BL1102" s="164"/>
      <c r="BM1102" s="164"/>
      <c r="BN1102" s="164"/>
      <c r="BO1102" s="164"/>
      <c r="BP1102" s="164"/>
      <c r="BQ1102" s="164"/>
      <c r="BR1102" s="164"/>
      <c r="BS1102" s="164"/>
      <c r="BT1102" s="164"/>
      <c r="BU1102" s="164"/>
      <c r="BV1102" s="164"/>
      <c r="BW1102" s="164"/>
      <c r="BX1102" s="164"/>
      <c r="BY1102" s="172"/>
    </row>
    <row r="1103" spans="1:77" s="169" customFormat="1" x14ac:dyDescent="0.3">
      <c r="A1103" s="156"/>
      <c r="B1103" s="170"/>
      <c r="W1103" s="170"/>
      <c r="X1103" s="164"/>
      <c r="Y1103" s="164"/>
      <c r="Z1103" s="164"/>
      <c r="AA1103" s="164"/>
      <c r="AB1103" s="164"/>
      <c r="AC1103" s="164"/>
      <c r="AD1103" s="164"/>
      <c r="AE1103" s="164"/>
      <c r="AF1103" s="164"/>
      <c r="AG1103" s="164"/>
      <c r="AH1103" s="164"/>
      <c r="AI1103" s="164"/>
      <c r="AJ1103" s="164"/>
      <c r="AK1103" s="164"/>
      <c r="AL1103" s="164"/>
      <c r="AM1103" s="164"/>
      <c r="AN1103" s="164"/>
      <c r="AO1103" s="164"/>
      <c r="AP1103" s="164"/>
      <c r="AQ1103" s="164"/>
      <c r="AR1103" s="164"/>
      <c r="AS1103" s="164"/>
      <c r="AT1103" s="164"/>
      <c r="AU1103" s="164"/>
      <c r="AV1103" s="164"/>
      <c r="AW1103" s="164"/>
      <c r="AX1103" s="164"/>
      <c r="AY1103" s="164"/>
      <c r="AZ1103" s="164"/>
      <c r="BA1103" s="164"/>
      <c r="BB1103" s="164"/>
      <c r="BC1103" s="164"/>
      <c r="BD1103" s="164"/>
      <c r="BE1103" s="164"/>
      <c r="BF1103" s="164"/>
      <c r="BG1103" s="164"/>
      <c r="BH1103" s="164"/>
      <c r="BI1103" s="164"/>
      <c r="BJ1103" s="164"/>
      <c r="BK1103" s="164"/>
      <c r="BL1103" s="164"/>
      <c r="BM1103" s="164"/>
      <c r="BN1103" s="164"/>
      <c r="BO1103" s="164"/>
      <c r="BP1103" s="164"/>
      <c r="BQ1103" s="164"/>
      <c r="BR1103" s="164"/>
      <c r="BS1103" s="164"/>
      <c r="BT1103" s="164"/>
      <c r="BU1103" s="164"/>
      <c r="BV1103" s="164"/>
      <c r="BW1103" s="164"/>
      <c r="BX1103" s="164"/>
      <c r="BY1103" s="172"/>
    </row>
    <row r="1104" spans="1:77" s="169" customFormat="1" x14ac:dyDescent="0.3">
      <c r="A1104" s="156"/>
      <c r="B1104" s="170"/>
      <c r="W1104" s="170"/>
      <c r="X1104" s="164"/>
      <c r="Y1104" s="164"/>
      <c r="Z1104" s="164"/>
      <c r="AA1104" s="164"/>
      <c r="AB1104" s="164"/>
      <c r="AC1104" s="164"/>
      <c r="AD1104" s="164"/>
      <c r="AE1104" s="164"/>
      <c r="AF1104" s="164"/>
      <c r="AG1104" s="164"/>
      <c r="AH1104" s="164"/>
      <c r="AI1104" s="164"/>
      <c r="AJ1104" s="164"/>
      <c r="AK1104" s="164"/>
      <c r="AL1104" s="164"/>
      <c r="AM1104" s="164"/>
      <c r="AN1104" s="164"/>
      <c r="AO1104" s="164"/>
      <c r="AP1104" s="164"/>
      <c r="AQ1104" s="164"/>
      <c r="AR1104" s="164"/>
      <c r="AS1104" s="164"/>
      <c r="AT1104" s="164"/>
      <c r="AU1104" s="164"/>
      <c r="AV1104" s="164"/>
      <c r="AW1104" s="164"/>
      <c r="AX1104" s="164"/>
      <c r="AY1104" s="164"/>
      <c r="AZ1104" s="164"/>
      <c r="BA1104" s="164"/>
      <c r="BB1104" s="164"/>
      <c r="BC1104" s="164"/>
      <c r="BD1104" s="164"/>
      <c r="BE1104" s="164"/>
      <c r="BF1104" s="164"/>
      <c r="BG1104" s="164"/>
      <c r="BH1104" s="164"/>
      <c r="BI1104" s="164"/>
      <c r="BJ1104" s="164"/>
      <c r="BK1104" s="164"/>
      <c r="BL1104" s="164"/>
      <c r="BM1104" s="164"/>
      <c r="BN1104" s="164"/>
      <c r="BO1104" s="164"/>
      <c r="BP1104" s="164"/>
      <c r="BQ1104" s="164"/>
      <c r="BR1104" s="164"/>
      <c r="BS1104" s="164"/>
      <c r="BT1104" s="164"/>
      <c r="BU1104" s="164"/>
      <c r="BV1104" s="164"/>
      <c r="BW1104" s="164"/>
      <c r="BX1104" s="164"/>
      <c r="BY1104" s="172"/>
    </row>
    <row r="1105" spans="1:77" s="169" customFormat="1" x14ac:dyDescent="0.3">
      <c r="A1105" s="156"/>
      <c r="B1105" s="170"/>
      <c r="W1105" s="170"/>
      <c r="X1105" s="164"/>
      <c r="Y1105" s="164"/>
      <c r="Z1105" s="164"/>
      <c r="AA1105" s="164"/>
      <c r="AB1105" s="164"/>
      <c r="AC1105" s="164"/>
      <c r="AD1105" s="164"/>
      <c r="AE1105" s="164"/>
      <c r="AF1105" s="164"/>
      <c r="AG1105" s="164"/>
      <c r="AH1105" s="164"/>
      <c r="AI1105" s="164"/>
      <c r="AJ1105" s="164"/>
      <c r="AK1105" s="164"/>
      <c r="AL1105" s="164"/>
      <c r="AM1105" s="164"/>
      <c r="AN1105" s="164"/>
      <c r="AO1105" s="164"/>
      <c r="AP1105" s="164"/>
      <c r="AQ1105" s="164"/>
      <c r="AR1105" s="164"/>
      <c r="AS1105" s="164"/>
      <c r="AT1105" s="164"/>
      <c r="AU1105" s="164"/>
      <c r="AV1105" s="164"/>
      <c r="AW1105" s="164"/>
      <c r="AX1105" s="164"/>
      <c r="AY1105" s="164"/>
      <c r="AZ1105" s="164"/>
      <c r="BA1105" s="164"/>
      <c r="BB1105" s="164"/>
      <c r="BC1105" s="164"/>
      <c r="BD1105" s="164"/>
      <c r="BE1105" s="164"/>
      <c r="BF1105" s="164"/>
      <c r="BG1105" s="164"/>
      <c r="BH1105" s="164"/>
      <c r="BI1105" s="164"/>
      <c r="BJ1105" s="164"/>
      <c r="BK1105" s="164"/>
      <c r="BL1105" s="164"/>
      <c r="BM1105" s="164"/>
      <c r="BN1105" s="164"/>
      <c r="BO1105" s="164"/>
      <c r="BP1105" s="164"/>
      <c r="BQ1105" s="164"/>
      <c r="BR1105" s="164"/>
      <c r="BS1105" s="164"/>
      <c r="BT1105" s="164"/>
      <c r="BU1105" s="164"/>
      <c r="BV1105" s="164"/>
      <c r="BW1105" s="164"/>
      <c r="BX1105" s="164"/>
      <c r="BY1105" s="172"/>
    </row>
    <row r="1106" spans="1:77" s="169" customFormat="1" x14ac:dyDescent="0.3">
      <c r="A1106" s="156"/>
      <c r="B1106" s="170"/>
      <c r="W1106" s="170"/>
      <c r="X1106" s="164"/>
      <c r="Y1106" s="164"/>
      <c r="Z1106" s="164"/>
      <c r="AA1106" s="164"/>
      <c r="AB1106" s="164"/>
      <c r="AC1106" s="164"/>
      <c r="AD1106" s="164"/>
      <c r="AE1106" s="164"/>
      <c r="AF1106" s="164"/>
      <c r="AG1106" s="164"/>
      <c r="AH1106" s="164"/>
      <c r="AI1106" s="164"/>
      <c r="AJ1106" s="164"/>
      <c r="AK1106" s="164"/>
      <c r="AL1106" s="164"/>
      <c r="AM1106" s="164"/>
      <c r="AN1106" s="164"/>
      <c r="AO1106" s="164"/>
      <c r="AP1106" s="164"/>
      <c r="AQ1106" s="164"/>
      <c r="AR1106" s="164"/>
      <c r="AS1106" s="164"/>
      <c r="AT1106" s="164"/>
      <c r="AU1106" s="164"/>
      <c r="AV1106" s="164"/>
      <c r="AW1106" s="164"/>
      <c r="AX1106" s="164"/>
      <c r="AY1106" s="164"/>
      <c r="AZ1106" s="164"/>
      <c r="BA1106" s="164"/>
      <c r="BB1106" s="164"/>
      <c r="BC1106" s="164"/>
      <c r="BD1106" s="164"/>
      <c r="BE1106" s="164"/>
      <c r="BF1106" s="164"/>
      <c r="BG1106" s="164"/>
      <c r="BH1106" s="164"/>
      <c r="BI1106" s="164"/>
      <c r="BJ1106" s="164"/>
      <c r="BK1106" s="164"/>
      <c r="BL1106" s="164"/>
      <c r="BM1106" s="164"/>
      <c r="BN1106" s="164"/>
      <c r="BO1106" s="164"/>
      <c r="BP1106" s="164"/>
      <c r="BQ1106" s="164"/>
      <c r="BR1106" s="164"/>
      <c r="BS1106" s="164"/>
      <c r="BT1106" s="164"/>
      <c r="BU1106" s="164"/>
      <c r="BV1106" s="164"/>
      <c r="BW1106" s="164"/>
      <c r="BX1106" s="164"/>
      <c r="BY1106" s="172"/>
    </row>
    <row r="1107" spans="1:77" s="169" customFormat="1" x14ac:dyDescent="0.3">
      <c r="A1107" s="156"/>
      <c r="B1107" s="170"/>
      <c r="W1107" s="170"/>
      <c r="X1107" s="164"/>
      <c r="Y1107" s="164"/>
      <c r="Z1107" s="164"/>
      <c r="AA1107" s="164"/>
      <c r="AB1107" s="164"/>
      <c r="AC1107" s="164"/>
      <c r="AD1107" s="164"/>
      <c r="AE1107" s="164"/>
      <c r="AF1107" s="164"/>
      <c r="AG1107" s="164"/>
      <c r="AH1107" s="164"/>
      <c r="AI1107" s="164"/>
      <c r="AJ1107" s="164"/>
      <c r="AK1107" s="164"/>
      <c r="AL1107" s="164"/>
      <c r="AM1107" s="164"/>
      <c r="AN1107" s="164"/>
      <c r="AO1107" s="164"/>
      <c r="AP1107" s="164"/>
      <c r="AQ1107" s="164"/>
      <c r="AR1107" s="164"/>
      <c r="AS1107" s="164"/>
      <c r="AT1107" s="164"/>
      <c r="AU1107" s="164"/>
      <c r="AV1107" s="164"/>
      <c r="AW1107" s="164"/>
      <c r="AX1107" s="164"/>
      <c r="AY1107" s="164"/>
      <c r="AZ1107" s="164"/>
      <c r="BA1107" s="164"/>
      <c r="BB1107" s="164"/>
      <c r="BC1107" s="164"/>
      <c r="BD1107" s="164"/>
      <c r="BE1107" s="164"/>
      <c r="BF1107" s="164"/>
      <c r="BG1107" s="164"/>
      <c r="BH1107" s="164"/>
      <c r="BI1107" s="164"/>
      <c r="BJ1107" s="164"/>
      <c r="BK1107" s="164"/>
      <c r="BL1107" s="164"/>
      <c r="BM1107" s="164"/>
      <c r="BN1107" s="164"/>
      <c r="BO1107" s="164"/>
      <c r="BP1107" s="164"/>
      <c r="BQ1107" s="164"/>
      <c r="BR1107" s="164"/>
      <c r="BS1107" s="164"/>
      <c r="BT1107" s="164"/>
      <c r="BU1107" s="164"/>
      <c r="BV1107" s="164"/>
      <c r="BW1107" s="164"/>
      <c r="BX1107" s="164"/>
      <c r="BY1107" s="172"/>
    </row>
    <row r="1108" spans="1:77" s="169" customFormat="1" x14ac:dyDescent="0.3">
      <c r="A1108" s="156"/>
      <c r="B1108" s="170"/>
      <c r="W1108" s="170"/>
      <c r="X1108" s="164"/>
      <c r="Y1108" s="164"/>
      <c r="Z1108" s="164"/>
      <c r="AA1108" s="164"/>
      <c r="AB1108" s="164"/>
      <c r="AC1108" s="164"/>
      <c r="AD1108" s="164"/>
      <c r="AE1108" s="164"/>
      <c r="AF1108" s="164"/>
      <c r="AG1108" s="164"/>
      <c r="AH1108" s="164"/>
      <c r="AI1108" s="164"/>
      <c r="AJ1108" s="164"/>
      <c r="AK1108" s="164"/>
      <c r="AL1108" s="164"/>
      <c r="AM1108" s="164"/>
      <c r="AN1108" s="164"/>
      <c r="AO1108" s="164"/>
      <c r="AP1108" s="164"/>
      <c r="AQ1108" s="164"/>
      <c r="AR1108" s="164"/>
      <c r="AS1108" s="164"/>
      <c r="AT1108" s="164"/>
      <c r="AU1108" s="164"/>
      <c r="AV1108" s="164"/>
      <c r="AW1108" s="164"/>
      <c r="AX1108" s="164"/>
      <c r="AY1108" s="164"/>
      <c r="AZ1108" s="164"/>
      <c r="BA1108" s="164"/>
      <c r="BB1108" s="164"/>
      <c r="BC1108" s="164"/>
      <c r="BD1108" s="164"/>
      <c r="BE1108" s="164"/>
      <c r="BF1108" s="164"/>
      <c r="BG1108" s="164"/>
      <c r="BH1108" s="164"/>
      <c r="BI1108" s="164"/>
      <c r="BJ1108" s="164"/>
      <c r="BK1108" s="164"/>
      <c r="BL1108" s="164"/>
      <c r="BM1108" s="164"/>
      <c r="BN1108" s="164"/>
      <c r="BO1108" s="164"/>
      <c r="BP1108" s="164"/>
      <c r="BQ1108" s="164"/>
      <c r="BR1108" s="164"/>
      <c r="BS1108" s="164"/>
      <c r="BT1108" s="164"/>
      <c r="BU1108" s="164"/>
      <c r="BV1108" s="164"/>
      <c r="BW1108" s="164"/>
      <c r="BX1108" s="164"/>
      <c r="BY1108" s="172"/>
    </row>
    <row r="1109" spans="1:77" s="169" customFormat="1" x14ac:dyDescent="0.3">
      <c r="A1109" s="156"/>
      <c r="B1109" s="170"/>
      <c r="W1109" s="170"/>
      <c r="X1109" s="164"/>
      <c r="Y1109" s="164"/>
      <c r="Z1109" s="164"/>
      <c r="AA1109" s="164"/>
      <c r="AB1109" s="164"/>
      <c r="AC1109" s="164"/>
      <c r="AD1109" s="164"/>
      <c r="AE1109" s="164"/>
      <c r="AF1109" s="164"/>
      <c r="AG1109" s="164"/>
      <c r="AH1109" s="164"/>
      <c r="AI1109" s="164"/>
      <c r="AJ1109" s="164"/>
      <c r="AK1109" s="164"/>
      <c r="AL1109" s="164"/>
      <c r="AM1109" s="164"/>
      <c r="AN1109" s="164"/>
      <c r="AO1109" s="164"/>
      <c r="AP1109" s="164"/>
      <c r="AQ1109" s="164"/>
      <c r="AR1109" s="164"/>
      <c r="AS1109" s="164"/>
      <c r="AT1109" s="164"/>
      <c r="AU1109" s="164"/>
      <c r="AV1109" s="164"/>
      <c r="AW1109" s="164"/>
      <c r="AX1109" s="164"/>
      <c r="AY1109" s="164"/>
      <c r="AZ1109" s="164"/>
      <c r="BA1109" s="164"/>
      <c r="BB1109" s="164"/>
      <c r="BC1109" s="164"/>
      <c r="BD1109" s="164"/>
      <c r="BE1109" s="164"/>
      <c r="BF1109" s="164"/>
      <c r="BG1109" s="164"/>
      <c r="BH1109" s="164"/>
      <c r="BI1109" s="164"/>
      <c r="BJ1109" s="164"/>
      <c r="BK1109" s="164"/>
      <c r="BL1109" s="164"/>
      <c r="BM1109" s="164"/>
      <c r="BN1109" s="164"/>
      <c r="BO1109" s="164"/>
      <c r="BP1109" s="164"/>
      <c r="BQ1109" s="164"/>
      <c r="BR1109" s="164"/>
      <c r="BS1109" s="164"/>
      <c r="BT1109" s="164"/>
      <c r="BU1109" s="164"/>
      <c r="BV1109" s="164"/>
      <c r="BW1109" s="164"/>
      <c r="BX1109" s="164"/>
      <c r="BY1109" s="172"/>
    </row>
    <row r="1110" spans="1:77" s="169" customFormat="1" x14ac:dyDescent="0.3">
      <c r="A1110" s="156"/>
      <c r="B1110" s="170"/>
      <c r="W1110" s="170"/>
      <c r="X1110" s="164"/>
      <c r="Y1110" s="164"/>
      <c r="Z1110" s="164"/>
      <c r="AA1110" s="164"/>
      <c r="AB1110" s="164"/>
      <c r="AC1110" s="164"/>
      <c r="AD1110" s="164"/>
      <c r="AE1110" s="164"/>
      <c r="AF1110" s="164"/>
      <c r="AG1110" s="164"/>
      <c r="AH1110" s="164"/>
      <c r="AI1110" s="164"/>
      <c r="AJ1110" s="164"/>
      <c r="AK1110" s="164"/>
      <c r="AL1110" s="164"/>
      <c r="AM1110" s="164"/>
      <c r="AN1110" s="164"/>
      <c r="AO1110" s="164"/>
      <c r="AP1110" s="164"/>
      <c r="AQ1110" s="164"/>
      <c r="AR1110" s="164"/>
      <c r="AS1110" s="164"/>
      <c r="AT1110" s="164"/>
      <c r="AU1110" s="164"/>
      <c r="AV1110" s="164"/>
      <c r="AW1110" s="164"/>
      <c r="AX1110" s="164"/>
      <c r="AY1110" s="164"/>
      <c r="AZ1110" s="164"/>
      <c r="BA1110" s="164"/>
      <c r="BB1110" s="164"/>
      <c r="BC1110" s="164"/>
      <c r="BD1110" s="164"/>
      <c r="BE1110" s="164"/>
      <c r="BF1110" s="164"/>
      <c r="BG1110" s="164"/>
      <c r="BH1110" s="164"/>
      <c r="BI1110" s="164"/>
      <c r="BJ1110" s="164"/>
      <c r="BK1110" s="164"/>
      <c r="BL1110" s="164"/>
      <c r="BM1110" s="164"/>
      <c r="BN1110" s="164"/>
      <c r="BO1110" s="164"/>
      <c r="BP1110" s="164"/>
      <c r="BQ1110" s="164"/>
      <c r="BR1110" s="164"/>
      <c r="BS1110" s="164"/>
      <c r="BT1110" s="164"/>
      <c r="BU1110" s="164"/>
      <c r="BV1110" s="164"/>
      <c r="BW1110" s="164"/>
      <c r="BX1110" s="164"/>
      <c r="BY1110" s="172"/>
    </row>
    <row r="1111" spans="1:77" s="169" customFormat="1" x14ac:dyDescent="0.3">
      <c r="A1111" s="156"/>
      <c r="B1111" s="170"/>
      <c r="W1111" s="170"/>
      <c r="X1111" s="164"/>
      <c r="Y1111" s="164"/>
      <c r="Z1111" s="164"/>
      <c r="AA1111" s="164"/>
      <c r="AB1111" s="164"/>
      <c r="AC1111" s="164"/>
      <c r="AD1111" s="164"/>
      <c r="AE1111" s="164"/>
      <c r="AF1111" s="164"/>
      <c r="AG1111" s="164"/>
      <c r="AH1111" s="164"/>
      <c r="AI1111" s="164"/>
      <c r="AJ1111" s="164"/>
      <c r="AK1111" s="164"/>
      <c r="AL1111" s="164"/>
      <c r="AM1111" s="164"/>
      <c r="AN1111" s="164"/>
      <c r="AO1111" s="164"/>
      <c r="AP1111" s="164"/>
      <c r="AQ1111" s="164"/>
      <c r="AR1111" s="164"/>
      <c r="AS1111" s="164"/>
      <c r="AT1111" s="164"/>
      <c r="AU1111" s="164"/>
      <c r="AV1111" s="164"/>
      <c r="AW1111" s="164"/>
      <c r="AX1111" s="164"/>
      <c r="AY1111" s="164"/>
      <c r="AZ1111" s="164"/>
      <c r="BA1111" s="164"/>
      <c r="BB1111" s="164"/>
      <c r="BC1111" s="164"/>
      <c r="BD1111" s="164"/>
      <c r="BE1111" s="164"/>
      <c r="BF1111" s="164"/>
      <c r="BG1111" s="164"/>
      <c r="BH1111" s="164"/>
      <c r="BI1111" s="164"/>
      <c r="BJ1111" s="164"/>
      <c r="BK1111" s="164"/>
      <c r="BL1111" s="164"/>
      <c r="BM1111" s="164"/>
      <c r="BN1111" s="164"/>
      <c r="BO1111" s="164"/>
      <c r="BP1111" s="164"/>
      <c r="BQ1111" s="164"/>
      <c r="BR1111" s="164"/>
      <c r="BS1111" s="164"/>
      <c r="BT1111" s="164"/>
      <c r="BU1111" s="164"/>
      <c r="BV1111" s="164"/>
      <c r="BW1111" s="164"/>
      <c r="BX1111" s="164"/>
      <c r="BY1111" s="172"/>
    </row>
    <row r="1112" spans="1:77" s="169" customFormat="1" x14ac:dyDescent="0.3">
      <c r="A1112" s="156"/>
      <c r="B1112" s="170"/>
      <c r="W1112" s="170"/>
      <c r="X1112" s="164"/>
      <c r="Y1112" s="164"/>
      <c r="Z1112" s="164"/>
      <c r="AA1112" s="164"/>
      <c r="AB1112" s="164"/>
      <c r="AC1112" s="164"/>
      <c r="AD1112" s="164"/>
      <c r="AE1112" s="164"/>
      <c r="AF1112" s="164"/>
      <c r="AG1112" s="164"/>
      <c r="AH1112" s="164"/>
      <c r="AI1112" s="164"/>
      <c r="AJ1112" s="164"/>
      <c r="AK1112" s="164"/>
      <c r="AL1112" s="164"/>
      <c r="AM1112" s="164"/>
      <c r="AN1112" s="164"/>
      <c r="AO1112" s="164"/>
      <c r="AP1112" s="164"/>
      <c r="AQ1112" s="164"/>
      <c r="AR1112" s="164"/>
      <c r="AS1112" s="164"/>
      <c r="AT1112" s="164"/>
      <c r="AU1112" s="164"/>
      <c r="AV1112" s="164"/>
      <c r="AW1112" s="164"/>
      <c r="AX1112" s="164"/>
      <c r="AY1112" s="164"/>
      <c r="AZ1112" s="164"/>
      <c r="BA1112" s="164"/>
      <c r="BB1112" s="164"/>
      <c r="BC1112" s="164"/>
      <c r="BD1112" s="164"/>
      <c r="BE1112" s="164"/>
      <c r="BF1112" s="164"/>
      <c r="BG1112" s="164"/>
      <c r="BH1112" s="164"/>
      <c r="BI1112" s="164"/>
      <c r="BJ1112" s="164"/>
      <c r="BK1112" s="164"/>
      <c r="BL1112" s="164"/>
      <c r="BM1112" s="164"/>
      <c r="BN1112" s="164"/>
      <c r="BO1112" s="164"/>
      <c r="BP1112" s="164"/>
      <c r="BQ1112" s="164"/>
      <c r="BR1112" s="164"/>
      <c r="BS1112" s="164"/>
      <c r="BT1112" s="164"/>
      <c r="BU1112" s="164"/>
      <c r="BV1112" s="164"/>
      <c r="BW1112" s="164"/>
      <c r="BX1112" s="164"/>
      <c r="BY1112" s="172"/>
    </row>
    <row r="1113" spans="1:77" s="169" customFormat="1" x14ac:dyDescent="0.3">
      <c r="A1113" s="156"/>
      <c r="B1113" s="170"/>
      <c r="W1113" s="170"/>
      <c r="X1113" s="164"/>
      <c r="Y1113" s="164"/>
      <c r="Z1113" s="164"/>
      <c r="AA1113" s="164"/>
      <c r="AB1113" s="164"/>
      <c r="AC1113" s="164"/>
      <c r="AD1113" s="164"/>
      <c r="AE1113" s="164"/>
      <c r="AF1113" s="164"/>
      <c r="AG1113" s="164"/>
      <c r="AH1113" s="164"/>
      <c r="AI1113" s="164"/>
      <c r="AJ1113" s="164"/>
      <c r="AK1113" s="164"/>
      <c r="AL1113" s="164"/>
      <c r="AM1113" s="164"/>
      <c r="AN1113" s="164"/>
      <c r="AO1113" s="164"/>
      <c r="AP1113" s="164"/>
      <c r="AQ1113" s="164"/>
      <c r="AR1113" s="164"/>
      <c r="AS1113" s="164"/>
      <c r="AT1113" s="164"/>
      <c r="AU1113" s="164"/>
      <c r="AV1113" s="164"/>
      <c r="AW1113" s="164"/>
      <c r="AX1113" s="164"/>
      <c r="AY1113" s="164"/>
      <c r="AZ1113" s="164"/>
      <c r="BA1113" s="164"/>
      <c r="BB1113" s="164"/>
      <c r="BC1113" s="164"/>
      <c r="BD1113" s="164"/>
      <c r="BE1113" s="164"/>
      <c r="BF1113" s="164"/>
      <c r="BG1113" s="164"/>
      <c r="BH1113" s="164"/>
      <c r="BI1113" s="164"/>
      <c r="BJ1113" s="164"/>
      <c r="BK1113" s="164"/>
      <c r="BL1113" s="164"/>
      <c r="BM1113" s="164"/>
      <c r="BN1113" s="164"/>
      <c r="BO1113" s="164"/>
      <c r="BP1113" s="164"/>
      <c r="BQ1113" s="164"/>
      <c r="BR1113" s="164"/>
      <c r="BS1113" s="164"/>
      <c r="BT1113" s="164"/>
      <c r="BU1113" s="164"/>
      <c r="BV1113" s="164"/>
      <c r="BW1113" s="164"/>
      <c r="BX1113" s="164"/>
      <c r="BY1113" s="172"/>
    </row>
    <row r="1114" spans="1:77" s="169" customFormat="1" x14ac:dyDescent="0.3">
      <c r="A1114" s="156"/>
      <c r="B1114" s="170"/>
      <c r="W1114" s="170"/>
      <c r="X1114" s="164"/>
      <c r="Y1114" s="164"/>
      <c r="Z1114" s="164"/>
      <c r="AA1114" s="164"/>
      <c r="AB1114" s="164"/>
      <c r="AC1114" s="164"/>
      <c r="AD1114" s="164"/>
      <c r="AE1114" s="164"/>
      <c r="AF1114" s="164"/>
      <c r="AG1114" s="164"/>
      <c r="AH1114" s="164"/>
      <c r="AI1114" s="164"/>
      <c r="AJ1114" s="164"/>
      <c r="AK1114" s="164"/>
      <c r="AL1114" s="164"/>
      <c r="AM1114" s="164"/>
      <c r="AN1114" s="164"/>
      <c r="AO1114" s="164"/>
      <c r="AP1114" s="164"/>
      <c r="AQ1114" s="164"/>
      <c r="AR1114" s="164"/>
      <c r="AS1114" s="164"/>
      <c r="AT1114" s="164"/>
      <c r="AU1114" s="164"/>
      <c r="AV1114" s="164"/>
      <c r="AW1114" s="164"/>
      <c r="AX1114" s="164"/>
      <c r="AY1114" s="164"/>
      <c r="AZ1114" s="164"/>
      <c r="BA1114" s="164"/>
      <c r="BB1114" s="164"/>
      <c r="BC1114" s="164"/>
      <c r="BD1114" s="164"/>
      <c r="BE1114" s="164"/>
      <c r="BF1114" s="164"/>
      <c r="BG1114" s="164"/>
      <c r="BH1114" s="164"/>
      <c r="BI1114" s="164"/>
      <c r="BJ1114" s="164"/>
      <c r="BK1114" s="164"/>
      <c r="BL1114" s="164"/>
      <c r="BM1114" s="164"/>
      <c r="BN1114" s="164"/>
      <c r="BO1114" s="164"/>
      <c r="BP1114" s="164"/>
      <c r="BQ1114" s="164"/>
      <c r="BR1114" s="164"/>
      <c r="BS1114" s="164"/>
      <c r="BT1114" s="164"/>
      <c r="BU1114" s="164"/>
      <c r="BV1114" s="164"/>
      <c r="BW1114" s="164"/>
      <c r="BX1114" s="164"/>
      <c r="BY1114" s="172"/>
    </row>
    <row r="1115" spans="1:77" s="169" customFormat="1" x14ac:dyDescent="0.3">
      <c r="A1115" s="156"/>
      <c r="B1115" s="170"/>
      <c r="W1115" s="170"/>
      <c r="X1115" s="164"/>
      <c r="Y1115" s="164"/>
      <c r="Z1115" s="164"/>
      <c r="AA1115" s="164"/>
      <c r="AB1115" s="164"/>
      <c r="AC1115" s="164"/>
      <c r="AD1115" s="164"/>
      <c r="AE1115" s="164"/>
      <c r="AF1115" s="164"/>
      <c r="AG1115" s="164"/>
      <c r="AH1115" s="164"/>
      <c r="AI1115" s="164"/>
      <c r="AJ1115" s="164"/>
      <c r="AK1115" s="164"/>
      <c r="AL1115" s="164"/>
      <c r="AM1115" s="164"/>
      <c r="AN1115" s="164"/>
      <c r="AO1115" s="164"/>
      <c r="AP1115" s="164"/>
      <c r="AQ1115" s="164"/>
      <c r="AR1115" s="164"/>
      <c r="AS1115" s="164"/>
      <c r="AT1115" s="164"/>
      <c r="AU1115" s="164"/>
      <c r="AV1115" s="164"/>
      <c r="AW1115" s="164"/>
      <c r="AX1115" s="164"/>
      <c r="AY1115" s="164"/>
      <c r="AZ1115" s="164"/>
      <c r="BA1115" s="164"/>
      <c r="BB1115" s="164"/>
      <c r="BC1115" s="164"/>
      <c r="BD1115" s="164"/>
      <c r="BE1115" s="164"/>
      <c r="BF1115" s="164"/>
      <c r="BG1115" s="164"/>
      <c r="BH1115" s="164"/>
      <c r="BI1115" s="164"/>
      <c r="BJ1115" s="164"/>
      <c r="BK1115" s="164"/>
      <c r="BL1115" s="164"/>
      <c r="BM1115" s="164"/>
      <c r="BN1115" s="164"/>
      <c r="BO1115" s="164"/>
      <c r="BP1115" s="164"/>
      <c r="BQ1115" s="164"/>
      <c r="BR1115" s="164"/>
      <c r="BS1115" s="164"/>
      <c r="BT1115" s="164"/>
      <c r="BU1115" s="164"/>
      <c r="BV1115" s="164"/>
      <c r="BW1115" s="164"/>
      <c r="BX1115" s="164"/>
      <c r="BY1115" s="172"/>
    </row>
    <row r="1116" spans="1:77" s="169" customFormat="1" x14ac:dyDescent="0.3">
      <c r="A1116" s="156"/>
      <c r="B1116" s="170"/>
      <c r="W1116" s="170"/>
      <c r="X1116" s="164"/>
      <c r="Y1116" s="164"/>
      <c r="Z1116" s="164"/>
      <c r="AA1116" s="164"/>
      <c r="AB1116" s="164"/>
      <c r="AC1116" s="164"/>
      <c r="AD1116" s="164"/>
      <c r="AE1116" s="164"/>
      <c r="AF1116" s="164"/>
      <c r="AG1116" s="164"/>
      <c r="AH1116" s="164"/>
      <c r="AI1116" s="164"/>
      <c r="AJ1116" s="164"/>
      <c r="AK1116" s="164"/>
      <c r="AL1116" s="164"/>
      <c r="AM1116" s="164"/>
      <c r="AN1116" s="164"/>
      <c r="AO1116" s="164"/>
      <c r="AP1116" s="164"/>
      <c r="AQ1116" s="164"/>
      <c r="AR1116" s="164"/>
      <c r="AS1116" s="164"/>
      <c r="AT1116" s="164"/>
      <c r="AU1116" s="164"/>
      <c r="AV1116" s="164"/>
      <c r="AW1116" s="164"/>
      <c r="AX1116" s="164"/>
      <c r="AY1116" s="164"/>
      <c r="AZ1116" s="164"/>
      <c r="BA1116" s="164"/>
      <c r="BB1116" s="164"/>
      <c r="BC1116" s="164"/>
      <c r="BD1116" s="164"/>
      <c r="BE1116" s="164"/>
      <c r="BF1116" s="164"/>
      <c r="BG1116" s="164"/>
      <c r="BH1116" s="164"/>
      <c r="BI1116" s="164"/>
      <c r="BJ1116" s="164"/>
      <c r="BK1116" s="164"/>
      <c r="BL1116" s="164"/>
      <c r="BM1116" s="164"/>
      <c r="BN1116" s="164"/>
      <c r="BO1116" s="164"/>
      <c r="BP1116" s="164"/>
      <c r="BQ1116" s="164"/>
      <c r="BR1116" s="164"/>
      <c r="BS1116" s="164"/>
      <c r="BT1116" s="164"/>
      <c r="BU1116" s="164"/>
      <c r="BV1116" s="164"/>
      <c r="BW1116" s="164"/>
      <c r="BX1116" s="164"/>
      <c r="BY1116" s="172"/>
    </row>
    <row r="1117" spans="1:77" s="169" customFormat="1" x14ac:dyDescent="0.3">
      <c r="A1117" s="156"/>
      <c r="B1117" s="170"/>
      <c r="W1117" s="170"/>
      <c r="X1117" s="164"/>
      <c r="Y1117" s="164"/>
      <c r="Z1117" s="164"/>
      <c r="AA1117" s="164"/>
      <c r="AB1117" s="164"/>
      <c r="AC1117" s="164"/>
      <c r="AD1117" s="164"/>
      <c r="AE1117" s="164"/>
      <c r="AF1117" s="164"/>
      <c r="AG1117" s="164"/>
      <c r="AH1117" s="164"/>
      <c r="AI1117" s="164"/>
      <c r="AJ1117" s="164"/>
      <c r="AK1117" s="164"/>
      <c r="AL1117" s="164"/>
      <c r="AM1117" s="164"/>
      <c r="AN1117" s="164"/>
      <c r="AO1117" s="164"/>
      <c r="AP1117" s="164"/>
      <c r="AQ1117" s="164"/>
      <c r="AR1117" s="164"/>
      <c r="AS1117" s="164"/>
      <c r="AT1117" s="164"/>
      <c r="AU1117" s="164"/>
      <c r="AV1117" s="164"/>
      <c r="AW1117" s="164"/>
      <c r="AX1117" s="164"/>
      <c r="AY1117" s="164"/>
      <c r="AZ1117" s="164"/>
      <c r="BA1117" s="164"/>
      <c r="BB1117" s="164"/>
      <c r="BC1117" s="164"/>
      <c r="BD1117" s="164"/>
      <c r="BE1117" s="164"/>
      <c r="BF1117" s="164"/>
      <c r="BG1117" s="164"/>
      <c r="BH1117" s="164"/>
      <c r="BI1117" s="164"/>
      <c r="BJ1117" s="164"/>
      <c r="BK1117" s="164"/>
      <c r="BL1117" s="164"/>
      <c r="BM1117" s="164"/>
      <c r="BN1117" s="164"/>
      <c r="BO1117" s="164"/>
      <c r="BP1117" s="164"/>
      <c r="BQ1117" s="164"/>
      <c r="BR1117" s="164"/>
      <c r="BS1117" s="164"/>
      <c r="BT1117" s="164"/>
      <c r="BU1117" s="164"/>
      <c r="BV1117" s="164"/>
      <c r="BW1117" s="164"/>
      <c r="BX1117" s="164"/>
      <c r="BY1117" s="172"/>
    </row>
    <row r="1118" spans="1:77" s="169" customFormat="1" x14ac:dyDescent="0.3">
      <c r="A1118" s="156"/>
      <c r="B1118" s="170"/>
      <c r="W1118" s="170"/>
      <c r="X1118" s="164"/>
      <c r="Y1118" s="164"/>
      <c r="Z1118" s="164"/>
      <c r="AA1118" s="164"/>
      <c r="AB1118" s="164"/>
      <c r="AC1118" s="164"/>
      <c r="AD1118" s="164"/>
      <c r="AE1118" s="164"/>
      <c r="AF1118" s="164"/>
      <c r="AG1118" s="164"/>
      <c r="AH1118" s="164"/>
      <c r="AI1118" s="164"/>
      <c r="AJ1118" s="164"/>
      <c r="AK1118" s="164"/>
      <c r="AL1118" s="164"/>
      <c r="AM1118" s="164"/>
      <c r="AN1118" s="164"/>
      <c r="AO1118" s="164"/>
      <c r="AP1118" s="164"/>
      <c r="AQ1118" s="164"/>
      <c r="AR1118" s="164"/>
      <c r="AS1118" s="164"/>
      <c r="AT1118" s="164"/>
      <c r="AU1118" s="164"/>
      <c r="AV1118" s="164"/>
      <c r="AW1118" s="164"/>
      <c r="AX1118" s="164"/>
      <c r="AY1118" s="164"/>
      <c r="AZ1118" s="164"/>
      <c r="BA1118" s="164"/>
      <c r="BB1118" s="164"/>
      <c r="BC1118" s="164"/>
      <c r="BD1118" s="164"/>
      <c r="BE1118" s="164"/>
      <c r="BF1118" s="164"/>
      <c r="BG1118" s="164"/>
      <c r="BH1118" s="164"/>
      <c r="BI1118" s="164"/>
      <c r="BJ1118" s="164"/>
      <c r="BK1118" s="164"/>
      <c r="BL1118" s="164"/>
      <c r="BM1118" s="164"/>
      <c r="BN1118" s="164"/>
      <c r="BO1118" s="164"/>
      <c r="BP1118" s="164"/>
      <c r="BQ1118" s="164"/>
      <c r="BR1118" s="164"/>
      <c r="BS1118" s="164"/>
      <c r="BT1118" s="164"/>
      <c r="BU1118" s="164"/>
      <c r="BV1118" s="164"/>
      <c r="BW1118" s="164"/>
      <c r="BX1118" s="164"/>
      <c r="BY1118" s="172"/>
    </row>
    <row r="1119" spans="1:77" s="169" customFormat="1" x14ac:dyDescent="0.3">
      <c r="A1119" s="156"/>
      <c r="B1119" s="170"/>
      <c r="W1119" s="170"/>
      <c r="X1119" s="164"/>
      <c r="Y1119" s="164"/>
      <c r="Z1119" s="164"/>
      <c r="AA1119" s="164"/>
      <c r="AB1119" s="164"/>
      <c r="AC1119" s="164"/>
      <c r="AD1119" s="164"/>
      <c r="AE1119" s="164"/>
      <c r="AF1119" s="164"/>
      <c r="AG1119" s="164"/>
      <c r="AH1119" s="164"/>
      <c r="AI1119" s="164"/>
      <c r="AJ1119" s="164"/>
      <c r="AK1119" s="164"/>
      <c r="AL1119" s="164"/>
      <c r="AM1119" s="164"/>
      <c r="AN1119" s="164"/>
      <c r="AO1119" s="164"/>
      <c r="AP1119" s="164"/>
      <c r="AQ1119" s="164"/>
      <c r="AR1119" s="164"/>
      <c r="AS1119" s="164"/>
      <c r="AT1119" s="164"/>
      <c r="AU1119" s="164"/>
      <c r="AV1119" s="164"/>
      <c r="AW1119" s="164"/>
      <c r="AX1119" s="164"/>
      <c r="AY1119" s="164"/>
      <c r="AZ1119" s="164"/>
      <c r="BA1119" s="164"/>
      <c r="BB1119" s="164"/>
      <c r="BC1119" s="164"/>
      <c r="BD1119" s="164"/>
      <c r="BE1119" s="164"/>
      <c r="BF1119" s="164"/>
      <c r="BG1119" s="164"/>
      <c r="BH1119" s="164"/>
      <c r="BI1119" s="164"/>
      <c r="BJ1119" s="164"/>
      <c r="BK1119" s="164"/>
      <c r="BL1119" s="164"/>
      <c r="BM1119" s="164"/>
      <c r="BN1119" s="164"/>
      <c r="BO1119" s="164"/>
      <c r="BP1119" s="164"/>
      <c r="BQ1119" s="164"/>
      <c r="BR1119" s="164"/>
      <c r="BS1119" s="164"/>
      <c r="BT1119" s="164"/>
      <c r="BU1119" s="164"/>
      <c r="BV1119" s="164"/>
      <c r="BW1119" s="164"/>
      <c r="BX1119" s="164"/>
      <c r="BY1119" s="172"/>
    </row>
    <row r="1120" spans="1:77" s="169" customFormat="1" x14ac:dyDescent="0.3">
      <c r="A1120" s="156"/>
      <c r="B1120" s="170"/>
      <c r="W1120" s="170"/>
      <c r="X1120" s="164"/>
      <c r="Y1120" s="164"/>
      <c r="Z1120" s="164"/>
      <c r="AA1120" s="164"/>
      <c r="AB1120" s="164"/>
      <c r="AC1120" s="164"/>
      <c r="AD1120" s="164"/>
      <c r="AE1120" s="164"/>
      <c r="AF1120" s="164"/>
      <c r="AG1120" s="164"/>
      <c r="AH1120" s="164"/>
      <c r="AI1120" s="164"/>
      <c r="AJ1120" s="164"/>
      <c r="AK1120" s="164"/>
      <c r="AL1120" s="164"/>
      <c r="AM1120" s="164"/>
      <c r="AN1120" s="164"/>
      <c r="AO1120" s="164"/>
      <c r="AP1120" s="164"/>
      <c r="AQ1120" s="164"/>
      <c r="AR1120" s="164"/>
      <c r="AS1120" s="164"/>
      <c r="AT1120" s="164"/>
      <c r="AU1120" s="164"/>
      <c r="AV1120" s="164"/>
      <c r="AW1120" s="164"/>
      <c r="AX1120" s="164"/>
      <c r="AY1120" s="164"/>
      <c r="AZ1120" s="164"/>
      <c r="BA1120" s="164"/>
      <c r="BB1120" s="164"/>
      <c r="BC1120" s="164"/>
      <c r="BD1120" s="164"/>
      <c r="BE1120" s="164"/>
      <c r="BF1120" s="164"/>
      <c r="BG1120" s="164"/>
      <c r="BH1120" s="164"/>
      <c r="BI1120" s="164"/>
      <c r="BJ1120" s="164"/>
      <c r="BK1120" s="164"/>
      <c r="BL1120" s="164"/>
      <c r="BM1120" s="164"/>
      <c r="BN1120" s="164"/>
      <c r="BO1120" s="164"/>
      <c r="BP1120" s="164"/>
      <c r="BQ1120" s="164"/>
      <c r="BR1120" s="164"/>
      <c r="BS1120" s="164"/>
      <c r="BT1120" s="164"/>
      <c r="BU1120" s="164"/>
      <c r="BV1120" s="164"/>
      <c r="BW1120" s="164"/>
      <c r="BX1120" s="164"/>
      <c r="BY1120" s="172"/>
    </row>
    <row r="1121" spans="1:77" s="169" customFormat="1" x14ac:dyDescent="0.3">
      <c r="A1121" s="156"/>
      <c r="B1121" s="170"/>
      <c r="W1121" s="170"/>
      <c r="X1121" s="164"/>
      <c r="Y1121" s="164"/>
      <c r="Z1121" s="164"/>
      <c r="AA1121" s="164"/>
      <c r="AB1121" s="164"/>
      <c r="AC1121" s="164"/>
      <c r="AD1121" s="164"/>
      <c r="AE1121" s="164"/>
      <c r="AF1121" s="164"/>
      <c r="AG1121" s="164"/>
      <c r="AH1121" s="164"/>
      <c r="AI1121" s="164"/>
      <c r="AJ1121" s="164"/>
      <c r="AK1121" s="164"/>
      <c r="AL1121" s="164"/>
      <c r="AM1121" s="164"/>
      <c r="AN1121" s="164"/>
      <c r="AO1121" s="164"/>
      <c r="AP1121" s="164"/>
      <c r="AQ1121" s="164"/>
      <c r="AR1121" s="164"/>
      <c r="AS1121" s="164"/>
      <c r="AT1121" s="164"/>
      <c r="AU1121" s="164"/>
      <c r="AV1121" s="164"/>
      <c r="AW1121" s="164"/>
      <c r="AX1121" s="164"/>
      <c r="AY1121" s="164"/>
      <c r="AZ1121" s="164"/>
      <c r="BA1121" s="164"/>
      <c r="BB1121" s="164"/>
      <c r="BC1121" s="164"/>
      <c r="BD1121" s="164"/>
      <c r="BE1121" s="164"/>
      <c r="BF1121" s="164"/>
      <c r="BG1121" s="164"/>
      <c r="BH1121" s="164"/>
      <c r="BI1121" s="164"/>
      <c r="BJ1121" s="164"/>
      <c r="BK1121" s="164"/>
      <c r="BL1121" s="164"/>
      <c r="BM1121" s="164"/>
      <c r="BN1121" s="164"/>
      <c r="BO1121" s="164"/>
      <c r="BP1121" s="164"/>
      <c r="BQ1121" s="164"/>
      <c r="BR1121" s="164"/>
      <c r="BS1121" s="164"/>
      <c r="BT1121" s="164"/>
      <c r="BU1121" s="164"/>
      <c r="BV1121" s="164"/>
      <c r="BW1121" s="164"/>
      <c r="BX1121" s="164"/>
      <c r="BY1121" s="172"/>
    </row>
    <row r="1122" spans="1:77" s="169" customFormat="1" x14ac:dyDescent="0.3">
      <c r="A1122" s="156"/>
      <c r="B1122" s="170"/>
      <c r="W1122" s="170"/>
      <c r="X1122" s="164"/>
      <c r="Y1122" s="164"/>
      <c r="Z1122" s="164"/>
      <c r="AA1122" s="164"/>
      <c r="AB1122" s="164"/>
      <c r="AC1122" s="164"/>
      <c r="AD1122" s="164"/>
      <c r="AE1122" s="164"/>
      <c r="AF1122" s="164"/>
      <c r="AG1122" s="164"/>
      <c r="AH1122" s="164"/>
      <c r="AI1122" s="164"/>
      <c r="AJ1122" s="164"/>
      <c r="AK1122" s="164"/>
      <c r="AL1122" s="164"/>
      <c r="AM1122" s="164"/>
      <c r="AN1122" s="164"/>
      <c r="AO1122" s="164"/>
      <c r="AP1122" s="164"/>
      <c r="AQ1122" s="164"/>
      <c r="AR1122" s="164"/>
      <c r="AS1122" s="164"/>
      <c r="AT1122" s="164"/>
      <c r="AU1122" s="164"/>
      <c r="AV1122" s="164"/>
      <c r="AW1122" s="164"/>
      <c r="AX1122" s="164"/>
      <c r="AY1122" s="164"/>
      <c r="AZ1122" s="164"/>
      <c r="BA1122" s="164"/>
      <c r="BB1122" s="164"/>
      <c r="BC1122" s="164"/>
      <c r="BD1122" s="164"/>
      <c r="BE1122" s="164"/>
      <c r="BF1122" s="164"/>
      <c r="BG1122" s="164"/>
      <c r="BH1122" s="164"/>
      <c r="BI1122" s="164"/>
      <c r="BJ1122" s="164"/>
      <c r="BK1122" s="164"/>
      <c r="BL1122" s="164"/>
      <c r="BM1122" s="164"/>
      <c r="BN1122" s="164"/>
      <c r="BO1122" s="164"/>
      <c r="BP1122" s="164"/>
      <c r="BQ1122" s="164"/>
      <c r="BR1122" s="164"/>
      <c r="BS1122" s="164"/>
      <c r="BT1122" s="164"/>
      <c r="BU1122" s="164"/>
      <c r="BV1122" s="164"/>
      <c r="BW1122" s="164"/>
      <c r="BX1122" s="164"/>
      <c r="BY1122" s="172"/>
    </row>
    <row r="1123" spans="1:77" s="169" customFormat="1" x14ac:dyDescent="0.3">
      <c r="A1123" s="156"/>
      <c r="B1123" s="170"/>
      <c r="W1123" s="170"/>
      <c r="X1123" s="164"/>
      <c r="Y1123" s="164"/>
      <c r="Z1123" s="164"/>
      <c r="AA1123" s="164"/>
      <c r="AB1123" s="164"/>
      <c r="AC1123" s="164"/>
      <c r="AD1123" s="164"/>
      <c r="AE1123" s="164"/>
      <c r="AF1123" s="164"/>
      <c r="AG1123" s="164"/>
      <c r="AH1123" s="164"/>
      <c r="AI1123" s="164"/>
      <c r="AJ1123" s="164"/>
      <c r="AK1123" s="164"/>
      <c r="AL1123" s="164"/>
      <c r="AM1123" s="164"/>
      <c r="AN1123" s="164"/>
      <c r="AO1123" s="164"/>
      <c r="AP1123" s="164"/>
      <c r="AQ1123" s="164"/>
      <c r="AR1123" s="164"/>
      <c r="AS1123" s="164"/>
      <c r="AT1123" s="164"/>
      <c r="AU1123" s="164"/>
      <c r="AV1123" s="164"/>
      <c r="AW1123" s="164"/>
      <c r="AX1123" s="164"/>
      <c r="AY1123" s="164"/>
      <c r="AZ1123" s="164"/>
      <c r="BA1123" s="164"/>
      <c r="BB1123" s="164"/>
      <c r="BC1123" s="164"/>
      <c r="BD1123" s="164"/>
      <c r="BE1123" s="164"/>
      <c r="BF1123" s="164"/>
      <c r="BG1123" s="164"/>
      <c r="BH1123" s="164"/>
      <c r="BI1123" s="164"/>
      <c r="BJ1123" s="164"/>
      <c r="BK1123" s="164"/>
      <c r="BL1123" s="164"/>
      <c r="BM1123" s="164"/>
      <c r="BN1123" s="164"/>
      <c r="BO1123" s="164"/>
      <c r="BP1123" s="164"/>
      <c r="BQ1123" s="164"/>
      <c r="BR1123" s="164"/>
      <c r="BS1123" s="164"/>
      <c r="BT1123" s="164"/>
      <c r="BU1123" s="164"/>
      <c r="BV1123" s="164"/>
      <c r="BW1123" s="164"/>
      <c r="BX1123" s="164"/>
      <c r="BY1123" s="172"/>
    </row>
    <row r="1124" spans="1:77" s="169" customFormat="1" x14ac:dyDescent="0.3">
      <c r="A1124" s="156"/>
      <c r="B1124" s="170"/>
      <c r="W1124" s="170"/>
      <c r="X1124" s="164"/>
      <c r="Y1124" s="164"/>
      <c r="Z1124" s="164"/>
      <c r="AA1124" s="164"/>
      <c r="AB1124" s="164"/>
      <c r="AC1124" s="164"/>
      <c r="AD1124" s="164"/>
      <c r="AE1124" s="164"/>
      <c r="AF1124" s="164"/>
      <c r="AG1124" s="164"/>
      <c r="AH1124" s="164"/>
      <c r="AI1124" s="164"/>
      <c r="AJ1124" s="164"/>
      <c r="AK1124" s="164"/>
      <c r="AL1124" s="164"/>
      <c r="AM1124" s="164"/>
      <c r="AN1124" s="164"/>
      <c r="AO1124" s="164"/>
      <c r="AP1124" s="164"/>
      <c r="AQ1124" s="164"/>
      <c r="AR1124" s="164"/>
      <c r="AS1124" s="164"/>
      <c r="AT1124" s="164"/>
      <c r="AU1124" s="164"/>
      <c r="AV1124" s="164"/>
      <c r="AW1124" s="164"/>
      <c r="AX1124" s="164"/>
      <c r="AY1124" s="164"/>
      <c r="AZ1124" s="164"/>
      <c r="BA1124" s="164"/>
      <c r="BB1124" s="164"/>
      <c r="BC1124" s="164"/>
      <c r="BD1124" s="164"/>
      <c r="BE1124" s="164"/>
      <c r="BF1124" s="164"/>
      <c r="BG1124" s="164"/>
      <c r="BH1124" s="164"/>
      <c r="BI1124" s="164"/>
      <c r="BJ1124" s="164"/>
      <c r="BK1124" s="164"/>
      <c r="BL1124" s="164"/>
      <c r="BM1124" s="164"/>
      <c r="BN1124" s="164"/>
      <c r="BO1124" s="164"/>
      <c r="BP1124" s="164"/>
      <c r="BQ1124" s="164"/>
      <c r="BR1124" s="164"/>
      <c r="BS1124" s="164"/>
      <c r="BT1124" s="164"/>
      <c r="BU1124" s="164"/>
      <c r="BV1124" s="164"/>
      <c r="BW1124" s="164"/>
      <c r="BX1124" s="164"/>
      <c r="BY1124" s="172"/>
    </row>
    <row r="1125" spans="1:77" s="169" customFormat="1" x14ac:dyDescent="0.3">
      <c r="A1125" s="156"/>
      <c r="B1125" s="170"/>
      <c r="W1125" s="170"/>
      <c r="X1125" s="164"/>
      <c r="Y1125" s="164"/>
      <c r="Z1125" s="164"/>
      <c r="AA1125" s="164"/>
      <c r="AB1125" s="164"/>
      <c r="AC1125" s="164"/>
      <c r="AD1125" s="164"/>
      <c r="AE1125" s="164"/>
      <c r="AF1125" s="164"/>
      <c r="AG1125" s="164"/>
      <c r="AH1125" s="164"/>
      <c r="AI1125" s="164"/>
      <c r="AJ1125" s="164"/>
      <c r="AK1125" s="164"/>
      <c r="AL1125" s="164"/>
      <c r="AM1125" s="164"/>
      <c r="AN1125" s="164"/>
      <c r="AO1125" s="164"/>
      <c r="AP1125" s="164"/>
      <c r="AQ1125" s="164"/>
      <c r="AR1125" s="164"/>
      <c r="AS1125" s="164"/>
      <c r="AT1125" s="164"/>
      <c r="AU1125" s="164"/>
      <c r="AV1125" s="164"/>
      <c r="AW1125" s="164"/>
      <c r="AX1125" s="164"/>
      <c r="AY1125" s="164"/>
      <c r="AZ1125" s="164"/>
      <c r="BA1125" s="164"/>
      <c r="BB1125" s="164"/>
      <c r="BC1125" s="164"/>
      <c r="BD1125" s="164"/>
      <c r="BE1125" s="164"/>
      <c r="BF1125" s="164"/>
      <c r="BG1125" s="164"/>
      <c r="BH1125" s="164"/>
      <c r="BI1125" s="164"/>
      <c r="BJ1125" s="164"/>
      <c r="BK1125" s="164"/>
      <c r="BL1125" s="164"/>
      <c r="BM1125" s="164"/>
      <c r="BN1125" s="164"/>
      <c r="BO1125" s="164"/>
      <c r="BP1125" s="164"/>
      <c r="BQ1125" s="164"/>
      <c r="BR1125" s="164"/>
      <c r="BS1125" s="164"/>
      <c r="BT1125" s="164"/>
      <c r="BU1125" s="164"/>
      <c r="BV1125" s="164"/>
      <c r="BW1125" s="164"/>
      <c r="BX1125" s="164"/>
      <c r="BY1125" s="172"/>
    </row>
    <row r="1126" spans="1:77" s="169" customFormat="1" x14ac:dyDescent="0.3">
      <c r="A1126" s="156"/>
      <c r="B1126" s="170"/>
      <c r="W1126" s="170"/>
      <c r="X1126" s="164"/>
      <c r="Y1126" s="164"/>
      <c r="Z1126" s="164"/>
      <c r="AA1126" s="164"/>
      <c r="AB1126" s="164"/>
      <c r="AC1126" s="164"/>
      <c r="AD1126" s="164"/>
      <c r="AE1126" s="164"/>
      <c r="AF1126" s="164"/>
      <c r="AG1126" s="164"/>
      <c r="AH1126" s="164"/>
      <c r="AI1126" s="164"/>
      <c r="AJ1126" s="164"/>
      <c r="AK1126" s="164"/>
      <c r="AL1126" s="164"/>
      <c r="AM1126" s="164"/>
      <c r="AN1126" s="164"/>
      <c r="AO1126" s="164"/>
      <c r="AP1126" s="164"/>
      <c r="AQ1126" s="164"/>
      <c r="AR1126" s="164"/>
      <c r="AS1126" s="164"/>
      <c r="AT1126" s="164"/>
      <c r="AU1126" s="164"/>
      <c r="AV1126" s="164"/>
      <c r="AW1126" s="164"/>
      <c r="AX1126" s="164"/>
      <c r="AY1126" s="164"/>
      <c r="AZ1126" s="164"/>
      <c r="BA1126" s="164"/>
      <c r="BB1126" s="164"/>
      <c r="BC1126" s="164"/>
      <c r="BD1126" s="164"/>
      <c r="BE1126" s="164"/>
      <c r="BF1126" s="164"/>
      <c r="BG1126" s="164"/>
      <c r="BH1126" s="164"/>
      <c r="BI1126" s="164"/>
      <c r="BJ1126" s="164"/>
      <c r="BK1126" s="164"/>
      <c r="BL1126" s="164"/>
      <c r="BM1126" s="164"/>
      <c r="BN1126" s="164"/>
      <c r="BO1126" s="164"/>
      <c r="BP1126" s="164"/>
      <c r="BQ1126" s="164"/>
      <c r="BR1126" s="164"/>
      <c r="BS1126" s="164"/>
      <c r="BT1126" s="164"/>
      <c r="BU1126" s="164"/>
      <c r="BV1126" s="164"/>
      <c r="BW1126" s="164"/>
      <c r="BX1126" s="164"/>
      <c r="BY1126" s="172"/>
    </row>
    <row r="1127" spans="1:77" s="169" customFormat="1" x14ac:dyDescent="0.3">
      <c r="A1127" s="156"/>
      <c r="B1127" s="170"/>
      <c r="W1127" s="170"/>
      <c r="X1127" s="164"/>
      <c r="Y1127" s="164"/>
      <c r="Z1127" s="164"/>
      <c r="AA1127" s="164"/>
      <c r="AB1127" s="164"/>
      <c r="AC1127" s="164"/>
      <c r="AD1127" s="164"/>
      <c r="AE1127" s="164"/>
      <c r="AF1127" s="164"/>
      <c r="AG1127" s="164"/>
      <c r="AH1127" s="164"/>
      <c r="AI1127" s="164"/>
      <c r="AJ1127" s="164"/>
      <c r="AK1127" s="164"/>
      <c r="AL1127" s="164"/>
      <c r="AM1127" s="164"/>
      <c r="AN1127" s="164"/>
      <c r="AO1127" s="164"/>
      <c r="AP1127" s="164"/>
      <c r="AQ1127" s="164"/>
      <c r="AR1127" s="164"/>
      <c r="AS1127" s="164"/>
      <c r="AT1127" s="164"/>
      <c r="AU1127" s="164"/>
      <c r="AV1127" s="164"/>
      <c r="AW1127" s="164"/>
      <c r="AX1127" s="164"/>
      <c r="AY1127" s="164"/>
      <c r="AZ1127" s="164"/>
      <c r="BA1127" s="164"/>
      <c r="BB1127" s="164"/>
      <c r="BC1127" s="164"/>
      <c r="BD1127" s="164"/>
      <c r="BE1127" s="164"/>
      <c r="BF1127" s="164"/>
      <c r="BG1127" s="164"/>
      <c r="BH1127" s="164"/>
      <c r="BI1127" s="164"/>
      <c r="BJ1127" s="164"/>
      <c r="BK1127" s="164"/>
      <c r="BL1127" s="164"/>
      <c r="BM1127" s="164"/>
      <c r="BN1127" s="164"/>
      <c r="BO1127" s="164"/>
      <c r="BP1127" s="164"/>
      <c r="BQ1127" s="164"/>
      <c r="BR1127" s="164"/>
      <c r="BS1127" s="164"/>
      <c r="BT1127" s="164"/>
      <c r="BU1127" s="164"/>
      <c r="BV1127" s="164"/>
      <c r="BW1127" s="164"/>
      <c r="BX1127" s="164"/>
      <c r="BY1127" s="172"/>
    </row>
    <row r="1128" spans="1:77" s="169" customFormat="1" x14ac:dyDescent="0.3">
      <c r="A1128" s="156"/>
      <c r="B1128" s="170"/>
      <c r="W1128" s="170"/>
      <c r="X1128" s="164"/>
      <c r="Y1128" s="164"/>
      <c r="Z1128" s="164"/>
      <c r="AA1128" s="164"/>
      <c r="AB1128" s="164"/>
      <c r="AC1128" s="164"/>
      <c r="AD1128" s="164"/>
      <c r="AE1128" s="164"/>
      <c r="AF1128" s="164"/>
      <c r="AG1128" s="164"/>
      <c r="AH1128" s="164"/>
      <c r="AI1128" s="164"/>
      <c r="AJ1128" s="164"/>
      <c r="AK1128" s="164"/>
      <c r="AL1128" s="164"/>
      <c r="AM1128" s="164"/>
      <c r="AN1128" s="164"/>
      <c r="AO1128" s="164"/>
      <c r="AP1128" s="164"/>
      <c r="AQ1128" s="164"/>
      <c r="AR1128" s="164"/>
      <c r="AS1128" s="164"/>
      <c r="AT1128" s="164"/>
      <c r="AU1128" s="164"/>
      <c r="AV1128" s="164"/>
      <c r="AW1128" s="164"/>
      <c r="AX1128" s="164"/>
      <c r="AY1128" s="164"/>
      <c r="AZ1128" s="164"/>
      <c r="BA1128" s="164"/>
      <c r="BB1128" s="164"/>
      <c r="BC1128" s="164"/>
      <c r="BD1128" s="164"/>
      <c r="BE1128" s="164"/>
      <c r="BF1128" s="164"/>
      <c r="BG1128" s="164"/>
      <c r="BH1128" s="164"/>
      <c r="BI1128" s="164"/>
      <c r="BJ1128" s="164"/>
      <c r="BK1128" s="164"/>
      <c r="BL1128" s="164"/>
      <c r="BM1128" s="164"/>
      <c r="BN1128" s="164"/>
      <c r="BO1128" s="164"/>
      <c r="BP1128" s="164"/>
      <c r="BQ1128" s="164"/>
      <c r="BR1128" s="164"/>
      <c r="BS1128" s="164"/>
      <c r="BT1128" s="164"/>
      <c r="BU1128" s="164"/>
      <c r="BV1128" s="164"/>
      <c r="BW1128" s="164"/>
      <c r="BX1128" s="164"/>
      <c r="BY1128" s="172"/>
    </row>
    <row r="1129" spans="1:77" s="169" customFormat="1" x14ac:dyDescent="0.3">
      <c r="A1129" s="156"/>
      <c r="B1129" s="170"/>
      <c r="W1129" s="170"/>
      <c r="X1129" s="164"/>
      <c r="Y1129" s="164"/>
      <c r="Z1129" s="164"/>
      <c r="AA1129" s="164"/>
      <c r="AB1129" s="164"/>
      <c r="AC1129" s="164"/>
      <c r="AD1129" s="164"/>
      <c r="AE1129" s="164"/>
      <c r="AF1129" s="164"/>
      <c r="AG1129" s="164"/>
      <c r="AH1129" s="164"/>
      <c r="AI1129" s="164"/>
      <c r="AJ1129" s="164"/>
      <c r="AK1129" s="164"/>
      <c r="AL1129" s="164"/>
      <c r="AM1129" s="164"/>
      <c r="AN1129" s="164"/>
      <c r="AO1129" s="164"/>
      <c r="AP1129" s="164"/>
      <c r="AQ1129" s="164"/>
      <c r="AR1129" s="164"/>
      <c r="AS1129" s="164"/>
      <c r="AT1129" s="164"/>
      <c r="AU1129" s="164"/>
      <c r="AV1129" s="164"/>
      <c r="AW1129" s="164"/>
      <c r="AX1129" s="164"/>
      <c r="AY1129" s="164"/>
      <c r="AZ1129" s="164"/>
      <c r="BA1129" s="164"/>
      <c r="BB1129" s="164"/>
      <c r="BC1129" s="164"/>
      <c r="BD1129" s="164"/>
      <c r="BE1129" s="164"/>
      <c r="BF1129" s="164"/>
      <c r="BG1129" s="164"/>
      <c r="BH1129" s="164"/>
      <c r="BI1129" s="164"/>
      <c r="BJ1129" s="164"/>
      <c r="BK1129" s="164"/>
      <c r="BL1129" s="164"/>
      <c r="BM1129" s="164"/>
      <c r="BN1129" s="164"/>
      <c r="BO1129" s="164"/>
      <c r="BP1129" s="164"/>
      <c r="BQ1129" s="164"/>
      <c r="BR1129" s="164"/>
      <c r="BS1129" s="164"/>
      <c r="BT1129" s="164"/>
      <c r="BU1129" s="164"/>
      <c r="BV1129" s="164"/>
      <c r="BW1129" s="164"/>
      <c r="BX1129" s="164"/>
      <c r="BY1129" s="172"/>
    </row>
    <row r="1130" spans="1:77" s="169" customFormat="1" x14ac:dyDescent="0.3">
      <c r="A1130" s="156"/>
      <c r="B1130" s="170"/>
      <c r="W1130" s="170"/>
      <c r="X1130" s="164"/>
      <c r="Y1130" s="164"/>
      <c r="Z1130" s="164"/>
      <c r="AA1130" s="164"/>
      <c r="AB1130" s="164"/>
      <c r="AC1130" s="164"/>
      <c r="AD1130" s="164"/>
      <c r="AE1130" s="164"/>
      <c r="AF1130" s="164"/>
      <c r="AG1130" s="164"/>
      <c r="AH1130" s="164"/>
      <c r="AI1130" s="164"/>
      <c r="AJ1130" s="164"/>
      <c r="AK1130" s="164"/>
      <c r="AL1130" s="164"/>
      <c r="AM1130" s="164"/>
      <c r="AN1130" s="164"/>
      <c r="AO1130" s="164"/>
      <c r="AP1130" s="164"/>
      <c r="AQ1130" s="164"/>
      <c r="AR1130" s="164"/>
      <c r="AS1130" s="164"/>
      <c r="AT1130" s="164"/>
      <c r="AU1130" s="164"/>
      <c r="AV1130" s="164"/>
      <c r="AW1130" s="164"/>
      <c r="AX1130" s="164"/>
      <c r="AY1130" s="164"/>
      <c r="AZ1130" s="164"/>
      <c r="BA1130" s="164"/>
      <c r="BB1130" s="164"/>
      <c r="BC1130" s="164"/>
      <c r="BD1130" s="164"/>
      <c r="BE1130" s="164"/>
      <c r="BF1130" s="164"/>
      <c r="BG1130" s="164"/>
      <c r="BH1130" s="164"/>
      <c r="BI1130" s="164"/>
      <c r="BJ1130" s="164"/>
      <c r="BK1130" s="164"/>
      <c r="BL1130" s="164"/>
      <c r="BM1130" s="164"/>
      <c r="BN1130" s="164"/>
      <c r="BO1130" s="164"/>
      <c r="BP1130" s="164"/>
      <c r="BQ1130" s="164"/>
      <c r="BR1130" s="164"/>
      <c r="BS1130" s="164"/>
      <c r="BT1130" s="164"/>
      <c r="BU1130" s="164"/>
      <c r="BV1130" s="164"/>
      <c r="BW1130" s="164"/>
      <c r="BX1130" s="164"/>
      <c r="BY1130" s="172"/>
    </row>
    <row r="1131" spans="1:77" s="169" customFormat="1" x14ac:dyDescent="0.3">
      <c r="A1131" s="156"/>
      <c r="B1131" s="170"/>
      <c r="W1131" s="170"/>
      <c r="X1131" s="164"/>
      <c r="Y1131" s="164"/>
      <c r="Z1131" s="164"/>
      <c r="AA1131" s="164"/>
      <c r="AB1131" s="164"/>
      <c r="AC1131" s="164"/>
      <c r="AD1131" s="164"/>
      <c r="AE1131" s="164"/>
      <c r="AF1131" s="164"/>
      <c r="AG1131" s="164"/>
      <c r="AH1131" s="164"/>
      <c r="AI1131" s="164"/>
      <c r="AJ1131" s="164"/>
      <c r="AK1131" s="164"/>
      <c r="AL1131" s="164"/>
      <c r="AM1131" s="164"/>
      <c r="AN1131" s="164"/>
      <c r="AO1131" s="164"/>
      <c r="AP1131" s="164"/>
      <c r="AQ1131" s="164"/>
      <c r="AR1131" s="164"/>
      <c r="AS1131" s="164"/>
      <c r="AT1131" s="164"/>
      <c r="AU1131" s="164"/>
      <c r="AV1131" s="164"/>
      <c r="AW1131" s="164"/>
      <c r="AX1131" s="164"/>
      <c r="AY1131" s="164"/>
      <c r="AZ1131" s="164"/>
      <c r="BA1131" s="164"/>
      <c r="BB1131" s="164"/>
      <c r="BC1131" s="164"/>
      <c r="BD1131" s="164"/>
      <c r="BE1131" s="164"/>
      <c r="BF1131" s="164"/>
      <c r="BG1131" s="164"/>
      <c r="BH1131" s="164"/>
      <c r="BI1131" s="164"/>
      <c r="BJ1131" s="164"/>
      <c r="BK1131" s="164"/>
      <c r="BL1131" s="164"/>
      <c r="BM1131" s="164"/>
      <c r="BN1131" s="164"/>
      <c r="BO1131" s="164"/>
      <c r="BP1131" s="164"/>
      <c r="BQ1131" s="164"/>
      <c r="BR1131" s="164"/>
      <c r="BS1131" s="164"/>
      <c r="BT1131" s="164"/>
      <c r="BU1131" s="164"/>
      <c r="BV1131" s="164"/>
      <c r="BW1131" s="164"/>
      <c r="BX1131" s="164"/>
      <c r="BY1131" s="172"/>
    </row>
    <row r="1132" spans="1:77" s="169" customFormat="1" x14ac:dyDescent="0.3">
      <c r="A1132" s="156"/>
      <c r="B1132" s="170"/>
      <c r="W1132" s="170"/>
      <c r="X1132" s="164"/>
      <c r="Y1132" s="164"/>
      <c r="Z1132" s="164"/>
      <c r="AA1132" s="164"/>
      <c r="AB1132" s="164"/>
      <c r="AC1132" s="164"/>
      <c r="AD1132" s="164"/>
      <c r="AE1132" s="164"/>
      <c r="AF1132" s="164"/>
      <c r="AG1132" s="164"/>
      <c r="AH1132" s="164"/>
      <c r="AI1132" s="164"/>
      <c r="AJ1132" s="164"/>
      <c r="AK1132" s="164"/>
      <c r="AL1132" s="164"/>
      <c r="AM1132" s="164"/>
      <c r="AN1132" s="164"/>
      <c r="AO1132" s="164"/>
      <c r="AP1132" s="164"/>
      <c r="AQ1132" s="164"/>
      <c r="AR1132" s="164"/>
      <c r="AS1132" s="164"/>
      <c r="AT1132" s="164"/>
      <c r="AU1132" s="164"/>
      <c r="AV1132" s="164"/>
      <c r="AW1132" s="164"/>
      <c r="AX1132" s="164"/>
      <c r="AY1132" s="164"/>
      <c r="AZ1132" s="164"/>
      <c r="BA1132" s="164"/>
      <c r="BB1132" s="164"/>
      <c r="BC1132" s="164"/>
      <c r="BD1132" s="164"/>
      <c r="BE1132" s="164"/>
      <c r="BF1132" s="164"/>
      <c r="BG1132" s="164"/>
      <c r="BH1132" s="164"/>
      <c r="BI1132" s="164"/>
      <c r="BJ1132" s="164"/>
      <c r="BK1132" s="164"/>
      <c r="BL1132" s="164"/>
      <c r="BM1132" s="164"/>
      <c r="BN1132" s="164"/>
      <c r="BO1132" s="164"/>
      <c r="BP1132" s="164"/>
      <c r="BQ1132" s="164"/>
      <c r="BR1132" s="164"/>
      <c r="BS1132" s="164"/>
      <c r="BT1132" s="164"/>
      <c r="BU1132" s="164"/>
      <c r="BV1132" s="164"/>
      <c r="BW1132" s="164"/>
      <c r="BX1132" s="164"/>
      <c r="BY1132" s="172"/>
    </row>
    <row r="1133" spans="1:77" s="169" customFormat="1" x14ac:dyDescent="0.3">
      <c r="A1133" s="156"/>
      <c r="B1133" s="170"/>
      <c r="W1133" s="170"/>
      <c r="X1133" s="164"/>
      <c r="Y1133" s="164"/>
      <c r="Z1133" s="164"/>
      <c r="AA1133" s="164"/>
      <c r="AB1133" s="164"/>
      <c r="AC1133" s="164"/>
      <c r="AD1133" s="164"/>
      <c r="AE1133" s="164"/>
      <c r="AF1133" s="164"/>
      <c r="AG1133" s="164"/>
      <c r="AH1133" s="164"/>
      <c r="AI1133" s="164"/>
      <c r="AJ1133" s="164"/>
      <c r="AK1133" s="164"/>
      <c r="AL1133" s="164"/>
      <c r="AM1133" s="164"/>
      <c r="AN1133" s="164"/>
      <c r="AO1133" s="164"/>
      <c r="AP1133" s="164"/>
      <c r="AQ1133" s="164"/>
      <c r="AR1133" s="164"/>
      <c r="AS1133" s="164"/>
      <c r="AT1133" s="164"/>
      <c r="AU1133" s="164"/>
      <c r="AV1133" s="164"/>
      <c r="AW1133" s="164"/>
      <c r="AX1133" s="164"/>
      <c r="AY1133" s="164"/>
      <c r="AZ1133" s="164"/>
      <c r="BA1133" s="164"/>
      <c r="BB1133" s="164"/>
      <c r="BC1133" s="164"/>
      <c r="BD1133" s="164"/>
      <c r="BE1133" s="164"/>
      <c r="BF1133" s="164"/>
      <c r="BG1133" s="164"/>
      <c r="BH1133" s="164"/>
      <c r="BI1133" s="164"/>
      <c r="BJ1133" s="164"/>
      <c r="BK1133" s="164"/>
      <c r="BL1133" s="164"/>
      <c r="BM1133" s="164"/>
      <c r="BN1133" s="164"/>
      <c r="BO1133" s="164"/>
      <c r="BP1133" s="164"/>
      <c r="BQ1133" s="164"/>
      <c r="BR1133" s="164"/>
      <c r="BS1133" s="164"/>
      <c r="BT1133" s="164"/>
      <c r="BU1133" s="164"/>
      <c r="BV1133" s="164"/>
      <c r="BW1133" s="164"/>
      <c r="BX1133" s="164"/>
      <c r="BY1133" s="172"/>
    </row>
    <row r="1134" spans="1:77" s="169" customFormat="1" x14ac:dyDescent="0.3">
      <c r="A1134" s="156"/>
      <c r="B1134" s="170"/>
      <c r="W1134" s="170"/>
      <c r="X1134" s="164"/>
      <c r="Y1134" s="164"/>
      <c r="Z1134" s="164"/>
      <c r="AA1134" s="164"/>
      <c r="AB1134" s="164"/>
      <c r="AC1134" s="164"/>
      <c r="AD1134" s="164"/>
      <c r="AE1134" s="164"/>
      <c r="AF1134" s="164"/>
      <c r="AG1134" s="164"/>
      <c r="AH1134" s="164"/>
      <c r="AI1134" s="164"/>
      <c r="AJ1134" s="164"/>
      <c r="AK1134" s="164"/>
      <c r="AL1134" s="164"/>
      <c r="AM1134" s="164"/>
      <c r="AN1134" s="164"/>
      <c r="AO1134" s="164"/>
      <c r="AP1134" s="164"/>
      <c r="AQ1134" s="164"/>
      <c r="AR1134" s="164"/>
      <c r="AS1134" s="164"/>
      <c r="AT1134" s="164"/>
      <c r="AU1134" s="164"/>
      <c r="AV1134" s="164"/>
      <c r="AW1134" s="164"/>
      <c r="AX1134" s="164"/>
      <c r="AY1134" s="164"/>
      <c r="AZ1134" s="164"/>
      <c r="BA1134" s="164"/>
      <c r="BB1134" s="164"/>
      <c r="BC1134" s="164"/>
      <c r="BD1134" s="164"/>
      <c r="BE1134" s="164"/>
      <c r="BF1134" s="164"/>
      <c r="BG1134" s="164"/>
      <c r="BH1134" s="164"/>
      <c r="BI1134" s="164"/>
      <c r="BJ1134" s="164"/>
      <c r="BK1134" s="164"/>
      <c r="BL1134" s="164"/>
      <c r="BM1134" s="164"/>
      <c r="BN1134" s="164"/>
      <c r="BO1134" s="164"/>
      <c r="BP1134" s="164"/>
      <c r="BQ1134" s="164"/>
      <c r="BR1134" s="164"/>
      <c r="BS1134" s="164"/>
      <c r="BT1134" s="164"/>
      <c r="BU1134" s="164"/>
      <c r="BV1134" s="164"/>
      <c r="BW1134" s="164"/>
      <c r="BX1134" s="164"/>
      <c r="BY1134" s="172"/>
    </row>
    <row r="1135" spans="1:77" s="169" customFormat="1" x14ac:dyDescent="0.3">
      <c r="A1135" s="156"/>
      <c r="B1135" s="170"/>
      <c r="W1135" s="170"/>
      <c r="X1135" s="164"/>
      <c r="Y1135" s="164"/>
      <c r="Z1135" s="164"/>
      <c r="AA1135" s="164"/>
      <c r="AB1135" s="164"/>
      <c r="AC1135" s="164"/>
      <c r="AD1135" s="164"/>
      <c r="AE1135" s="164"/>
      <c r="AF1135" s="164"/>
      <c r="AG1135" s="164"/>
      <c r="AH1135" s="164"/>
      <c r="AI1135" s="164"/>
      <c r="AJ1135" s="164"/>
      <c r="AK1135" s="164"/>
      <c r="AL1135" s="164"/>
      <c r="AM1135" s="164"/>
      <c r="AN1135" s="164"/>
      <c r="AO1135" s="164"/>
      <c r="AP1135" s="164"/>
      <c r="AQ1135" s="164"/>
      <c r="AR1135" s="164"/>
      <c r="AS1135" s="164"/>
      <c r="AT1135" s="164"/>
      <c r="AU1135" s="164"/>
      <c r="AV1135" s="164"/>
      <c r="AW1135" s="164"/>
      <c r="AX1135" s="164"/>
      <c r="AY1135" s="164"/>
      <c r="AZ1135" s="164"/>
      <c r="BA1135" s="164"/>
      <c r="BB1135" s="164"/>
      <c r="BC1135" s="164"/>
      <c r="BD1135" s="164"/>
      <c r="BE1135" s="164"/>
      <c r="BF1135" s="164"/>
      <c r="BG1135" s="164"/>
      <c r="BH1135" s="164"/>
      <c r="BI1135" s="164"/>
      <c r="BJ1135" s="164"/>
      <c r="BK1135" s="164"/>
      <c r="BL1135" s="164"/>
      <c r="BM1135" s="164"/>
      <c r="BN1135" s="164"/>
      <c r="BO1135" s="164"/>
      <c r="BP1135" s="164"/>
      <c r="BQ1135" s="164"/>
      <c r="BR1135" s="164"/>
      <c r="BS1135" s="164"/>
      <c r="BT1135" s="164"/>
      <c r="BU1135" s="164"/>
      <c r="BV1135" s="164"/>
      <c r="BW1135" s="164"/>
      <c r="BX1135" s="164"/>
      <c r="BY1135" s="172"/>
    </row>
    <row r="1136" spans="1:77" s="169" customFormat="1" x14ac:dyDescent="0.3">
      <c r="A1136" s="156"/>
      <c r="B1136" s="170"/>
      <c r="W1136" s="170"/>
      <c r="X1136" s="164"/>
      <c r="Y1136" s="164"/>
      <c r="Z1136" s="164"/>
      <c r="AA1136" s="164"/>
      <c r="AB1136" s="164"/>
      <c r="AC1136" s="164"/>
      <c r="AD1136" s="164"/>
      <c r="AE1136" s="164"/>
      <c r="AF1136" s="164"/>
      <c r="AG1136" s="164"/>
      <c r="AH1136" s="164"/>
      <c r="AI1136" s="164"/>
      <c r="AJ1136" s="164"/>
      <c r="AK1136" s="164"/>
      <c r="AL1136" s="164"/>
      <c r="AM1136" s="164"/>
      <c r="AN1136" s="164"/>
      <c r="AO1136" s="164"/>
      <c r="AP1136" s="164"/>
      <c r="AQ1136" s="164"/>
      <c r="AR1136" s="164"/>
      <c r="AS1136" s="164"/>
      <c r="AT1136" s="164"/>
      <c r="AU1136" s="164"/>
      <c r="AV1136" s="164"/>
      <c r="AW1136" s="164"/>
      <c r="AX1136" s="164"/>
      <c r="AY1136" s="164"/>
      <c r="AZ1136" s="164"/>
      <c r="BA1136" s="164"/>
      <c r="BB1136" s="164"/>
      <c r="BC1136" s="164"/>
      <c r="BD1136" s="164"/>
      <c r="BE1136" s="164"/>
      <c r="BF1136" s="164"/>
      <c r="BG1136" s="164"/>
      <c r="BH1136" s="164"/>
      <c r="BI1136" s="164"/>
      <c r="BJ1136" s="164"/>
      <c r="BK1136" s="164"/>
      <c r="BL1136" s="164"/>
      <c r="BM1136" s="164"/>
      <c r="BN1136" s="164"/>
      <c r="BO1136" s="164"/>
      <c r="BP1136" s="164"/>
      <c r="BQ1136" s="164"/>
      <c r="BR1136" s="164"/>
      <c r="BS1136" s="164"/>
      <c r="BT1136" s="164"/>
      <c r="BU1136" s="164"/>
      <c r="BV1136" s="164"/>
      <c r="BW1136" s="164"/>
      <c r="BX1136" s="164"/>
      <c r="BY1136" s="172"/>
    </row>
    <row r="1137" spans="1:77" s="169" customFormat="1" x14ac:dyDescent="0.3">
      <c r="A1137" s="156"/>
      <c r="B1137" s="170"/>
      <c r="W1137" s="170"/>
      <c r="X1137" s="164"/>
      <c r="Y1137" s="164"/>
      <c r="Z1137" s="164"/>
      <c r="AA1137" s="164"/>
      <c r="AB1137" s="164"/>
      <c r="AC1137" s="164"/>
      <c r="AD1137" s="164"/>
      <c r="AE1137" s="164"/>
      <c r="AF1137" s="164"/>
      <c r="AG1137" s="164"/>
      <c r="AH1137" s="164"/>
      <c r="AI1137" s="164"/>
      <c r="AJ1137" s="164"/>
      <c r="AK1137" s="164"/>
      <c r="AL1137" s="164"/>
      <c r="AM1137" s="164"/>
      <c r="AN1137" s="164"/>
      <c r="AO1137" s="164"/>
      <c r="AP1137" s="164"/>
      <c r="AQ1137" s="164"/>
      <c r="AR1137" s="164"/>
      <c r="AS1137" s="164"/>
      <c r="AT1137" s="164"/>
      <c r="AU1137" s="164"/>
      <c r="AV1137" s="164"/>
      <c r="AW1137" s="164"/>
      <c r="AX1137" s="164"/>
      <c r="AY1137" s="164"/>
      <c r="AZ1137" s="164"/>
      <c r="BA1137" s="164"/>
      <c r="BB1137" s="164"/>
      <c r="BC1137" s="164"/>
      <c r="BD1137" s="164"/>
      <c r="BE1137" s="164"/>
      <c r="BF1137" s="164"/>
      <c r="BG1137" s="164"/>
      <c r="BH1137" s="164"/>
      <c r="BI1137" s="164"/>
      <c r="BJ1137" s="164"/>
      <c r="BK1137" s="164"/>
      <c r="BL1137" s="164"/>
      <c r="BM1137" s="164"/>
      <c r="BN1137" s="164"/>
      <c r="BO1137" s="164"/>
      <c r="BP1137" s="164"/>
      <c r="BQ1137" s="164"/>
      <c r="BR1137" s="164"/>
      <c r="BS1137" s="164"/>
      <c r="BT1137" s="164"/>
      <c r="BU1137" s="164"/>
      <c r="BV1137" s="164"/>
      <c r="BW1137" s="164"/>
      <c r="BX1137" s="164"/>
      <c r="BY1137" s="172"/>
    </row>
    <row r="1138" spans="1:77" s="169" customFormat="1" x14ac:dyDescent="0.3">
      <c r="A1138" s="156"/>
      <c r="B1138" s="170"/>
      <c r="W1138" s="170"/>
      <c r="X1138" s="164"/>
      <c r="Y1138" s="164"/>
      <c r="Z1138" s="164"/>
      <c r="AA1138" s="164"/>
      <c r="AB1138" s="164"/>
      <c r="AC1138" s="164"/>
      <c r="AD1138" s="164"/>
      <c r="AE1138" s="164"/>
      <c r="AF1138" s="164"/>
      <c r="AG1138" s="164"/>
      <c r="AH1138" s="164"/>
      <c r="AI1138" s="164"/>
      <c r="AJ1138" s="164"/>
      <c r="AK1138" s="164"/>
      <c r="AL1138" s="164"/>
      <c r="AM1138" s="164"/>
      <c r="AN1138" s="164"/>
      <c r="AO1138" s="164"/>
      <c r="AP1138" s="164"/>
      <c r="AQ1138" s="164"/>
      <c r="AR1138" s="164"/>
      <c r="AS1138" s="164"/>
      <c r="AT1138" s="164"/>
      <c r="AU1138" s="164"/>
      <c r="AV1138" s="164"/>
      <c r="AW1138" s="164"/>
      <c r="AX1138" s="164"/>
      <c r="AY1138" s="164"/>
      <c r="AZ1138" s="164"/>
      <c r="BA1138" s="164"/>
      <c r="BB1138" s="164"/>
      <c r="BC1138" s="164"/>
      <c r="BD1138" s="164"/>
      <c r="BE1138" s="164"/>
      <c r="BF1138" s="164"/>
      <c r="BG1138" s="164"/>
      <c r="BH1138" s="164"/>
      <c r="BI1138" s="164"/>
      <c r="BJ1138" s="164"/>
      <c r="BK1138" s="164"/>
      <c r="BL1138" s="164"/>
      <c r="BM1138" s="164"/>
      <c r="BN1138" s="164"/>
      <c r="BO1138" s="164"/>
      <c r="BP1138" s="164"/>
      <c r="BQ1138" s="164"/>
      <c r="BR1138" s="164"/>
      <c r="BS1138" s="164"/>
      <c r="BT1138" s="164"/>
      <c r="BU1138" s="164"/>
      <c r="BV1138" s="164"/>
      <c r="BW1138" s="164"/>
      <c r="BX1138" s="164"/>
      <c r="BY1138" s="172"/>
    </row>
    <row r="1139" spans="1:77" s="169" customFormat="1" x14ac:dyDescent="0.3">
      <c r="A1139" s="156"/>
      <c r="B1139" s="170"/>
      <c r="W1139" s="170"/>
      <c r="X1139" s="164"/>
      <c r="Y1139" s="164"/>
      <c r="Z1139" s="164"/>
      <c r="AA1139" s="164"/>
      <c r="AB1139" s="164"/>
      <c r="AC1139" s="164"/>
      <c r="AD1139" s="164"/>
      <c r="AE1139" s="164"/>
      <c r="AF1139" s="164"/>
      <c r="AG1139" s="164"/>
      <c r="AH1139" s="164"/>
      <c r="AI1139" s="164"/>
      <c r="AJ1139" s="164"/>
      <c r="AK1139" s="164"/>
      <c r="AL1139" s="164"/>
      <c r="AM1139" s="164"/>
      <c r="AN1139" s="164"/>
      <c r="AO1139" s="164"/>
      <c r="AP1139" s="164"/>
      <c r="AQ1139" s="164"/>
      <c r="AR1139" s="164"/>
      <c r="AS1139" s="164"/>
      <c r="AT1139" s="164"/>
      <c r="AU1139" s="164"/>
      <c r="AV1139" s="164"/>
      <c r="AW1139" s="164"/>
      <c r="AX1139" s="164"/>
      <c r="AY1139" s="164"/>
      <c r="AZ1139" s="164"/>
      <c r="BA1139" s="164"/>
      <c r="BB1139" s="164"/>
      <c r="BC1139" s="164"/>
      <c r="BD1139" s="164"/>
      <c r="BE1139" s="164"/>
      <c r="BF1139" s="164"/>
      <c r="BG1139" s="164"/>
      <c r="BH1139" s="164"/>
      <c r="BI1139" s="164"/>
      <c r="BJ1139" s="164"/>
      <c r="BK1139" s="164"/>
      <c r="BL1139" s="164"/>
      <c r="BM1139" s="164"/>
      <c r="BN1139" s="164"/>
      <c r="BO1139" s="164"/>
      <c r="BP1139" s="164"/>
      <c r="BQ1139" s="164"/>
      <c r="BR1139" s="164"/>
      <c r="BS1139" s="164"/>
      <c r="BT1139" s="164"/>
      <c r="BU1139" s="164"/>
      <c r="BV1139" s="164"/>
      <c r="BW1139" s="164"/>
      <c r="BX1139" s="164"/>
      <c r="BY1139" s="172"/>
    </row>
    <row r="1140" spans="1:77" s="169" customFormat="1" x14ac:dyDescent="0.3">
      <c r="A1140" s="156"/>
      <c r="B1140" s="170"/>
      <c r="W1140" s="170"/>
      <c r="X1140" s="164"/>
      <c r="Y1140" s="164"/>
      <c r="Z1140" s="164"/>
      <c r="AA1140" s="164"/>
      <c r="AB1140" s="164"/>
      <c r="AC1140" s="164"/>
      <c r="AD1140" s="164"/>
      <c r="AE1140" s="164"/>
      <c r="AF1140" s="164"/>
      <c r="AG1140" s="164"/>
      <c r="AH1140" s="164"/>
      <c r="AI1140" s="164"/>
      <c r="AJ1140" s="164"/>
      <c r="AK1140" s="164"/>
      <c r="AL1140" s="164"/>
      <c r="AM1140" s="164"/>
      <c r="AN1140" s="164"/>
      <c r="AO1140" s="164"/>
      <c r="AP1140" s="164"/>
      <c r="AQ1140" s="164"/>
      <c r="AR1140" s="164"/>
      <c r="AS1140" s="164"/>
      <c r="AT1140" s="164"/>
      <c r="AU1140" s="164"/>
      <c r="AV1140" s="164"/>
      <c r="AW1140" s="164"/>
      <c r="AX1140" s="164"/>
      <c r="AY1140" s="164"/>
      <c r="AZ1140" s="164"/>
      <c r="BA1140" s="164"/>
      <c r="BB1140" s="164"/>
      <c r="BC1140" s="164"/>
      <c r="BD1140" s="164"/>
      <c r="BE1140" s="164"/>
      <c r="BF1140" s="164"/>
      <c r="BG1140" s="164"/>
      <c r="BH1140" s="164"/>
      <c r="BI1140" s="164"/>
      <c r="BJ1140" s="164"/>
      <c r="BK1140" s="164"/>
      <c r="BL1140" s="164"/>
      <c r="BM1140" s="164"/>
      <c r="BN1140" s="164"/>
      <c r="BO1140" s="164"/>
      <c r="BP1140" s="164"/>
      <c r="BQ1140" s="164"/>
      <c r="BR1140" s="164"/>
      <c r="BS1140" s="164"/>
      <c r="BT1140" s="164"/>
      <c r="BU1140" s="164"/>
      <c r="BV1140" s="164"/>
      <c r="BW1140" s="164"/>
      <c r="BX1140" s="164"/>
      <c r="BY1140" s="172"/>
    </row>
    <row r="1141" spans="1:77" s="169" customFormat="1" x14ac:dyDescent="0.3">
      <c r="A1141" s="156"/>
      <c r="B1141" s="170"/>
      <c r="W1141" s="170"/>
      <c r="X1141" s="164"/>
      <c r="Y1141" s="164"/>
      <c r="Z1141" s="164"/>
      <c r="AA1141" s="164"/>
      <c r="AB1141" s="164"/>
      <c r="AC1141" s="164"/>
      <c r="AD1141" s="164"/>
      <c r="AE1141" s="164"/>
      <c r="AF1141" s="164"/>
      <c r="AG1141" s="164"/>
      <c r="AH1141" s="164"/>
      <c r="AI1141" s="164"/>
      <c r="AJ1141" s="164"/>
      <c r="AK1141" s="164"/>
      <c r="AL1141" s="164"/>
      <c r="AM1141" s="164"/>
      <c r="AN1141" s="164"/>
      <c r="AO1141" s="164"/>
      <c r="AP1141" s="164"/>
      <c r="AQ1141" s="164"/>
      <c r="AR1141" s="164"/>
      <c r="AS1141" s="164"/>
      <c r="AT1141" s="164"/>
      <c r="AU1141" s="164"/>
      <c r="AV1141" s="164"/>
      <c r="AW1141" s="164"/>
      <c r="AX1141" s="164"/>
      <c r="AY1141" s="164"/>
      <c r="AZ1141" s="164"/>
      <c r="BA1141" s="164"/>
      <c r="BB1141" s="164"/>
      <c r="BC1141" s="164"/>
      <c r="BD1141" s="164"/>
      <c r="BE1141" s="164"/>
      <c r="BF1141" s="164"/>
      <c r="BG1141" s="164"/>
      <c r="BH1141" s="164"/>
      <c r="BI1141" s="164"/>
      <c r="BJ1141" s="164"/>
      <c r="BK1141" s="164"/>
      <c r="BL1141" s="164"/>
      <c r="BM1141" s="164"/>
      <c r="BN1141" s="164"/>
      <c r="BO1141" s="164"/>
      <c r="BP1141" s="164"/>
      <c r="BQ1141" s="164"/>
      <c r="BR1141" s="164"/>
      <c r="BS1141" s="164"/>
      <c r="BT1141" s="164"/>
      <c r="BU1141" s="164"/>
      <c r="BV1141" s="164"/>
      <c r="BW1141" s="164"/>
      <c r="BX1141" s="164"/>
      <c r="BY1141" s="172"/>
    </row>
    <row r="1142" spans="1:77" s="169" customFormat="1" x14ac:dyDescent="0.3">
      <c r="A1142" s="156"/>
      <c r="B1142" s="170"/>
      <c r="W1142" s="170"/>
      <c r="X1142" s="164"/>
      <c r="Y1142" s="164"/>
      <c r="Z1142" s="164"/>
      <c r="AA1142" s="164"/>
      <c r="AB1142" s="164"/>
      <c r="AC1142" s="164"/>
      <c r="AD1142" s="164"/>
      <c r="AE1142" s="164"/>
      <c r="AF1142" s="164"/>
      <c r="AG1142" s="164"/>
      <c r="AH1142" s="164"/>
      <c r="AI1142" s="164"/>
      <c r="AJ1142" s="164"/>
      <c r="AK1142" s="164"/>
      <c r="AL1142" s="164"/>
      <c r="AM1142" s="164"/>
      <c r="AN1142" s="164"/>
      <c r="AO1142" s="164"/>
      <c r="AP1142" s="164"/>
      <c r="AQ1142" s="164"/>
      <c r="AR1142" s="164"/>
      <c r="AS1142" s="164"/>
      <c r="AT1142" s="164"/>
      <c r="AU1142" s="164"/>
      <c r="AV1142" s="164"/>
      <c r="AW1142" s="164"/>
      <c r="AX1142" s="164"/>
      <c r="AY1142" s="164"/>
      <c r="AZ1142" s="164"/>
      <c r="BA1142" s="164"/>
      <c r="BB1142" s="164"/>
      <c r="BC1142" s="164"/>
      <c r="BD1142" s="164"/>
      <c r="BE1142" s="164"/>
      <c r="BF1142" s="164"/>
      <c r="BG1142" s="164"/>
      <c r="BH1142" s="164"/>
      <c r="BI1142" s="164"/>
      <c r="BJ1142" s="164"/>
      <c r="BK1142" s="164"/>
      <c r="BL1142" s="164"/>
      <c r="BM1142" s="164"/>
      <c r="BN1142" s="164"/>
      <c r="BO1142" s="164"/>
      <c r="BP1142" s="164"/>
      <c r="BQ1142" s="164"/>
      <c r="BR1142" s="164"/>
      <c r="BS1142" s="164"/>
      <c r="BT1142" s="164"/>
      <c r="BU1142" s="164"/>
      <c r="BV1142" s="164"/>
      <c r="BW1142" s="164"/>
      <c r="BX1142" s="164"/>
      <c r="BY1142" s="172"/>
    </row>
    <row r="1143" spans="1:77" s="169" customFormat="1" x14ac:dyDescent="0.3">
      <c r="A1143" s="156"/>
      <c r="B1143" s="170"/>
      <c r="W1143" s="170"/>
      <c r="X1143" s="164"/>
      <c r="Y1143" s="164"/>
      <c r="Z1143" s="164"/>
      <c r="AA1143" s="164"/>
      <c r="AB1143" s="164"/>
      <c r="AC1143" s="164"/>
      <c r="AD1143" s="164"/>
      <c r="AE1143" s="164"/>
      <c r="AF1143" s="164"/>
      <c r="AG1143" s="164"/>
      <c r="AH1143" s="164"/>
      <c r="AI1143" s="164"/>
      <c r="AJ1143" s="164"/>
      <c r="AK1143" s="164"/>
      <c r="AL1143" s="164"/>
      <c r="AM1143" s="164"/>
      <c r="AN1143" s="164"/>
      <c r="AO1143" s="164"/>
      <c r="AP1143" s="164"/>
      <c r="AQ1143" s="164"/>
      <c r="AR1143" s="164"/>
      <c r="AS1143" s="164"/>
      <c r="AT1143" s="164"/>
      <c r="AU1143" s="164"/>
      <c r="AV1143" s="164"/>
      <c r="AW1143" s="164"/>
      <c r="AX1143" s="164"/>
      <c r="AY1143" s="164"/>
      <c r="AZ1143" s="164"/>
      <c r="BA1143" s="164"/>
      <c r="BB1143" s="164"/>
      <c r="BC1143" s="164"/>
      <c r="BD1143" s="164"/>
      <c r="BE1143" s="164"/>
      <c r="BF1143" s="164"/>
      <c r="BG1143" s="164"/>
      <c r="BH1143" s="164"/>
      <c r="BI1143" s="164"/>
      <c r="BJ1143" s="164"/>
      <c r="BK1143" s="164"/>
      <c r="BL1143" s="164"/>
      <c r="BM1143" s="164"/>
      <c r="BN1143" s="164"/>
      <c r="BO1143" s="164"/>
      <c r="BP1143" s="164"/>
      <c r="BQ1143" s="164"/>
      <c r="BR1143" s="164"/>
      <c r="BS1143" s="164"/>
      <c r="BT1143" s="164"/>
      <c r="BU1143" s="164"/>
      <c r="BV1143" s="164"/>
      <c r="BW1143" s="164"/>
      <c r="BX1143" s="164"/>
      <c r="BY1143" s="172"/>
    </row>
    <row r="1144" spans="1:77" s="169" customFormat="1" x14ac:dyDescent="0.3">
      <c r="A1144" s="156"/>
      <c r="B1144" s="170"/>
      <c r="W1144" s="170"/>
      <c r="X1144" s="164"/>
      <c r="Y1144" s="164"/>
      <c r="Z1144" s="164"/>
      <c r="AA1144" s="164"/>
      <c r="AB1144" s="164"/>
      <c r="AC1144" s="164"/>
      <c r="AD1144" s="164"/>
      <c r="AE1144" s="164"/>
      <c r="AF1144" s="164"/>
      <c r="AG1144" s="164"/>
      <c r="AH1144" s="164"/>
      <c r="AI1144" s="164"/>
      <c r="AJ1144" s="164"/>
      <c r="AK1144" s="164"/>
      <c r="AL1144" s="164"/>
      <c r="AM1144" s="164"/>
      <c r="AN1144" s="164"/>
      <c r="AO1144" s="164"/>
      <c r="AP1144" s="164"/>
      <c r="AQ1144" s="164"/>
      <c r="AR1144" s="164"/>
      <c r="AS1144" s="164"/>
      <c r="AT1144" s="164"/>
      <c r="AU1144" s="164"/>
      <c r="AV1144" s="164"/>
      <c r="AW1144" s="164"/>
      <c r="AX1144" s="164"/>
      <c r="AY1144" s="164"/>
      <c r="AZ1144" s="164"/>
      <c r="BA1144" s="164"/>
      <c r="BB1144" s="164"/>
      <c r="BC1144" s="164"/>
      <c r="BD1144" s="164"/>
      <c r="BE1144" s="164"/>
      <c r="BF1144" s="164"/>
      <c r="BG1144" s="164"/>
      <c r="BH1144" s="164"/>
      <c r="BI1144" s="164"/>
      <c r="BJ1144" s="164"/>
      <c r="BK1144" s="164"/>
      <c r="BL1144" s="164"/>
      <c r="BM1144" s="164"/>
      <c r="BN1144" s="164"/>
      <c r="BO1144" s="164"/>
      <c r="BP1144" s="164"/>
      <c r="BQ1144" s="164"/>
      <c r="BR1144" s="164"/>
      <c r="BS1144" s="164"/>
      <c r="BT1144" s="164"/>
      <c r="BU1144" s="164"/>
      <c r="BV1144" s="164"/>
      <c r="BW1144" s="164"/>
      <c r="BX1144" s="164"/>
      <c r="BY1144" s="172"/>
    </row>
    <row r="1145" spans="1:77" s="169" customFormat="1" x14ac:dyDescent="0.3">
      <c r="A1145" s="156"/>
      <c r="B1145" s="170"/>
      <c r="W1145" s="170"/>
      <c r="X1145" s="164"/>
      <c r="Y1145" s="164"/>
      <c r="Z1145" s="164"/>
      <c r="AA1145" s="164"/>
      <c r="AB1145" s="164"/>
      <c r="AC1145" s="164"/>
      <c r="AD1145" s="164"/>
      <c r="AE1145" s="164"/>
      <c r="AF1145" s="164"/>
      <c r="AG1145" s="164"/>
      <c r="AH1145" s="164"/>
      <c r="AI1145" s="164"/>
      <c r="AJ1145" s="164"/>
      <c r="AK1145" s="164"/>
      <c r="AL1145" s="164"/>
      <c r="AM1145" s="164"/>
      <c r="AN1145" s="164"/>
      <c r="AO1145" s="164"/>
      <c r="AP1145" s="164"/>
      <c r="AQ1145" s="164"/>
      <c r="AR1145" s="164"/>
      <c r="AS1145" s="164"/>
      <c r="AT1145" s="164"/>
      <c r="AU1145" s="164"/>
      <c r="AV1145" s="164"/>
      <c r="AW1145" s="164"/>
      <c r="AX1145" s="164"/>
      <c r="AY1145" s="164"/>
      <c r="AZ1145" s="164"/>
      <c r="BA1145" s="164"/>
      <c r="BB1145" s="164"/>
      <c r="BC1145" s="164"/>
      <c r="BD1145" s="164"/>
      <c r="BE1145" s="164"/>
      <c r="BF1145" s="164"/>
      <c r="BG1145" s="164"/>
      <c r="BH1145" s="164"/>
      <c r="BI1145" s="164"/>
      <c r="BJ1145" s="164"/>
      <c r="BK1145" s="164"/>
      <c r="BL1145" s="164"/>
      <c r="BM1145" s="164"/>
      <c r="BN1145" s="164"/>
      <c r="BO1145" s="164"/>
      <c r="BP1145" s="164"/>
      <c r="BQ1145" s="164"/>
      <c r="BR1145" s="164"/>
      <c r="BS1145" s="164"/>
      <c r="BT1145" s="164"/>
      <c r="BU1145" s="164"/>
      <c r="BV1145" s="164"/>
      <c r="BW1145" s="164"/>
      <c r="BX1145" s="164"/>
      <c r="BY1145" s="172"/>
    </row>
    <row r="1146" spans="1:77" s="169" customFormat="1" x14ac:dyDescent="0.3">
      <c r="A1146" s="156"/>
      <c r="B1146" s="170"/>
      <c r="W1146" s="170"/>
      <c r="X1146" s="164"/>
      <c r="Y1146" s="164"/>
      <c r="Z1146" s="164"/>
      <c r="AA1146" s="164"/>
      <c r="AB1146" s="164"/>
      <c r="AC1146" s="164"/>
      <c r="AD1146" s="164"/>
      <c r="AE1146" s="164"/>
      <c r="AF1146" s="164"/>
      <c r="AG1146" s="164"/>
      <c r="AH1146" s="164"/>
      <c r="AI1146" s="164"/>
      <c r="AJ1146" s="164"/>
      <c r="AK1146" s="164"/>
      <c r="AL1146" s="164"/>
      <c r="AM1146" s="164"/>
      <c r="AN1146" s="164"/>
      <c r="AO1146" s="164"/>
      <c r="AP1146" s="164"/>
      <c r="AQ1146" s="164"/>
      <c r="AR1146" s="164"/>
      <c r="AS1146" s="164"/>
      <c r="AT1146" s="164"/>
      <c r="AU1146" s="164"/>
      <c r="AV1146" s="164"/>
      <c r="AW1146" s="164"/>
      <c r="AX1146" s="164"/>
      <c r="AY1146" s="164"/>
      <c r="AZ1146" s="164"/>
      <c r="BA1146" s="164"/>
      <c r="BB1146" s="164"/>
      <c r="BC1146" s="164"/>
      <c r="BD1146" s="164"/>
      <c r="BE1146" s="164"/>
      <c r="BF1146" s="164"/>
      <c r="BG1146" s="164"/>
      <c r="BH1146" s="164"/>
      <c r="BI1146" s="164"/>
      <c r="BJ1146" s="164"/>
      <c r="BK1146" s="164"/>
      <c r="BL1146" s="164"/>
      <c r="BM1146" s="164"/>
      <c r="BN1146" s="164"/>
      <c r="BO1146" s="164"/>
      <c r="BP1146" s="164"/>
      <c r="BQ1146" s="164"/>
      <c r="BR1146" s="164"/>
      <c r="BS1146" s="164"/>
      <c r="BT1146" s="164"/>
      <c r="BU1146" s="164"/>
      <c r="BV1146" s="164"/>
      <c r="BW1146" s="164"/>
      <c r="BX1146" s="164"/>
      <c r="BY1146" s="172"/>
    </row>
    <row r="1147" spans="1:77" s="169" customFormat="1" x14ac:dyDescent="0.3">
      <c r="A1147" s="156"/>
      <c r="B1147" s="170"/>
      <c r="W1147" s="170"/>
      <c r="X1147" s="164"/>
      <c r="Y1147" s="164"/>
      <c r="Z1147" s="164"/>
      <c r="AA1147" s="164"/>
      <c r="AB1147" s="164"/>
      <c r="AC1147" s="164"/>
      <c r="AD1147" s="164"/>
      <c r="AE1147" s="164"/>
      <c r="AF1147" s="164"/>
      <c r="AG1147" s="164"/>
      <c r="AH1147" s="164"/>
      <c r="AI1147" s="164"/>
      <c r="AJ1147" s="164"/>
      <c r="AK1147" s="164"/>
      <c r="AL1147" s="164"/>
      <c r="AM1147" s="164"/>
      <c r="AN1147" s="164"/>
      <c r="AO1147" s="164"/>
      <c r="AP1147" s="164"/>
      <c r="AQ1147" s="164"/>
      <c r="AR1147" s="164"/>
      <c r="AS1147" s="164"/>
      <c r="AT1147" s="164"/>
      <c r="AU1147" s="164"/>
      <c r="AV1147" s="164"/>
      <c r="AW1147" s="164"/>
      <c r="AX1147" s="164"/>
      <c r="AY1147" s="164"/>
      <c r="AZ1147" s="164"/>
      <c r="BA1147" s="164"/>
      <c r="BB1147" s="164"/>
      <c r="BC1147" s="164"/>
      <c r="BD1147" s="164"/>
      <c r="BE1147" s="164"/>
      <c r="BF1147" s="164"/>
      <c r="BG1147" s="164"/>
      <c r="BH1147" s="164"/>
      <c r="BI1147" s="164"/>
      <c r="BJ1147" s="164"/>
      <c r="BK1147" s="164"/>
      <c r="BL1147" s="164"/>
      <c r="BM1147" s="164"/>
      <c r="BN1147" s="164"/>
      <c r="BO1147" s="164"/>
      <c r="BP1147" s="164"/>
      <c r="BQ1147" s="164"/>
      <c r="BR1147" s="164"/>
      <c r="BS1147" s="164"/>
      <c r="BT1147" s="164"/>
      <c r="BU1147" s="164"/>
      <c r="BV1147" s="164"/>
      <c r="BW1147" s="164"/>
      <c r="BX1147" s="164"/>
      <c r="BY1147" s="172"/>
    </row>
    <row r="1148" spans="1:77" s="169" customFormat="1" x14ac:dyDescent="0.3">
      <c r="A1148" s="156"/>
      <c r="B1148" s="170"/>
      <c r="W1148" s="170"/>
      <c r="X1148" s="164"/>
      <c r="Y1148" s="164"/>
      <c r="Z1148" s="164"/>
      <c r="AA1148" s="164"/>
      <c r="AB1148" s="164"/>
      <c r="AC1148" s="164"/>
      <c r="AD1148" s="164"/>
      <c r="AE1148" s="164"/>
      <c r="AF1148" s="164"/>
      <c r="AG1148" s="164"/>
      <c r="AH1148" s="164"/>
      <c r="AI1148" s="164"/>
      <c r="AJ1148" s="164"/>
      <c r="AK1148" s="164"/>
      <c r="AL1148" s="164"/>
      <c r="AM1148" s="164"/>
      <c r="AN1148" s="164"/>
      <c r="AO1148" s="164"/>
      <c r="AP1148" s="164"/>
      <c r="AQ1148" s="164"/>
      <c r="AR1148" s="164"/>
      <c r="AS1148" s="164"/>
      <c r="AT1148" s="164"/>
      <c r="AU1148" s="164"/>
      <c r="AV1148" s="164"/>
      <c r="AW1148" s="164"/>
      <c r="AX1148" s="164"/>
      <c r="AY1148" s="164"/>
      <c r="AZ1148" s="164"/>
      <c r="BA1148" s="164"/>
      <c r="BB1148" s="164"/>
      <c r="BC1148" s="164"/>
      <c r="BD1148" s="164"/>
      <c r="BE1148" s="164"/>
      <c r="BF1148" s="164"/>
      <c r="BG1148" s="164"/>
      <c r="BH1148" s="164"/>
      <c r="BI1148" s="164"/>
      <c r="BJ1148" s="164"/>
      <c r="BK1148" s="164"/>
      <c r="BL1148" s="164"/>
      <c r="BM1148" s="164"/>
      <c r="BN1148" s="164"/>
      <c r="BO1148" s="164"/>
      <c r="BP1148" s="164"/>
      <c r="BQ1148" s="164"/>
      <c r="BR1148" s="164"/>
      <c r="BS1148" s="164"/>
      <c r="BT1148" s="164"/>
      <c r="BU1148" s="164"/>
      <c r="BV1148" s="164"/>
      <c r="BW1148" s="164"/>
      <c r="BX1148" s="164"/>
      <c r="BY1148" s="172"/>
    </row>
    <row r="1149" spans="1:77" s="169" customFormat="1" x14ac:dyDescent="0.3">
      <c r="A1149" s="156"/>
      <c r="B1149" s="170"/>
      <c r="W1149" s="170"/>
      <c r="X1149" s="164"/>
      <c r="Y1149" s="164"/>
      <c r="Z1149" s="164"/>
      <c r="AA1149" s="164"/>
      <c r="AB1149" s="164"/>
      <c r="AC1149" s="164"/>
      <c r="AD1149" s="164"/>
      <c r="AE1149" s="164"/>
      <c r="AF1149" s="164"/>
      <c r="AG1149" s="164"/>
      <c r="AH1149" s="164"/>
      <c r="AI1149" s="164"/>
      <c r="AJ1149" s="164"/>
      <c r="AK1149" s="164"/>
      <c r="AL1149" s="164"/>
      <c r="AM1149" s="164"/>
      <c r="AN1149" s="164"/>
      <c r="AO1149" s="164"/>
      <c r="AP1149" s="164"/>
      <c r="AQ1149" s="164"/>
      <c r="AR1149" s="164"/>
      <c r="AS1149" s="164"/>
      <c r="AT1149" s="164"/>
      <c r="AU1149" s="164"/>
      <c r="AV1149" s="164"/>
      <c r="AW1149" s="164"/>
      <c r="AX1149" s="164"/>
      <c r="AY1149" s="164"/>
      <c r="AZ1149" s="164"/>
      <c r="BA1149" s="164"/>
      <c r="BB1149" s="164"/>
      <c r="BC1149" s="164"/>
      <c r="BD1149" s="164"/>
      <c r="BE1149" s="164"/>
      <c r="BF1149" s="164"/>
      <c r="BG1149" s="164"/>
      <c r="BH1149" s="164"/>
      <c r="BI1149" s="164"/>
      <c r="BJ1149" s="164"/>
      <c r="BK1149" s="164"/>
      <c r="BL1149" s="164"/>
      <c r="BM1149" s="164"/>
      <c r="BN1149" s="164"/>
      <c r="BO1149" s="164"/>
      <c r="BP1149" s="164"/>
      <c r="BQ1149" s="164"/>
      <c r="BR1149" s="164"/>
      <c r="BS1149" s="164"/>
      <c r="BT1149" s="164"/>
      <c r="BU1149" s="164"/>
      <c r="BV1149" s="164"/>
      <c r="BW1149" s="164"/>
      <c r="BX1149" s="164"/>
      <c r="BY1149" s="172"/>
    </row>
    <row r="1150" spans="1:77" s="169" customFormat="1" x14ac:dyDescent="0.3">
      <c r="A1150" s="156"/>
      <c r="B1150" s="170"/>
      <c r="W1150" s="170"/>
      <c r="X1150" s="164"/>
      <c r="Y1150" s="164"/>
      <c r="Z1150" s="164"/>
      <c r="AA1150" s="164"/>
      <c r="AB1150" s="164"/>
      <c r="AC1150" s="164"/>
      <c r="AD1150" s="164"/>
      <c r="AE1150" s="164"/>
      <c r="AF1150" s="164"/>
      <c r="AG1150" s="164"/>
      <c r="AH1150" s="164"/>
      <c r="AI1150" s="164"/>
      <c r="AJ1150" s="164"/>
      <c r="AK1150" s="164"/>
      <c r="AL1150" s="164"/>
      <c r="AM1150" s="164"/>
      <c r="AN1150" s="164"/>
      <c r="AO1150" s="164"/>
      <c r="AP1150" s="164"/>
      <c r="AQ1150" s="164"/>
      <c r="AR1150" s="164"/>
      <c r="AS1150" s="164"/>
      <c r="AT1150" s="164"/>
      <c r="AU1150" s="164"/>
      <c r="AV1150" s="164"/>
      <c r="AW1150" s="164"/>
      <c r="AX1150" s="164"/>
      <c r="AY1150" s="164"/>
      <c r="AZ1150" s="164"/>
      <c r="BA1150" s="164"/>
      <c r="BB1150" s="164"/>
      <c r="BC1150" s="164"/>
      <c r="BD1150" s="164"/>
      <c r="BE1150" s="164"/>
      <c r="BF1150" s="164"/>
      <c r="BG1150" s="164"/>
      <c r="BH1150" s="164"/>
      <c r="BI1150" s="164"/>
      <c r="BJ1150" s="164"/>
      <c r="BK1150" s="164"/>
      <c r="BL1150" s="164"/>
      <c r="BM1150" s="164"/>
      <c r="BN1150" s="164"/>
      <c r="BO1150" s="164"/>
      <c r="BP1150" s="164"/>
      <c r="BQ1150" s="164"/>
      <c r="BR1150" s="164"/>
      <c r="BS1150" s="164"/>
      <c r="BT1150" s="164"/>
      <c r="BU1150" s="164"/>
      <c r="BV1150" s="164"/>
      <c r="BW1150" s="164"/>
      <c r="BX1150" s="164"/>
      <c r="BY1150" s="172"/>
    </row>
    <row r="1151" spans="1:77" s="169" customFormat="1" x14ac:dyDescent="0.3">
      <c r="A1151" s="156"/>
      <c r="B1151" s="170"/>
      <c r="W1151" s="170"/>
      <c r="X1151" s="164"/>
      <c r="Y1151" s="164"/>
      <c r="Z1151" s="164"/>
      <c r="AA1151" s="164"/>
      <c r="AB1151" s="164"/>
      <c r="AC1151" s="164"/>
      <c r="AD1151" s="164"/>
      <c r="AE1151" s="164"/>
      <c r="AF1151" s="164"/>
      <c r="AG1151" s="164"/>
      <c r="AH1151" s="164"/>
      <c r="AI1151" s="164"/>
      <c r="AJ1151" s="164"/>
      <c r="AK1151" s="164"/>
      <c r="AL1151" s="164"/>
      <c r="AM1151" s="164"/>
      <c r="AN1151" s="164"/>
      <c r="AO1151" s="164"/>
      <c r="AP1151" s="164"/>
      <c r="AQ1151" s="164"/>
      <c r="AR1151" s="164"/>
      <c r="AS1151" s="164"/>
      <c r="AT1151" s="164"/>
      <c r="AU1151" s="164"/>
      <c r="AV1151" s="164"/>
      <c r="AW1151" s="164"/>
      <c r="AX1151" s="164"/>
      <c r="AY1151" s="164"/>
      <c r="AZ1151" s="164"/>
      <c r="BA1151" s="164"/>
      <c r="BB1151" s="164"/>
      <c r="BC1151" s="164"/>
      <c r="BD1151" s="164"/>
      <c r="BE1151" s="164"/>
      <c r="BF1151" s="164"/>
      <c r="BG1151" s="164"/>
      <c r="BH1151" s="164"/>
      <c r="BI1151" s="164"/>
      <c r="BJ1151" s="164"/>
      <c r="BK1151" s="164"/>
      <c r="BL1151" s="164"/>
      <c r="BM1151" s="164"/>
      <c r="BN1151" s="164"/>
      <c r="BO1151" s="164"/>
      <c r="BP1151" s="164"/>
      <c r="BQ1151" s="164"/>
      <c r="BR1151" s="164"/>
      <c r="BS1151" s="164"/>
      <c r="BT1151" s="164"/>
      <c r="BU1151" s="164"/>
      <c r="BV1151" s="164"/>
      <c r="BW1151" s="164"/>
      <c r="BX1151" s="164"/>
      <c r="BY1151" s="172"/>
    </row>
    <row r="1152" spans="1:77" s="169" customFormat="1" x14ac:dyDescent="0.3">
      <c r="A1152" s="156"/>
      <c r="B1152" s="170"/>
      <c r="W1152" s="170"/>
      <c r="X1152" s="164"/>
      <c r="Y1152" s="164"/>
      <c r="Z1152" s="164"/>
      <c r="AA1152" s="164"/>
      <c r="AB1152" s="164"/>
      <c r="AC1152" s="164"/>
      <c r="AD1152" s="164"/>
      <c r="AE1152" s="164"/>
      <c r="AF1152" s="164"/>
      <c r="AG1152" s="164"/>
      <c r="AH1152" s="164"/>
      <c r="AI1152" s="164"/>
      <c r="AJ1152" s="164"/>
      <c r="AK1152" s="164"/>
      <c r="AL1152" s="164"/>
      <c r="AM1152" s="164"/>
      <c r="AN1152" s="164"/>
      <c r="AO1152" s="164"/>
      <c r="AP1152" s="164"/>
      <c r="AQ1152" s="164"/>
      <c r="AR1152" s="164"/>
      <c r="AS1152" s="164"/>
      <c r="AT1152" s="164"/>
      <c r="AU1152" s="164"/>
      <c r="AV1152" s="164"/>
      <c r="AW1152" s="164"/>
      <c r="AX1152" s="164"/>
      <c r="AY1152" s="164"/>
      <c r="AZ1152" s="164"/>
      <c r="BA1152" s="164"/>
      <c r="BB1152" s="164"/>
      <c r="BC1152" s="164"/>
      <c r="BD1152" s="164"/>
      <c r="BE1152" s="164"/>
      <c r="BF1152" s="164"/>
      <c r="BG1152" s="164"/>
      <c r="BH1152" s="164"/>
      <c r="BI1152" s="164"/>
      <c r="BJ1152" s="164"/>
      <c r="BK1152" s="164"/>
      <c r="BL1152" s="164"/>
      <c r="BM1152" s="164"/>
      <c r="BN1152" s="164"/>
      <c r="BO1152" s="164"/>
      <c r="BP1152" s="164"/>
      <c r="BQ1152" s="164"/>
      <c r="BR1152" s="164"/>
      <c r="BS1152" s="164"/>
      <c r="BT1152" s="164"/>
      <c r="BU1152" s="164"/>
      <c r="BV1152" s="164"/>
      <c r="BW1152" s="164"/>
      <c r="BX1152" s="164"/>
      <c r="BY1152" s="172"/>
    </row>
    <row r="1153" spans="1:77" s="169" customFormat="1" x14ac:dyDescent="0.3">
      <c r="A1153" s="156"/>
      <c r="B1153" s="170"/>
      <c r="W1153" s="170"/>
      <c r="X1153" s="164"/>
      <c r="Y1153" s="164"/>
      <c r="Z1153" s="164"/>
      <c r="AA1153" s="164"/>
      <c r="AB1153" s="164"/>
      <c r="AC1153" s="164"/>
      <c r="AD1153" s="164"/>
      <c r="AE1153" s="164"/>
      <c r="AF1153" s="164"/>
      <c r="AG1153" s="164"/>
      <c r="AH1153" s="164"/>
      <c r="AI1153" s="164"/>
      <c r="AJ1153" s="164"/>
      <c r="AK1153" s="164"/>
      <c r="AL1153" s="164"/>
      <c r="AM1153" s="164"/>
      <c r="AN1153" s="164"/>
      <c r="AO1153" s="164"/>
      <c r="AP1153" s="164"/>
      <c r="AQ1153" s="164"/>
      <c r="AR1153" s="164"/>
      <c r="AS1153" s="164"/>
      <c r="AT1153" s="164"/>
      <c r="AU1153" s="164"/>
      <c r="AV1153" s="164"/>
      <c r="AW1153" s="164"/>
      <c r="AX1153" s="164"/>
      <c r="AY1153" s="164"/>
      <c r="AZ1153" s="164"/>
      <c r="BA1153" s="164"/>
      <c r="BB1153" s="164"/>
      <c r="BC1153" s="164"/>
      <c r="BD1153" s="164"/>
      <c r="BE1153" s="164"/>
      <c r="BF1153" s="164"/>
      <c r="BG1153" s="164"/>
      <c r="BH1153" s="164"/>
      <c r="BI1153" s="164"/>
      <c r="BJ1153" s="164"/>
      <c r="BK1153" s="164"/>
      <c r="BL1153" s="164"/>
      <c r="BM1153" s="164"/>
      <c r="BN1153" s="164"/>
      <c r="BO1153" s="164"/>
      <c r="BP1153" s="164"/>
      <c r="BQ1153" s="164"/>
      <c r="BR1153" s="164"/>
      <c r="BS1153" s="164"/>
      <c r="BT1153" s="164"/>
      <c r="BU1153" s="164"/>
      <c r="BV1153" s="164"/>
      <c r="BW1153" s="164"/>
      <c r="BX1153" s="164"/>
      <c r="BY1153" s="172"/>
    </row>
    <row r="1154" spans="1:77" s="169" customFormat="1" x14ac:dyDescent="0.3">
      <c r="A1154" s="156"/>
      <c r="B1154" s="170"/>
      <c r="W1154" s="170"/>
      <c r="X1154" s="164"/>
      <c r="Y1154" s="164"/>
      <c r="Z1154" s="164"/>
      <c r="AA1154" s="164"/>
      <c r="AB1154" s="164"/>
      <c r="AC1154" s="164"/>
      <c r="AD1154" s="164"/>
      <c r="AE1154" s="164"/>
      <c r="AF1154" s="164"/>
      <c r="AG1154" s="164"/>
      <c r="AH1154" s="164"/>
      <c r="AI1154" s="164"/>
      <c r="AJ1154" s="164"/>
      <c r="AK1154" s="164"/>
      <c r="AL1154" s="164"/>
      <c r="AM1154" s="164"/>
      <c r="AN1154" s="164"/>
      <c r="AO1154" s="164"/>
      <c r="AP1154" s="164"/>
      <c r="AQ1154" s="164"/>
      <c r="AR1154" s="164"/>
      <c r="AS1154" s="164"/>
      <c r="AT1154" s="164"/>
      <c r="AU1154" s="164"/>
      <c r="AV1154" s="164"/>
      <c r="AW1154" s="164"/>
      <c r="AX1154" s="164"/>
      <c r="AY1154" s="164"/>
      <c r="AZ1154" s="164"/>
      <c r="BA1154" s="164"/>
      <c r="BB1154" s="164"/>
      <c r="BC1154" s="164"/>
      <c r="BD1154" s="164"/>
      <c r="BE1154" s="164"/>
      <c r="BF1154" s="164"/>
      <c r="BG1154" s="164"/>
      <c r="BH1154" s="164"/>
      <c r="BI1154" s="164"/>
      <c r="BJ1154" s="164"/>
      <c r="BK1154" s="164"/>
      <c r="BL1154" s="164"/>
      <c r="BM1154" s="164"/>
      <c r="BN1154" s="164"/>
      <c r="BO1154" s="164"/>
      <c r="BP1154" s="164"/>
      <c r="BQ1154" s="164"/>
      <c r="BR1154" s="164"/>
      <c r="BS1154" s="164"/>
      <c r="BT1154" s="164"/>
      <c r="BU1154" s="164"/>
      <c r="BV1154" s="164"/>
      <c r="BW1154" s="164"/>
      <c r="BX1154" s="164"/>
      <c r="BY1154" s="172"/>
    </row>
    <row r="1155" spans="1:77" s="169" customFormat="1" x14ac:dyDescent="0.3">
      <c r="A1155" s="156"/>
      <c r="B1155" s="170"/>
      <c r="W1155" s="170"/>
      <c r="X1155" s="164"/>
      <c r="Y1155" s="164"/>
      <c r="Z1155" s="164"/>
      <c r="AA1155" s="164"/>
      <c r="AB1155" s="164"/>
      <c r="AC1155" s="164"/>
      <c r="AD1155" s="164"/>
      <c r="AE1155" s="164"/>
      <c r="AF1155" s="164"/>
      <c r="AG1155" s="164"/>
      <c r="AH1155" s="164"/>
      <c r="AI1155" s="164"/>
      <c r="AJ1155" s="164"/>
      <c r="AK1155" s="164"/>
      <c r="AL1155" s="164"/>
      <c r="AM1155" s="164"/>
      <c r="AN1155" s="164"/>
      <c r="AO1155" s="164"/>
      <c r="AP1155" s="164"/>
      <c r="AQ1155" s="164"/>
      <c r="AR1155" s="164"/>
      <c r="AS1155" s="164"/>
      <c r="AT1155" s="164"/>
      <c r="AU1155" s="164"/>
      <c r="AV1155" s="164"/>
      <c r="AW1155" s="164"/>
      <c r="AX1155" s="164"/>
      <c r="AY1155" s="164"/>
      <c r="AZ1155" s="164"/>
      <c r="BA1155" s="164"/>
      <c r="BB1155" s="164"/>
      <c r="BC1155" s="164"/>
      <c r="BD1155" s="164"/>
      <c r="BE1155" s="164"/>
      <c r="BF1155" s="164"/>
      <c r="BG1155" s="164"/>
      <c r="BH1155" s="164"/>
      <c r="BI1155" s="164"/>
      <c r="BJ1155" s="164"/>
      <c r="BK1155" s="164"/>
      <c r="BL1155" s="164"/>
      <c r="BM1155" s="164"/>
      <c r="BN1155" s="164"/>
      <c r="BO1155" s="164"/>
      <c r="BP1155" s="164"/>
      <c r="BQ1155" s="164"/>
      <c r="BR1155" s="164"/>
      <c r="BS1155" s="164"/>
      <c r="BT1155" s="164"/>
      <c r="BU1155" s="164"/>
      <c r="BV1155" s="164"/>
      <c r="BW1155" s="164"/>
      <c r="BX1155" s="164"/>
      <c r="BY1155" s="172"/>
    </row>
    <row r="1156" spans="1:77" s="169" customFormat="1" x14ac:dyDescent="0.3">
      <c r="A1156" s="156"/>
      <c r="B1156" s="170"/>
      <c r="W1156" s="170"/>
      <c r="X1156" s="164"/>
      <c r="Y1156" s="164"/>
      <c r="Z1156" s="164"/>
      <c r="AA1156" s="164"/>
      <c r="AB1156" s="164"/>
      <c r="AC1156" s="164"/>
      <c r="AD1156" s="164"/>
      <c r="AE1156" s="164"/>
      <c r="AF1156" s="164"/>
      <c r="AG1156" s="164"/>
      <c r="AH1156" s="164"/>
      <c r="AI1156" s="164"/>
      <c r="AJ1156" s="164"/>
      <c r="AK1156" s="164"/>
      <c r="AL1156" s="164"/>
      <c r="AM1156" s="164"/>
      <c r="AN1156" s="164"/>
      <c r="AO1156" s="164"/>
      <c r="AP1156" s="164"/>
      <c r="AQ1156" s="164"/>
      <c r="AR1156" s="164"/>
      <c r="AS1156" s="164"/>
      <c r="AT1156" s="164"/>
      <c r="AU1156" s="164"/>
      <c r="AV1156" s="164"/>
      <c r="AW1156" s="164"/>
      <c r="AX1156" s="164"/>
      <c r="AY1156" s="164"/>
      <c r="AZ1156" s="164"/>
      <c r="BA1156" s="164"/>
      <c r="BB1156" s="164"/>
      <c r="BC1156" s="164"/>
      <c r="BD1156" s="164"/>
      <c r="BE1156" s="164"/>
      <c r="BF1156" s="164"/>
      <c r="BG1156" s="164"/>
      <c r="BH1156" s="164"/>
      <c r="BI1156" s="164"/>
      <c r="BJ1156" s="164"/>
      <c r="BK1156" s="164"/>
      <c r="BL1156" s="164"/>
      <c r="BM1156" s="164"/>
      <c r="BN1156" s="164"/>
      <c r="BO1156" s="164"/>
      <c r="BP1156" s="164"/>
      <c r="BQ1156" s="164"/>
      <c r="BR1156" s="164"/>
      <c r="BS1156" s="164"/>
      <c r="BT1156" s="164"/>
      <c r="BU1156" s="164"/>
      <c r="BV1156" s="164"/>
      <c r="BW1156" s="164"/>
      <c r="BX1156" s="164"/>
      <c r="BY1156" s="172"/>
    </row>
    <row r="1157" spans="1:77" s="169" customFormat="1" x14ac:dyDescent="0.3">
      <c r="A1157" s="156"/>
      <c r="B1157" s="170"/>
      <c r="W1157" s="170"/>
      <c r="X1157" s="164"/>
      <c r="Y1157" s="164"/>
      <c r="Z1157" s="164"/>
      <c r="AA1157" s="164"/>
      <c r="AB1157" s="164"/>
      <c r="AC1157" s="164"/>
      <c r="AD1157" s="164"/>
      <c r="AE1157" s="164"/>
      <c r="AF1157" s="164"/>
      <c r="AG1157" s="164"/>
      <c r="AH1157" s="164"/>
      <c r="AI1157" s="164"/>
      <c r="AJ1157" s="164"/>
      <c r="AK1157" s="164"/>
      <c r="AL1157" s="164"/>
      <c r="AM1157" s="164"/>
      <c r="AN1157" s="164"/>
      <c r="AO1157" s="164"/>
      <c r="AP1157" s="164"/>
      <c r="AQ1157" s="164"/>
      <c r="AR1157" s="164"/>
      <c r="AS1157" s="164"/>
      <c r="AT1157" s="164"/>
      <c r="AU1157" s="164"/>
      <c r="AV1157" s="164"/>
      <c r="AW1157" s="164"/>
      <c r="AX1157" s="164"/>
      <c r="AY1157" s="164"/>
      <c r="AZ1157" s="164"/>
      <c r="BA1157" s="164"/>
      <c r="BB1157" s="164"/>
      <c r="BC1157" s="164"/>
      <c r="BD1157" s="164"/>
      <c r="BE1157" s="164"/>
      <c r="BF1157" s="164"/>
      <c r="BG1157" s="164"/>
      <c r="BH1157" s="164"/>
      <c r="BI1157" s="164"/>
      <c r="BJ1157" s="164"/>
      <c r="BK1157" s="164"/>
      <c r="BL1157" s="164"/>
      <c r="BM1157" s="164"/>
      <c r="BN1157" s="164"/>
      <c r="BO1157" s="164"/>
      <c r="BP1157" s="164"/>
      <c r="BQ1157" s="164"/>
      <c r="BR1157" s="164"/>
      <c r="BS1157" s="164"/>
      <c r="BT1157" s="164"/>
      <c r="BU1157" s="164"/>
      <c r="BV1157" s="164"/>
      <c r="BW1157" s="164"/>
      <c r="BX1157" s="164"/>
      <c r="BY1157" s="172"/>
    </row>
    <row r="1158" spans="1:77" s="169" customFormat="1" x14ac:dyDescent="0.3">
      <c r="A1158" s="156"/>
      <c r="B1158" s="170"/>
      <c r="W1158" s="170"/>
      <c r="X1158" s="164"/>
      <c r="Y1158" s="164"/>
      <c r="Z1158" s="164"/>
      <c r="AA1158" s="164"/>
      <c r="AB1158" s="164"/>
      <c r="AC1158" s="164"/>
      <c r="AD1158" s="164"/>
      <c r="AE1158" s="164"/>
      <c r="AF1158" s="164"/>
      <c r="AG1158" s="164"/>
      <c r="AH1158" s="164"/>
      <c r="AI1158" s="164"/>
      <c r="AJ1158" s="164"/>
      <c r="AK1158" s="164"/>
      <c r="AL1158" s="164"/>
      <c r="AM1158" s="164"/>
      <c r="AN1158" s="164"/>
      <c r="AO1158" s="164"/>
      <c r="AP1158" s="164"/>
      <c r="AQ1158" s="164"/>
      <c r="AR1158" s="164"/>
      <c r="AS1158" s="164"/>
      <c r="AT1158" s="164"/>
      <c r="AU1158" s="164"/>
      <c r="AV1158" s="164"/>
      <c r="AW1158" s="164"/>
      <c r="AX1158" s="164"/>
      <c r="AY1158" s="164"/>
      <c r="AZ1158" s="164"/>
      <c r="BA1158" s="164"/>
      <c r="BB1158" s="164"/>
      <c r="BC1158" s="164"/>
      <c r="BD1158" s="164"/>
      <c r="BE1158" s="164"/>
      <c r="BF1158" s="164"/>
      <c r="BG1158" s="164"/>
      <c r="BH1158" s="164"/>
      <c r="BI1158" s="164"/>
      <c r="BJ1158" s="164"/>
      <c r="BK1158" s="164"/>
      <c r="BL1158" s="164"/>
      <c r="BM1158" s="164"/>
      <c r="BN1158" s="164"/>
      <c r="BO1158" s="164"/>
      <c r="BP1158" s="164"/>
      <c r="BQ1158" s="164"/>
      <c r="BR1158" s="164"/>
      <c r="BS1158" s="164"/>
      <c r="BT1158" s="164"/>
      <c r="BU1158" s="164"/>
      <c r="BV1158" s="164"/>
      <c r="BW1158" s="164"/>
      <c r="BX1158" s="164"/>
      <c r="BY1158" s="172"/>
    </row>
    <row r="1159" spans="1:77" s="169" customFormat="1" x14ac:dyDescent="0.3">
      <c r="A1159" s="156"/>
      <c r="B1159" s="170"/>
      <c r="W1159" s="170"/>
      <c r="X1159" s="164"/>
      <c r="Y1159" s="164"/>
      <c r="Z1159" s="164"/>
      <c r="AA1159" s="164"/>
      <c r="AB1159" s="164"/>
      <c r="AC1159" s="164"/>
      <c r="AD1159" s="164"/>
      <c r="AE1159" s="164"/>
      <c r="AF1159" s="164"/>
      <c r="AG1159" s="164"/>
      <c r="AH1159" s="164"/>
      <c r="AI1159" s="164"/>
      <c r="AJ1159" s="164"/>
      <c r="AK1159" s="164"/>
      <c r="AL1159" s="164"/>
      <c r="AM1159" s="164"/>
      <c r="AN1159" s="164"/>
      <c r="AO1159" s="164"/>
      <c r="AP1159" s="164"/>
      <c r="AQ1159" s="164"/>
      <c r="AR1159" s="164"/>
      <c r="AS1159" s="164"/>
      <c r="AT1159" s="164"/>
      <c r="AU1159" s="164"/>
      <c r="AV1159" s="164"/>
      <c r="AW1159" s="164"/>
      <c r="AX1159" s="164"/>
      <c r="AY1159" s="164"/>
      <c r="AZ1159" s="164"/>
      <c r="BA1159" s="164"/>
      <c r="BB1159" s="164"/>
      <c r="BC1159" s="164"/>
      <c r="BD1159" s="164"/>
      <c r="BE1159" s="164"/>
      <c r="BF1159" s="164"/>
      <c r="BG1159" s="164"/>
      <c r="BH1159" s="164"/>
      <c r="BI1159" s="164"/>
      <c r="BJ1159" s="164"/>
      <c r="BK1159" s="164"/>
      <c r="BL1159" s="164"/>
      <c r="BM1159" s="164"/>
      <c r="BN1159" s="164"/>
      <c r="BO1159" s="164"/>
      <c r="BP1159" s="164"/>
      <c r="BQ1159" s="164"/>
      <c r="BR1159" s="164"/>
      <c r="BS1159" s="164"/>
      <c r="BT1159" s="164"/>
      <c r="BU1159" s="164"/>
      <c r="BV1159" s="164"/>
      <c r="BW1159" s="164"/>
      <c r="BX1159" s="164"/>
      <c r="BY1159" s="172"/>
    </row>
    <row r="1160" spans="1:77" s="169" customFormat="1" x14ac:dyDescent="0.3">
      <c r="A1160" s="156"/>
      <c r="B1160" s="170"/>
      <c r="W1160" s="170"/>
      <c r="X1160" s="164"/>
      <c r="Y1160" s="164"/>
      <c r="Z1160" s="164"/>
      <c r="AA1160" s="164"/>
      <c r="AB1160" s="164"/>
      <c r="AC1160" s="164"/>
      <c r="AD1160" s="164"/>
      <c r="AE1160" s="164"/>
      <c r="AF1160" s="164"/>
      <c r="AG1160" s="164"/>
      <c r="AH1160" s="164"/>
      <c r="AI1160" s="164"/>
      <c r="AJ1160" s="164"/>
      <c r="AK1160" s="164"/>
      <c r="AL1160" s="164"/>
      <c r="AM1160" s="164"/>
      <c r="AN1160" s="164"/>
      <c r="AO1160" s="164"/>
      <c r="AP1160" s="164"/>
      <c r="AQ1160" s="164"/>
      <c r="AR1160" s="164"/>
      <c r="AS1160" s="164"/>
      <c r="AT1160" s="164"/>
      <c r="AU1160" s="164"/>
      <c r="AV1160" s="164"/>
      <c r="AW1160" s="164"/>
      <c r="AX1160" s="164"/>
      <c r="AY1160" s="164"/>
      <c r="AZ1160" s="164"/>
      <c r="BA1160" s="164"/>
      <c r="BB1160" s="164"/>
      <c r="BC1160" s="164"/>
      <c r="BD1160" s="164"/>
      <c r="BE1160" s="164"/>
      <c r="BF1160" s="164"/>
      <c r="BG1160" s="164"/>
      <c r="BH1160" s="164"/>
      <c r="BI1160" s="164"/>
      <c r="BJ1160" s="164"/>
      <c r="BK1160" s="164"/>
      <c r="BL1160" s="164"/>
      <c r="BM1160" s="164"/>
      <c r="BN1160" s="164"/>
      <c r="BO1160" s="164"/>
      <c r="BP1160" s="164"/>
      <c r="BQ1160" s="164"/>
      <c r="BR1160" s="164"/>
      <c r="BS1160" s="164"/>
      <c r="BT1160" s="164"/>
      <c r="BU1160" s="164"/>
      <c r="BV1160" s="164"/>
      <c r="BW1160" s="164"/>
      <c r="BX1160" s="164"/>
      <c r="BY1160" s="172"/>
    </row>
    <row r="1161" spans="1:77" s="169" customFormat="1" x14ac:dyDescent="0.3">
      <c r="A1161" s="156"/>
      <c r="B1161" s="170"/>
      <c r="W1161" s="170"/>
      <c r="X1161" s="164"/>
      <c r="Y1161" s="164"/>
      <c r="Z1161" s="164"/>
      <c r="AA1161" s="164"/>
      <c r="AB1161" s="164"/>
      <c r="AC1161" s="164"/>
      <c r="AD1161" s="164"/>
      <c r="AE1161" s="164"/>
      <c r="AF1161" s="164"/>
      <c r="AG1161" s="164"/>
      <c r="AH1161" s="164"/>
      <c r="AI1161" s="164"/>
      <c r="AJ1161" s="164"/>
      <c r="AK1161" s="164"/>
      <c r="AL1161" s="164"/>
      <c r="AM1161" s="164"/>
      <c r="AN1161" s="164"/>
      <c r="AO1161" s="164"/>
      <c r="AP1161" s="164"/>
      <c r="AQ1161" s="164"/>
      <c r="AR1161" s="164"/>
      <c r="AS1161" s="164"/>
      <c r="AT1161" s="164"/>
      <c r="AU1161" s="164"/>
      <c r="AV1161" s="164"/>
      <c r="AW1161" s="164"/>
      <c r="AX1161" s="164"/>
      <c r="AY1161" s="164"/>
      <c r="AZ1161" s="164"/>
      <c r="BA1161" s="164"/>
      <c r="BB1161" s="164"/>
      <c r="BC1161" s="164"/>
      <c r="BD1161" s="164"/>
      <c r="BE1161" s="164"/>
      <c r="BF1161" s="164"/>
      <c r="BG1161" s="164"/>
      <c r="BH1161" s="164"/>
      <c r="BI1161" s="164"/>
      <c r="BJ1161" s="164"/>
      <c r="BK1161" s="164"/>
      <c r="BL1161" s="164"/>
      <c r="BM1161" s="164"/>
      <c r="BN1161" s="164"/>
      <c r="BO1161" s="164"/>
      <c r="BP1161" s="164"/>
      <c r="BQ1161" s="164"/>
      <c r="BR1161" s="164"/>
      <c r="BS1161" s="164"/>
      <c r="BT1161" s="164"/>
      <c r="BU1161" s="164"/>
      <c r="BV1161" s="164"/>
      <c r="BW1161" s="164"/>
      <c r="BX1161" s="164"/>
      <c r="BY1161" s="172"/>
    </row>
    <row r="1162" spans="1:77" s="169" customFormat="1" x14ac:dyDescent="0.3">
      <c r="A1162" s="156"/>
      <c r="B1162" s="170"/>
      <c r="W1162" s="170"/>
      <c r="X1162" s="164"/>
      <c r="Y1162" s="164"/>
      <c r="Z1162" s="164"/>
      <c r="AA1162" s="164"/>
      <c r="AB1162" s="164"/>
      <c r="AC1162" s="164"/>
      <c r="AD1162" s="164"/>
      <c r="AE1162" s="164"/>
      <c r="AF1162" s="164"/>
      <c r="AG1162" s="164"/>
      <c r="AH1162" s="164"/>
      <c r="AI1162" s="164"/>
      <c r="AJ1162" s="164"/>
      <c r="AK1162" s="164"/>
      <c r="AL1162" s="164"/>
      <c r="AM1162" s="164"/>
      <c r="AN1162" s="164"/>
      <c r="AO1162" s="164"/>
      <c r="AP1162" s="164"/>
      <c r="AQ1162" s="164"/>
      <c r="AR1162" s="164"/>
      <c r="AS1162" s="164"/>
      <c r="AT1162" s="164"/>
      <c r="AU1162" s="164"/>
      <c r="AV1162" s="164"/>
      <c r="AW1162" s="164"/>
      <c r="AX1162" s="164"/>
      <c r="AY1162" s="164"/>
      <c r="AZ1162" s="164"/>
      <c r="BA1162" s="164"/>
      <c r="BB1162" s="164"/>
      <c r="BC1162" s="164"/>
      <c r="BD1162" s="164"/>
      <c r="BE1162" s="164"/>
      <c r="BF1162" s="164"/>
      <c r="BG1162" s="164"/>
      <c r="BH1162" s="164"/>
      <c r="BI1162" s="164"/>
      <c r="BJ1162" s="164"/>
      <c r="BK1162" s="164"/>
      <c r="BL1162" s="164"/>
      <c r="BM1162" s="164"/>
      <c r="BN1162" s="164"/>
      <c r="BO1162" s="164"/>
      <c r="BP1162" s="164"/>
      <c r="BQ1162" s="164"/>
      <c r="BR1162" s="164"/>
      <c r="BS1162" s="164"/>
      <c r="BT1162" s="164"/>
      <c r="BU1162" s="164"/>
      <c r="BV1162" s="164"/>
      <c r="BW1162" s="164"/>
      <c r="BX1162" s="164"/>
      <c r="BY1162" s="172"/>
    </row>
    <row r="1163" spans="1:77" s="169" customFormat="1" x14ac:dyDescent="0.3">
      <c r="A1163" s="156"/>
      <c r="B1163" s="170"/>
      <c r="W1163" s="170"/>
      <c r="X1163" s="164"/>
      <c r="Y1163" s="164"/>
      <c r="Z1163" s="164"/>
      <c r="AA1163" s="164"/>
      <c r="AB1163" s="164"/>
      <c r="AC1163" s="164"/>
      <c r="AD1163" s="164"/>
      <c r="AE1163" s="164"/>
      <c r="AF1163" s="164"/>
      <c r="AG1163" s="164"/>
      <c r="AH1163" s="164"/>
      <c r="AI1163" s="164"/>
      <c r="AJ1163" s="164"/>
      <c r="AK1163" s="164"/>
      <c r="AL1163" s="164"/>
      <c r="AM1163" s="164"/>
      <c r="AN1163" s="164"/>
      <c r="AO1163" s="164"/>
      <c r="AP1163" s="164"/>
      <c r="AQ1163" s="164"/>
      <c r="AR1163" s="164"/>
      <c r="AS1163" s="164"/>
      <c r="AT1163" s="164"/>
      <c r="AU1163" s="164"/>
      <c r="AV1163" s="164"/>
      <c r="AW1163" s="164"/>
      <c r="AX1163" s="164"/>
      <c r="AY1163" s="164"/>
      <c r="AZ1163" s="164"/>
      <c r="BA1163" s="164"/>
      <c r="BB1163" s="164"/>
      <c r="BC1163" s="164"/>
      <c r="BD1163" s="164"/>
      <c r="BE1163" s="164"/>
      <c r="BF1163" s="164"/>
      <c r="BG1163" s="164"/>
      <c r="BH1163" s="164"/>
      <c r="BI1163" s="164"/>
      <c r="BJ1163" s="164"/>
      <c r="BK1163" s="164"/>
      <c r="BL1163" s="164"/>
      <c r="BM1163" s="164"/>
      <c r="BN1163" s="164"/>
      <c r="BO1163" s="164"/>
      <c r="BP1163" s="164"/>
      <c r="BQ1163" s="164"/>
      <c r="BR1163" s="164"/>
      <c r="BS1163" s="164"/>
      <c r="BT1163" s="164"/>
      <c r="BU1163" s="164"/>
      <c r="BV1163" s="164"/>
      <c r="BW1163" s="164"/>
      <c r="BX1163" s="164"/>
      <c r="BY1163" s="172"/>
    </row>
    <row r="1164" spans="1:77" s="169" customFormat="1" x14ac:dyDescent="0.3">
      <c r="A1164" s="156"/>
      <c r="B1164" s="170"/>
      <c r="W1164" s="170"/>
      <c r="X1164" s="164"/>
      <c r="Y1164" s="164"/>
      <c r="Z1164" s="164"/>
      <c r="AA1164" s="164"/>
      <c r="AB1164" s="164"/>
      <c r="AC1164" s="164"/>
      <c r="AD1164" s="164"/>
      <c r="AE1164" s="164"/>
      <c r="AF1164" s="164"/>
      <c r="AG1164" s="164"/>
      <c r="AH1164" s="164"/>
      <c r="AI1164" s="164"/>
      <c r="AJ1164" s="164"/>
      <c r="AK1164" s="164"/>
      <c r="AL1164" s="164"/>
      <c r="AM1164" s="164"/>
      <c r="AN1164" s="164"/>
      <c r="AO1164" s="164"/>
      <c r="AP1164" s="164"/>
      <c r="AQ1164" s="164"/>
      <c r="AR1164" s="164"/>
      <c r="AS1164" s="164"/>
      <c r="AT1164" s="164"/>
      <c r="AU1164" s="164"/>
      <c r="AV1164" s="164"/>
      <c r="AW1164" s="164"/>
      <c r="AX1164" s="164"/>
      <c r="AY1164" s="164"/>
      <c r="AZ1164" s="164"/>
      <c r="BA1164" s="164"/>
      <c r="BB1164" s="164"/>
      <c r="BC1164" s="164"/>
      <c r="BD1164" s="164"/>
      <c r="BE1164" s="164"/>
      <c r="BF1164" s="164"/>
      <c r="BG1164" s="164"/>
      <c r="BH1164" s="164"/>
      <c r="BI1164" s="164"/>
      <c r="BJ1164" s="164"/>
      <c r="BK1164" s="164"/>
      <c r="BL1164" s="164"/>
      <c r="BM1164" s="164"/>
      <c r="BN1164" s="164"/>
      <c r="BO1164" s="164"/>
      <c r="BP1164" s="164"/>
      <c r="BQ1164" s="164"/>
      <c r="BR1164" s="164"/>
      <c r="BS1164" s="164"/>
      <c r="BT1164" s="164"/>
      <c r="BU1164" s="164"/>
      <c r="BV1164" s="164"/>
      <c r="BW1164" s="164"/>
      <c r="BX1164" s="164"/>
      <c r="BY1164" s="172"/>
    </row>
    <row r="1165" spans="1:77" s="169" customFormat="1" x14ac:dyDescent="0.3">
      <c r="A1165" s="156"/>
      <c r="B1165" s="170"/>
      <c r="W1165" s="170"/>
      <c r="X1165" s="164"/>
      <c r="Y1165" s="164"/>
      <c r="Z1165" s="164"/>
      <c r="AA1165" s="164"/>
      <c r="AB1165" s="164"/>
      <c r="AC1165" s="164"/>
      <c r="AD1165" s="164"/>
      <c r="AE1165" s="164"/>
      <c r="AF1165" s="164"/>
      <c r="AG1165" s="164"/>
      <c r="AH1165" s="164"/>
      <c r="AI1165" s="164"/>
      <c r="AJ1165" s="164"/>
      <c r="AK1165" s="164"/>
      <c r="AL1165" s="164"/>
      <c r="AM1165" s="164"/>
      <c r="AN1165" s="164"/>
      <c r="AO1165" s="164"/>
      <c r="AP1165" s="164"/>
      <c r="AQ1165" s="164"/>
      <c r="AR1165" s="164"/>
      <c r="AS1165" s="164"/>
      <c r="AT1165" s="164"/>
      <c r="AU1165" s="164"/>
      <c r="AV1165" s="164"/>
      <c r="AW1165" s="164"/>
      <c r="AX1165" s="164"/>
      <c r="AY1165" s="164"/>
      <c r="AZ1165" s="164"/>
      <c r="BA1165" s="164"/>
      <c r="BB1165" s="164"/>
      <c r="BC1165" s="164"/>
      <c r="BD1165" s="164"/>
      <c r="BE1165" s="164"/>
      <c r="BF1165" s="164"/>
      <c r="BG1165" s="164"/>
      <c r="BH1165" s="164"/>
      <c r="BI1165" s="164"/>
      <c r="BJ1165" s="164"/>
      <c r="BK1165" s="164"/>
      <c r="BL1165" s="164"/>
      <c r="BM1165" s="164"/>
      <c r="BN1165" s="164"/>
      <c r="BO1165" s="164"/>
      <c r="BP1165" s="164"/>
      <c r="BQ1165" s="164"/>
      <c r="BR1165" s="164"/>
      <c r="BS1165" s="164"/>
      <c r="BT1165" s="164"/>
      <c r="BU1165" s="164"/>
      <c r="BV1165" s="164"/>
      <c r="BW1165" s="164"/>
      <c r="BX1165" s="164"/>
      <c r="BY1165" s="172"/>
    </row>
    <row r="1166" spans="1:77" s="169" customFormat="1" x14ac:dyDescent="0.3">
      <c r="A1166" s="156"/>
      <c r="B1166" s="170"/>
      <c r="W1166" s="170"/>
      <c r="X1166" s="164"/>
      <c r="Y1166" s="164"/>
      <c r="Z1166" s="164"/>
      <c r="AA1166" s="164"/>
      <c r="AB1166" s="164"/>
      <c r="AC1166" s="164"/>
      <c r="AD1166" s="164"/>
      <c r="AE1166" s="164"/>
      <c r="AF1166" s="164"/>
      <c r="AG1166" s="164"/>
      <c r="AH1166" s="164"/>
      <c r="AI1166" s="164"/>
      <c r="AJ1166" s="164"/>
      <c r="AK1166" s="164"/>
      <c r="AL1166" s="164"/>
      <c r="AM1166" s="164"/>
      <c r="AN1166" s="164"/>
      <c r="AO1166" s="164"/>
      <c r="AP1166" s="164"/>
      <c r="AQ1166" s="164"/>
      <c r="AR1166" s="164"/>
      <c r="AS1166" s="164"/>
      <c r="AT1166" s="164"/>
      <c r="AU1166" s="164"/>
      <c r="AV1166" s="164"/>
      <c r="AW1166" s="164"/>
      <c r="AX1166" s="164"/>
      <c r="AY1166" s="164"/>
      <c r="AZ1166" s="164"/>
      <c r="BA1166" s="164"/>
      <c r="BB1166" s="164"/>
      <c r="BC1166" s="164"/>
      <c r="BD1166" s="164"/>
      <c r="BE1166" s="164"/>
      <c r="BF1166" s="164"/>
      <c r="BG1166" s="164"/>
      <c r="BH1166" s="164"/>
      <c r="BI1166" s="164"/>
      <c r="BJ1166" s="164"/>
      <c r="BK1166" s="164"/>
      <c r="BL1166" s="164"/>
      <c r="BM1166" s="164"/>
      <c r="BN1166" s="164"/>
      <c r="BO1166" s="164"/>
      <c r="BP1166" s="164"/>
      <c r="BQ1166" s="164"/>
      <c r="BR1166" s="164"/>
      <c r="BS1166" s="164"/>
      <c r="BT1166" s="164"/>
      <c r="BU1166" s="164"/>
      <c r="BV1166" s="164"/>
      <c r="BW1166" s="164"/>
      <c r="BX1166" s="164"/>
      <c r="BY1166" s="172"/>
    </row>
    <row r="1167" spans="1:77" s="169" customFormat="1" x14ac:dyDescent="0.3">
      <c r="A1167" s="156"/>
      <c r="B1167" s="170"/>
      <c r="W1167" s="170"/>
      <c r="X1167" s="164"/>
      <c r="Y1167" s="164"/>
      <c r="Z1167" s="164"/>
      <c r="AA1167" s="164"/>
      <c r="AB1167" s="164"/>
      <c r="AC1167" s="164"/>
      <c r="AD1167" s="164"/>
      <c r="AE1167" s="164"/>
      <c r="AF1167" s="164"/>
      <c r="AG1167" s="164"/>
      <c r="AH1167" s="164"/>
      <c r="AI1167" s="164"/>
      <c r="AJ1167" s="164"/>
      <c r="AK1167" s="164"/>
      <c r="AL1167" s="164"/>
      <c r="AM1167" s="164"/>
      <c r="AN1167" s="164"/>
      <c r="AO1167" s="164"/>
      <c r="AP1167" s="164"/>
      <c r="AQ1167" s="164"/>
      <c r="AR1167" s="164"/>
      <c r="AS1167" s="164"/>
      <c r="AT1167" s="164"/>
      <c r="AU1167" s="164"/>
      <c r="AV1167" s="164"/>
      <c r="AW1167" s="164"/>
      <c r="AX1167" s="164"/>
      <c r="AY1167" s="164"/>
      <c r="AZ1167" s="164"/>
      <c r="BA1167" s="164"/>
      <c r="BB1167" s="164"/>
      <c r="BC1167" s="164"/>
      <c r="BD1167" s="164"/>
      <c r="BE1167" s="164"/>
      <c r="BF1167" s="164"/>
      <c r="BG1167" s="164"/>
      <c r="BH1167" s="164"/>
      <c r="BI1167" s="164"/>
      <c r="BJ1167" s="164"/>
      <c r="BK1167" s="164"/>
      <c r="BL1167" s="164"/>
      <c r="BM1167" s="164"/>
      <c r="BN1167" s="164"/>
      <c r="BO1167" s="164"/>
      <c r="BP1167" s="164"/>
      <c r="BQ1167" s="164"/>
      <c r="BR1167" s="164"/>
      <c r="BS1167" s="164"/>
      <c r="BT1167" s="164"/>
      <c r="BU1167" s="164"/>
      <c r="BV1167" s="164"/>
      <c r="BW1167" s="164"/>
      <c r="BX1167" s="164"/>
      <c r="BY1167" s="172"/>
    </row>
    <row r="1168" spans="1:77" s="169" customFormat="1" x14ac:dyDescent="0.3">
      <c r="A1168" s="156"/>
      <c r="B1168" s="170"/>
      <c r="W1168" s="170"/>
      <c r="X1168" s="164"/>
      <c r="Y1168" s="164"/>
      <c r="Z1168" s="164"/>
      <c r="AA1168" s="164"/>
      <c r="AB1168" s="164"/>
      <c r="AC1168" s="164"/>
      <c r="AD1168" s="164"/>
      <c r="AE1168" s="164"/>
      <c r="AF1168" s="164"/>
      <c r="AG1168" s="164"/>
      <c r="AH1168" s="164"/>
      <c r="AI1168" s="164"/>
      <c r="AJ1168" s="164"/>
      <c r="AK1168" s="164"/>
      <c r="AL1168" s="164"/>
      <c r="AM1168" s="164"/>
      <c r="AN1168" s="164"/>
      <c r="AO1168" s="164"/>
      <c r="AP1168" s="164"/>
      <c r="AQ1168" s="164"/>
      <c r="AR1168" s="164"/>
      <c r="AS1168" s="164"/>
      <c r="AT1168" s="164"/>
      <c r="AU1168" s="164"/>
      <c r="AV1168" s="164"/>
      <c r="AW1168" s="164"/>
      <c r="AX1168" s="164"/>
      <c r="AY1168" s="164"/>
      <c r="AZ1168" s="164"/>
      <c r="BA1168" s="164"/>
      <c r="BB1168" s="164"/>
      <c r="BC1168" s="164"/>
      <c r="BD1168" s="164"/>
      <c r="BE1168" s="164"/>
      <c r="BF1168" s="164"/>
      <c r="BG1168" s="164"/>
      <c r="BH1168" s="164"/>
      <c r="BI1168" s="164"/>
      <c r="BJ1168" s="164"/>
      <c r="BK1168" s="164"/>
      <c r="BL1168" s="164"/>
      <c r="BM1168" s="164"/>
      <c r="BN1168" s="164"/>
      <c r="BO1168" s="164"/>
      <c r="BP1168" s="164"/>
      <c r="BQ1168" s="164"/>
      <c r="BR1168" s="164"/>
      <c r="BS1168" s="164"/>
      <c r="BT1168" s="164"/>
      <c r="BU1168" s="164"/>
      <c r="BV1168" s="164"/>
      <c r="BW1168" s="164"/>
      <c r="BX1168" s="164"/>
      <c r="BY1168" s="172"/>
    </row>
    <row r="1169" spans="1:77" s="169" customFormat="1" x14ac:dyDescent="0.3">
      <c r="A1169" s="156"/>
      <c r="B1169" s="170"/>
      <c r="W1169" s="170"/>
      <c r="X1169" s="164"/>
      <c r="Y1169" s="164"/>
      <c r="Z1169" s="164"/>
      <c r="AA1169" s="164"/>
      <c r="AB1169" s="164"/>
      <c r="AC1169" s="164"/>
      <c r="AD1169" s="164"/>
      <c r="AE1169" s="164"/>
      <c r="AF1169" s="164"/>
      <c r="AG1169" s="164"/>
      <c r="AH1169" s="164"/>
      <c r="AI1169" s="164"/>
      <c r="AJ1169" s="164"/>
      <c r="AK1169" s="164"/>
      <c r="AL1169" s="164"/>
      <c r="AM1169" s="164"/>
      <c r="AN1169" s="164"/>
      <c r="AO1169" s="164"/>
      <c r="AP1169" s="164"/>
      <c r="AQ1169" s="164"/>
      <c r="AR1169" s="164"/>
      <c r="AS1169" s="164"/>
      <c r="AT1169" s="164"/>
      <c r="AU1169" s="164"/>
      <c r="AV1169" s="164"/>
      <c r="AW1169" s="164"/>
      <c r="AX1169" s="164"/>
      <c r="AY1169" s="164"/>
      <c r="AZ1169" s="164"/>
      <c r="BA1169" s="164"/>
      <c r="BB1169" s="164"/>
      <c r="BC1169" s="164"/>
      <c r="BD1169" s="164"/>
      <c r="BE1169" s="164"/>
      <c r="BF1169" s="164"/>
      <c r="BG1169" s="164"/>
      <c r="BH1169" s="164"/>
      <c r="BI1169" s="164"/>
      <c r="BJ1169" s="164"/>
      <c r="BK1169" s="164"/>
      <c r="BL1169" s="164"/>
      <c r="BM1169" s="164"/>
      <c r="BN1169" s="164"/>
      <c r="BO1169" s="164"/>
      <c r="BP1169" s="164"/>
      <c r="BQ1169" s="164"/>
      <c r="BR1169" s="164"/>
      <c r="BS1169" s="164"/>
      <c r="BT1169" s="164"/>
      <c r="BU1169" s="164"/>
      <c r="BV1169" s="164"/>
      <c r="BW1169" s="164"/>
      <c r="BX1169" s="164"/>
      <c r="BY1169" s="172"/>
    </row>
    <row r="1170" spans="1:77" s="169" customFormat="1" x14ac:dyDescent="0.3">
      <c r="A1170" s="156"/>
      <c r="B1170" s="170"/>
      <c r="W1170" s="170"/>
      <c r="X1170" s="164"/>
      <c r="Y1170" s="164"/>
      <c r="Z1170" s="164"/>
      <c r="AA1170" s="164"/>
      <c r="AB1170" s="164"/>
      <c r="AC1170" s="164"/>
      <c r="AD1170" s="164"/>
      <c r="AE1170" s="164"/>
      <c r="AF1170" s="164"/>
      <c r="AG1170" s="164"/>
      <c r="AH1170" s="164"/>
      <c r="AI1170" s="164"/>
      <c r="AJ1170" s="164"/>
      <c r="AK1170" s="164"/>
      <c r="AL1170" s="164"/>
      <c r="AM1170" s="164"/>
      <c r="AN1170" s="164"/>
      <c r="AO1170" s="164"/>
      <c r="AP1170" s="164"/>
      <c r="AQ1170" s="164"/>
      <c r="AR1170" s="164"/>
      <c r="AS1170" s="164"/>
      <c r="AT1170" s="164"/>
      <c r="AU1170" s="164"/>
      <c r="AV1170" s="164"/>
      <c r="AW1170" s="164"/>
      <c r="AX1170" s="164"/>
      <c r="AY1170" s="164"/>
      <c r="AZ1170" s="164"/>
      <c r="BA1170" s="164"/>
      <c r="BB1170" s="164"/>
      <c r="BC1170" s="164"/>
      <c r="BD1170" s="164"/>
      <c r="BE1170" s="164"/>
      <c r="BF1170" s="164"/>
      <c r="BG1170" s="164"/>
      <c r="BH1170" s="164"/>
      <c r="BI1170" s="164"/>
      <c r="BJ1170" s="164"/>
      <c r="BK1170" s="164"/>
      <c r="BL1170" s="164"/>
      <c r="BM1170" s="164"/>
      <c r="BN1170" s="164"/>
      <c r="BO1170" s="164"/>
      <c r="BP1170" s="164"/>
      <c r="BQ1170" s="164"/>
      <c r="BR1170" s="164"/>
      <c r="BS1170" s="164"/>
      <c r="BT1170" s="164"/>
      <c r="BU1170" s="164"/>
      <c r="BV1170" s="164"/>
      <c r="BW1170" s="164"/>
      <c r="BX1170" s="164"/>
      <c r="BY1170" s="172"/>
    </row>
    <row r="1171" spans="1:77" s="169" customFormat="1" x14ac:dyDescent="0.3">
      <c r="A1171" s="156"/>
      <c r="B1171" s="170"/>
      <c r="W1171" s="170"/>
      <c r="X1171" s="164"/>
      <c r="Y1171" s="164"/>
      <c r="Z1171" s="164"/>
      <c r="AA1171" s="164"/>
      <c r="AB1171" s="164"/>
      <c r="AC1171" s="164"/>
      <c r="AD1171" s="164"/>
      <c r="AE1171" s="164"/>
      <c r="AF1171" s="164"/>
      <c r="AG1171" s="164"/>
      <c r="AH1171" s="164"/>
      <c r="AI1171" s="164"/>
      <c r="AJ1171" s="164"/>
      <c r="AK1171" s="164"/>
      <c r="AL1171" s="164"/>
      <c r="AM1171" s="164"/>
      <c r="AN1171" s="164"/>
      <c r="AO1171" s="164"/>
      <c r="AP1171" s="164"/>
      <c r="AQ1171" s="164"/>
      <c r="AR1171" s="164"/>
      <c r="AS1171" s="164"/>
      <c r="AT1171" s="164"/>
      <c r="AU1171" s="164"/>
      <c r="AV1171" s="164"/>
      <c r="AW1171" s="164"/>
      <c r="AX1171" s="164"/>
      <c r="AY1171" s="164"/>
      <c r="AZ1171" s="164"/>
      <c r="BA1171" s="164"/>
      <c r="BB1171" s="164"/>
      <c r="BC1171" s="164"/>
      <c r="BD1171" s="164"/>
      <c r="BE1171" s="164"/>
      <c r="BF1171" s="164"/>
      <c r="BG1171" s="164"/>
      <c r="BH1171" s="164"/>
      <c r="BI1171" s="164"/>
      <c r="BJ1171" s="164"/>
      <c r="BK1171" s="164"/>
      <c r="BL1171" s="164"/>
      <c r="BM1171" s="164"/>
      <c r="BN1171" s="164"/>
      <c r="BO1171" s="164"/>
      <c r="BP1171" s="164"/>
      <c r="BQ1171" s="164"/>
      <c r="BR1171" s="164"/>
      <c r="BS1171" s="164"/>
      <c r="BT1171" s="164"/>
      <c r="BU1171" s="164"/>
      <c r="BV1171" s="164"/>
      <c r="BW1171" s="164"/>
      <c r="BX1171" s="164"/>
      <c r="BY1171" s="172"/>
    </row>
    <row r="1172" spans="1:77" s="169" customFormat="1" x14ac:dyDescent="0.3">
      <c r="A1172" s="156"/>
      <c r="B1172" s="170"/>
      <c r="W1172" s="170"/>
      <c r="X1172" s="164"/>
      <c r="Y1172" s="164"/>
      <c r="Z1172" s="164"/>
      <c r="AA1172" s="164"/>
      <c r="AB1172" s="164"/>
      <c r="AC1172" s="164"/>
      <c r="AD1172" s="164"/>
      <c r="AE1172" s="164"/>
      <c r="AF1172" s="164"/>
      <c r="AG1172" s="164"/>
      <c r="AH1172" s="164"/>
      <c r="AI1172" s="164"/>
      <c r="AJ1172" s="164"/>
      <c r="AK1172" s="164"/>
      <c r="AL1172" s="164"/>
      <c r="AM1172" s="164"/>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164"/>
      <c r="BI1172" s="164"/>
      <c r="BJ1172" s="164"/>
      <c r="BK1172" s="164"/>
      <c r="BL1172" s="164"/>
      <c r="BM1172" s="164"/>
      <c r="BN1172" s="164"/>
      <c r="BO1172" s="164"/>
      <c r="BP1172" s="164"/>
      <c r="BQ1172" s="164"/>
      <c r="BR1172" s="164"/>
      <c r="BS1172" s="164"/>
      <c r="BT1172" s="164"/>
      <c r="BU1172" s="164"/>
      <c r="BV1172" s="164"/>
      <c r="BW1172" s="164"/>
      <c r="BX1172" s="164"/>
      <c r="BY1172" s="172"/>
    </row>
    <row r="1173" spans="1:77" s="169" customFormat="1" x14ac:dyDescent="0.3">
      <c r="A1173" s="156"/>
      <c r="B1173" s="170"/>
      <c r="W1173" s="170"/>
      <c r="X1173" s="164"/>
      <c r="Y1173" s="164"/>
      <c r="Z1173" s="164"/>
      <c r="AA1173" s="164"/>
      <c r="AB1173" s="164"/>
      <c r="AC1173" s="164"/>
      <c r="AD1173" s="164"/>
      <c r="AE1173" s="164"/>
      <c r="AF1173" s="164"/>
      <c r="AG1173" s="164"/>
      <c r="AH1173" s="164"/>
      <c r="AI1173" s="164"/>
      <c r="AJ1173" s="164"/>
      <c r="AK1173" s="164"/>
      <c r="AL1173" s="164"/>
      <c r="AM1173" s="164"/>
      <c r="AN1173" s="164"/>
      <c r="AO1173" s="164"/>
      <c r="AP1173" s="164"/>
      <c r="AQ1173" s="164"/>
      <c r="AR1173" s="164"/>
      <c r="AS1173" s="164"/>
      <c r="AT1173" s="164"/>
      <c r="AU1173" s="164"/>
      <c r="AV1173" s="164"/>
      <c r="AW1173" s="164"/>
      <c r="AX1173" s="164"/>
      <c r="AY1173" s="164"/>
      <c r="AZ1173" s="164"/>
      <c r="BA1173" s="164"/>
      <c r="BB1173" s="164"/>
      <c r="BC1173" s="164"/>
      <c r="BD1173" s="164"/>
      <c r="BE1173" s="164"/>
      <c r="BF1173" s="164"/>
      <c r="BG1173" s="164"/>
      <c r="BH1173" s="164"/>
      <c r="BI1173" s="164"/>
      <c r="BJ1173" s="164"/>
      <c r="BK1173" s="164"/>
      <c r="BL1173" s="164"/>
      <c r="BM1173" s="164"/>
      <c r="BN1173" s="164"/>
      <c r="BO1173" s="164"/>
      <c r="BP1173" s="164"/>
      <c r="BQ1173" s="164"/>
      <c r="BR1173" s="164"/>
      <c r="BS1173" s="164"/>
      <c r="BT1173" s="164"/>
      <c r="BU1173" s="164"/>
      <c r="BV1173" s="164"/>
      <c r="BW1173" s="164"/>
      <c r="BX1173" s="164"/>
      <c r="BY1173" s="172"/>
    </row>
    <row r="1174" spans="1:77" s="169" customFormat="1" x14ac:dyDescent="0.3">
      <c r="A1174" s="156"/>
      <c r="B1174" s="170"/>
      <c r="W1174" s="170"/>
      <c r="X1174" s="164"/>
      <c r="Y1174" s="164"/>
      <c r="Z1174" s="164"/>
      <c r="AA1174" s="164"/>
      <c r="AB1174" s="164"/>
      <c r="AC1174" s="164"/>
      <c r="AD1174" s="164"/>
      <c r="AE1174" s="164"/>
      <c r="AF1174" s="164"/>
      <c r="AG1174" s="164"/>
      <c r="AH1174" s="164"/>
      <c r="AI1174" s="164"/>
      <c r="AJ1174" s="164"/>
      <c r="AK1174" s="164"/>
      <c r="AL1174" s="164"/>
      <c r="AM1174" s="164"/>
      <c r="AN1174" s="164"/>
      <c r="AO1174" s="164"/>
      <c r="AP1174" s="164"/>
      <c r="AQ1174" s="164"/>
      <c r="AR1174" s="164"/>
      <c r="AS1174" s="164"/>
      <c r="AT1174" s="164"/>
      <c r="AU1174" s="164"/>
      <c r="AV1174" s="164"/>
      <c r="AW1174" s="164"/>
      <c r="AX1174" s="164"/>
      <c r="AY1174" s="164"/>
      <c r="AZ1174" s="164"/>
      <c r="BA1174" s="164"/>
      <c r="BB1174" s="164"/>
      <c r="BC1174" s="164"/>
      <c r="BD1174" s="164"/>
      <c r="BE1174" s="164"/>
      <c r="BF1174" s="164"/>
      <c r="BG1174" s="164"/>
      <c r="BH1174" s="164"/>
      <c r="BI1174" s="164"/>
      <c r="BJ1174" s="164"/>
      <c r="BK1174" s="164"/>
      <c r="BL1174" s="164"/>
      <c r="BM1174" s="164"/>
      <c r="BN1174" s="164"/>
      <c r="BO1174" s="164"/>
      <c r="BP1174" s="164"/>
      <c r="BQ1174" s="164"/>
      <c r="BR1174" s="164"/>
      <c r="BS1174" s="164"/>
      <c r="BT1174" s="164"/>
      <c r="BU1174" s="164"/>
      <c r="BV1174" s="164"/>
      <c r="BW1174" s="164"/>
      <c r="BX1174" s="164"/>
      <c r="BY1174" s="172"/>
    </row>
    <row r="1175" spans="1:77" s="169" customFormat="1" x14ac:dyDescent="0.3">
      <c r="A1175" s="156"/>
      <c r="B1175" s="170"/>
      <c r="W1175" s="170"/>
      <c r="X1175" s="164"/>
      <c r="Y1175" s="164"/>
      <c r="Z1175" s="164"/>
      <c r="AA1175" s="164"/>
      <c r="AB1175" s="164"/>
      <c r="AC1175" s="164"/>
      <c r="AD1175" s="164"/>
      <c r="AE1175" s="164"/>
      <c r="AF1175" s="164"/>
      <c r="AG1175" s="164"/>
      <c r="AH1175" s="164"/>
      <c r="AI1175" s="164"/>
      <c r="AJ1175" s="164"/>
      <c r="AK1175" s="164"/>
      <c r="AL1175" s="164"/>
      <c r="AM1175" s="164"/>
      <c r="AN1175" s="164"/>
      <c r="AO1175" s="164"/>
      <c r="AP1175" s="164"/>
      <c r="AQ1175" s="164"/>
      <c r="AR1175" s="164"/>
      <c r="AS1175" s="164"/>
      <c r="AT1175" s="164"/>
      <c r="AU1175" s="164"/>
      <c r="AV1175" s="164"/>
      <c r="AW1175" s="164"/>
      <c r="AX1175" s="164"/>
      <c r="AY1175" s="164"/>
      <c r="AZ1175" s="164"/>
      <c r="BA1175" s="164"/>
      <c r="BB1175" s="164"/>
      <c r="BC1175" s="164"/>
      <c r="BD1175" s="164"/>
      <c r="BE1175" s="164"/>
      <c r="BF1175" s="164"/>
      <c r="BG1175" s="164"/>
      <c r="BH1175" s="164"/>
      <c r="BI1175" s="164"/>
      <c r="BJ1175" s="164"/>
      <c r="BK1175" s="164"/>
      <c r="BL1175" s="164"/>
      <c r="BM1175" s="164"/>
      <c r="BN1175" s="164"/>
      <c r="BO1175" s="164"/>
      <c r="BP1175" s="164"/>
      <c r="BQ1175" s="164"/>
      <c r="BR1175" s="164"/>
      <c r="BS1175" s="164"/>
      <c r="BT1175" s="164"/>
      <c r="BU1175" s="164"/>
      <c r="BV1175" s="164"/>
      <c r="BW1175" s="164"/>
      <c r="BX1175" s="164"/>
      <c r="BY1175" s="172"/>
    </row>
    <row r="1176" spans="1:77" s="169" customFormat="1" x14ac:dyDescent="0.3">
      <c r="A1176" s="156"/>
      <c r="B1176" s="170"/>
      <c r="W1176" s="170"/>
      <c r="X1176" s="164"/>
      <c r="Y1176" s="164"/>
      <c r="Z1176" s="164"/>
      <c r="AA1176" s="164"/>
      <c r="AB1176" s="164"/>
      <c r="AC1176" s="164"/>
      <c r="AD1176" s="164"/>
      <c r="AE1176" s="164"/>
      <c r="AF1176" s="164"/>
      <c r="AG1176" s="164"/>
      <c r="AH1176" s="164"/>
      <c r="AI1176" s="164"/>
      <c r="AJ1176" s="164"/>
      <c r="AK1176" s="164"/>
      <c r="AL1176" s="164"/>
      <c r="AM1176" s="164"/>
      <c r="AN1176" s="164"/>
      <c r="AO1176" s="164"/>
      <c r="AP1176" s="164"/>
      <c r="AQ1176" s="164"/>
      <c r="AR1176" s="164"/>
      <c r="AS1176" s="164"/>
      <c r="AT1176" s="164"/>
      <c r="AU1176" s="164"/>
      <c r="AV1176" s="164"/>
      <c r="AW1176" s="164"/>
      <c r="AX1176" s="164"/>
      <c r="AY1176" s="164"/>
      <c r="AZ1176" s="164"/>
      <c r="BA1176" s="164"/>
      <c r="BB1176" s="164"/>
      <c r="BC1176" s="164"/>
      <c r="BD1176" s="164"/>
      <c r="BE1176" s="164"/>
      <c r="BF1176" s="164"/>
      <c r="BG1176" s="164"/>
      <c r="BH1176" s="164"/>
      <c r="BI1176" s="164"/>
      <c r="BJ1176" s="164"/>
      <c r="BK1176" s="164"/>
      <c r="BL1176" s="164"/>
      <c r="BM1176" s="164"/>
      <c r="BN1176" s="164"/>
      <c r="BO1176" s="164"/>
      <c r="BP1176" s="164"/>
      <c r="BQ1176" s="164"/>
      <c r="BR1176" s="164"/>
      <c r="BS1176" s="164"/>
      <c r="BT1176" s="164"/>
      <c r="BU1176" s="164"/>
      <c r="BV1176" s="164"/>
      <c r="BW1176" s="164"/>
      <c r="BX1176" s="164"/>
      <c r="BY1176" s="172"/>
    </row>
    <row r="1177" spans="1:77" s="169" customFormat="1" x14ac:dyDescent="0.3">
      <c r="A1177" s="156"/>
      <c r="B1177" s="170"/>
      <c r="W1177" s="170"/>
      <c r="X1177" s="164"/>
      <c r="Y1177" s="164"/>
      <c r="Z1177" s="164"/>
      <c r="AA1177" s="164"/>
      <c r="AB1177" s="164"/>
      <c r="AC1177" s="164"/>
      <c r="AD1177" s="164"/>
      <c r="AE1177" s="164"/>
      <c r="AF1177" s="164"/>
      <c r="AG1177" s="164"/>
      <c r="AH1177" s="164"/>
      <c r="AI1177" s="164"/>
      <c r="AJ1177" s="164"/>
      <c r="AK1177" s="164"/>
      <c r="AL1177" s="164"/>
      <c r="AM1177" s="164"/>
      <c r="AN1177" s="164"/>
      <c r="AO1177" s="164"/>
      <c r="AP1177" s="164"/>
      <c r="AQ1177" s="164"/>
      <c r="AR1177" s="164"/>
      <c r="AS1177" s="164"/>
      <c r="AT1177" s="164"/>
      <c r="AU1177" s="164"/>
      <c r="AV1177" s="164"/>
      <c r="AW1177" s="164"/>
      <c r="AX1177" s="164"/>
      <c r="AY1177" s="164"/>
      <c r="AZ1177" s="164"/>
      <c r="BA1177" s="164"/>
      <c r="BB1177" s="164"/>
      <c r="BC1177" s="164"/>
      <c r="BD1177" s="164"/>
      <c r="BE1177" s="164"/>
      <c r="BF1177" s="164"/>
      <c r="BG1177" s="164"/>
      <c r="BH1177" s="164"/>
      <c r="BI1177" s="164"/>
      <c r="BJ1177" s="164"/>
      <c r="BK1177" s="164"/>
      <c r="BL1177" s="164"/>
      <c r="BM1177" s="164"/>
      <c r="BN1177" s="164"/>
      <c r="BO1177" s="164"/>
      <c r="BP1177" s="164"/>
      <c r="BQ1177" s="164"/>
      <c r="BR1177" s="164"/>
      <c r="BS1177" s="164"/>
      <c r="BT1177" s="164"/>
      <c r="BU1177" s="164"/>
      <c r="BV1177" s="164"/>
      <c r="BW1177" s="164"/>
      <c r="BX1177" s="164"/>
      <c r="BY1177" s="172"/>
    </row>
    <row r="1178" spans="1:77" s="169" customFormat="1" x14ac:dyDescent="0.3">
      <c r="A1178" s="156"/>
      <c r="B1178" s="170"/>
      <c r="W1178" s="170"/>
      <c r="X1178" s="164"/>
      <c r="Y1178" s="164"/>
      <c r="Z1178" s="164"/>
      <c r="AA1178" s="164"/>
      <c r="AB1178" s="164"/>
      <c r="AC1178" s="164"/>
      <c r="AD1178" s="164"/>
      <c r="AE1178" s="164"/>
      <c r="AF1178" s="164"/>
      <c r="AG1178" s="164"/>
      <c r="AH1178" s="164"/>
      <c r="AI1178" s="164"/>
      <c r="AJ1178" s="164"/>
      <c r="AK1178" s="164"/>
      <c r="AL1178" s="164"/>
      <c r="AM1178" s="164"/>
      <c r="AN1178" s="164"/>
      <c r="AO1178" s="164"/>
      <c r="AP1178" s="164"/>
      <c r="AQ1178" s="164"/>
      <c r="AR1178" s="164"/>
      <c r="AS1178" s="164"/>
      <c r="AT1178" s="164"/>
      <c r="AU1178" s="164"/>
      <c r="AV1178" s="164"/>
      <c r="AW1178" s="164"/>
      <c r="AX1178" s="164"/>
      <c r="AY1178" s="164"/>
      <c r="AZ1178" s="164"/>
      <c r="BA1178" s="164"/>
      <c r="BB1178" s="164"/>
      <c r="BC1178" s="164"/>
      <c r="BD1178" s="164"/>
      <c r="BE1178" s="164"/>
      <c r="BF1178" s="164"/>
      <c r="BG1178" s="164"/>
      <c r="BH1178" s="164"/>
      <c r="BI1178" s="164"/>
      <c r="BJ1178" s="164"/>
      <c r="BK1178" s="164"/>
      <c r="BL1178" s="164"/>
      <c r="BM1178" s="164"/>
      <c r="BN1178" s="164"/>
      <c r="BO1178" s="164"/>
      <c r="BP1178" s="164"/>
      <c r="BQ1178" s="164"/>
      <c r="BR1178" s="164"/>
      <c r="BS1178" s="164"/>
      <c r="BT1178" s="164"/>
      <c r="BU1178" s="164"/>
      <c r="BV1178" s="164"/>
      <c r="BW1178" s="164"/>
      <c r="BX1178" s="164"/>
      <c r="BY1178" s="172"/>
    </row>
    <row r="1179" spans="1:77" s="169" customFormat="1" x14ac:dyDescent="0.3">
      <c r="A1179" s="156"/>
      <c r="B1179" s="170"/>
      <c r="W1179" s="170"/>
      <c r="X1179" s="164"/>
      <c r="Y1179" s="164"/>
      <c r="Z1179" s="164"/>
      <c r="AA1179" s="164"/>
      <c r="AB1179" s="164"/>
      <c r="AC1179" s="164"/>
      <c r="AD1179" s="164"/>
      <c r="AE1179" s="164"/>
      <c r="AF1179" s="164"/>
      <c r="AG1179" s="164"/>
      <c r="AH1179" s="164"/>
      <c r="AI1179" s="164"/>
      <c r="AJ1179" s="164"/>
      <c r="AK1179" s="164"/>
      <c r="AL1179" s="164"/>
      <c r="AM1179" s="164"/>
      <c r="AN1179" s="164"/>
      <c r="AO1179" s="164"/>
      <c r="AP1179" s="164"/>
      <c r="AQ1179" s="164"/>
      <c r="AR1179" s="164"/>
      <c r="AS1179" s="164"/>
      <c r="AT1179" s="164"/>
      <c r="AU1179" s="164"/>
      <c r="AV1179" s="164"/>
      <c r="AW1179" s="164"/>
      <c r="AX1179" s="164"/>
      <c r="AY1179" s="164"/>
      <c r="AZ1179" s="164"/>
      <c r="BA1179" s="164"/>
      <c r="BB1179" s="164"/>
      <c r="BC1179" s="164"/>
      <c r="BD1179" s="164"/>
      <c r="BE1179" s="164"/>
      <c r="BF1179" s="164"/>
      <c r="BG1179" s="164"/>
      <c r="BH1179" s="164"/>
      <c r="BI1179" s="164"/>
      <c r="BJ1179" s="164"/>
      <c r="BK1179" s="164"/>
      <c r="BL1179" s="164"/>
      <c r="BM1179" s="164"/>
      <c r="BN1179" s="164"/>
      <c r="BO1179" s="164"/>
      <c r="BP1179" s="164"/>
      <c r="BQ1179" s="164"/>
      <c r="BR1179" s="164"/>
      <c r="BS1179" s="164"/>
      <c r="BT1179" s="164"/>
      <c r="BU1179" s="164"/>
      <c r="BV1179" s="164"/>
      <c r="BW1179" s="164"/>
      <c r="BX1179" s="164"/>
      <c r="BY1179" s="172"/>
    </row>
    <row r="1180" spans="1:77" s="169" customFormat="1" x14ac:dyDescent="0.3">
      <c r="A1180" s="156"/>
      <c r="B1180" s="170"/>
      <c r="W1180" s="170"/>
      <c r="X1180" s="164"/>
      <c r="Y1180" s="164"/>
      <c r="Z1180" s="164"/>
      <c r="AA1180" s="164"/>
      <c r="AB1180" s="164"/>
      <c r="AC1180" s="164"/>
      <c r="AD1180" s="164"/>
      <c r="AE1180" s="164"/>
      <c r="AF1180" s="164"/>
      <c r="AG1180" s="164"/>
      <c r="AH1180" s="164"/>
      <c r="AI1180" s="164"/>
      <c r="AJ1180" s="164"/>
      <c r="AK1180" s="164"/>
      <c r="AL1180" s="164"/>
      <c r="AM1180" s="164"/>
      <c r="AN1180" s="164"/>
      <c r="AO1180" s="164"/>
      <c r="AP1180" s="164"/>
      <c r="AQ1180" s="164"/>
      <c r="AR1180" s="164"/>
      <c r="AS1180" s="164"/>
      <c r="AT1180" s="164"/>
      <c r="AU1180" s="164"/>
      <c r="AV1180" s="164"/>
      <c r="AW1180" s="164"/>
      <c r="AX1180" s="164"/>
      <c r="AY1180" s="164"/>
      <c r="AZ1180" s="164"/>
      <c r="BA1180" s="164"/>
      <c r="BB1180" s="164"/>
      <c r="BC1180" s="164"/>
      <c r="BD1180" s="164"/>
      <c r="BE1180" s="164"/>
      <c r="BF1180" s="164"/>
      <c r="BG1180" s="164"/>
      <c r="BH1180" s="164"/>
      <c r="BI1180" s="164"/>
      <c r="BJ1180" s="164"/>
      <c r="BK1180" s="164"/>
      <c r="BL1180" s="164"/>
      <c r="BM1180" s="164"/>
      <c r="BN1180" s="164"/>
      <c r="BO1180" s="164"/>
      <c r="BP1180" s="164"/>
      <c r="BQ1180" s="164"/>
      <c r="BR1180" s="164"/>
      <c r="BS1180" s="164"/>
      <c r="BT1180" s="164"/>
      <c r="BU1180" s="164"/>
      <c r="BV1180" s="164"/>
      <c r="BW1180" s="164"/>
      <c r="BX1180" s="164"/>
      <c r="BY1180" s="172"/>
    </row>
    <row r="1181" spans="1:77" s="169" customFormat="1" x14ac:dyDescent="0.3">
      <c r="A1181" s="156"/>
      <c r="B1181" s="170"/>
      <c r="W1181" s="170"/>
      <c r="X1181" s="164"/>
      <c r="Y1181" s="164"/>
      <c r="Z1181" s="164"/>
      <c r="AA1181" s="164"/>
      <c r="AB1181" s="164"/>
      <c r="AC1181" s="164"/>
      <c r="AD1181" s="164"/>
      <c r="AE1181" s="164"/>
      <c r="AF1181" s="164"/>
      <c r="AG1181" s="164"/>
      <c r="AH1181" s="164"/>
      <c r="AI1181" s="164"/>
      <c r="AJ1181" s="164"/>
      <c r="AK1181" s="164"/>
      <c r="AL1181" s="164"/>
      <c r="AM1181" s="164"/>
      <c r="AN1181" s="164"/>
      <c r="AO1181" s="164"/>
      <c r="AP1181" s="164"/>
      <c r="AQ1181" s="164"/>
      <c r="AR1181" s="164"/>
      <c r="AS1181" s="164"/>
      <c r="AT1181" s="164"/>
      <c r="AU1181" s="164"/>
      <c r="AV1181" s="164"/>
      <c r="AW1181" s="164"/>
      <c r="AX1181" s="164"/>
      <c r="AY1181" s="164"/>
      <c r="AZ1181" s="164"/>
      <c r="BA1181" s="164"/>
      <c r="BB1181" s="164"/>
      <c r="BC1181" s="164"/>
      <c r="BD1181" s="164"/>
      <c r="BE1181" s="164"/>
      <c r="BF1181" s="164"/>
      <c r="BG1181" s="164"/>
      <c r="BH1181" s="164"/>
      <c r="BI1181" s="164"/>
      <c r="BJ1181" s="164"/>
      <c r="BK1181" s="164"/>
      <c r="BL1181" s="164"/>
      <c r="BM1181" s="164"/>
      <c r="BN1181" s="164"/>
      <c r="BO1181" s="164"/>
      <c r="BP1181" s="164"/>
      <c r="BQ1181" s="164"/>
      <c r="BR1181" s="164"/>
      <c r="BS1181" s="164"/>
      <c r="BT1181" s="164"/>
      <c r="BU1181" s="164"/>
      <c r="BV1181" s="164"/>
      <c r="BW1181" s="164"/>
      <c r="BX1181" s="164"/>
      <c r="BY1181" s="172"/>
    </row>
    <row r="1182" spans="1:77" s="169" customFormat="1" x14ac:dyDescent="0.3">
      <c r="A1182" s="156"/>
      <c r="B1182" s="170"/>
      <c r="W1182" s="170"/>
      <c r="X1182" s="164"/>
      <c r="Y1182" s="164"/>
      <c r="Z1182" s="164"/>
      <c r="AA1182" s="164"/>
      <c r="AB1182" s="164"/>
      <c r="AC1182" s="164"/>
      <c r="AD1182" s="164"/>
      <c r="AE1182" s="164"/>
      <c r="AF1182" s="164"/>
      <c r="AG1182" s="164"/>
      <c r="AH1182" s="164"/>
      <c r="AI1182" s="164"/>
      <c r="AJ1182" s="164"/>
      <c r="AK1182" s="164"/>
      <c r="AL1182" s="164"/>
      <c r="AM1182" s="164"/>
      <c r="AN1182" s="164"/>
      <c r="AO1182" s="164"/>
      <c r="AP1182" s="164"/>
      <c r="AQ1182" s="164"/>
      <c r="AR1182" s="164"/>
      <c r="AS1182" s="164"/>
      <c r="AT1182" s="164"/>
      <c r="AU1182" s="164"/>
      <c r="AV1182" s="164"/>
      <c r="AW1182" s="164"/>
      <c r="AX1182" s="164"/>
      <c r="AY1182" s="164"/>
      <c r="AZ1182" s="164"/>
      <c r="BA1182" s="164"/>
      <c r="BB1182" s="164"/>
      <c r="BC1182" s="164"/>
      <c r="BD1182" s="164"/>
      <c r="BE1182" s="164"/>
      <c r="BF1182" s="164"/>
      <c r="BG1182" s="164"/>
      <c r="BH1182" s="164"/>
      <c r="BI1182" s="164"/>
      <c r="BJ1182" s="164"/>
      <c r="BK1182" s="164"/>
      <c r="BL1182" s="164"/>
      <c r="BM1182" s="164"/>
      <c r="BN1182" s="164"/>
      <c r="BO1182" s="164"/>
      <c r="BP1182" s="164"/>
      <c r="BQ1182" s="164"/>
      <c r="BR1182" s="164"/>
      <c r="BS1182" s="164"/>
      <c r="BT1182" s="164"/>
      <c r="BU1182" s="164"/>
      <c r="BV1182" s="164"/>
      <c r="BW1182" s="164"/>
      <c r="BX1182" s="164"/>
      <c r="BY1182" s="172"/>
    </row>
    <row r="1183" spans="1:77" s="169" customFormat="1" x14ac:dyDescent="0.3">
      <c r="A1183" s="156"/>
      <c r="B1183" s="170"/>
      <c r="W1183" s="170"/>
      <c r="X1183" s="164"/>
      <c r="Y1183" s="164"/>
      <c r="Z1183" s="164"/>
      <c r="AA1183" s="164"/>
      <c r="AB1183" s="164"/>
      <c r="AC1183" s="164"/>
      <c r="AD1183" s="164"/>
      <c r="AE1183" s="164"/>
      <c r="AF1183" s="164"/>
      <c r="AG1183" s="164"/>
      <c r="AH1183" s="164"/>
      <c r="AI1183" s="164"/>
      <c r="AJ1183" s="164"/>
      <c r="AK1183" s="164"/>
      <c r="AL1183" s="164"/>
      <c r="AM1183" s="164"/>
      <c r="AN1183" s="164"/>
      <c r="AO1183" s="164"/>
      <c r="AP1183" s="164"/>
      <c r="AQ1183" s="164"/>
      <c r="AR1183" s="164"/>
      <c r="AS1183" s="164"/>
      <c r="AT1183" s="164"/>
      <c r="AU1183" s="164"/>
      <c r="AV1183" s="164"/>
      <c r="AW1183" s="164"/>
      <c r="AX1183" s="164"/>
      <c r="AY1183" s="164"/>
      <c r="AZ1183" s="164"/>
      <c r="BA1183" s="164"/>
      <c r="BB1183" s="164"/>
      <c r="BC1183" s="164"/>
      <c r="BD1183" s="164"/>
      <c r="BE1183" s="164"/>
      <c r="BF1183" s="164"/>
      <c r="BG1183" s="164"/>
      <c r="BH1183" s="164"/>
      <c r="BI1183" s="164"/>
      <c r="BJ1183" s="164"/>
      <c r="BK1183" s="164"/>
      <c r="BL1183" s="164"/>
      <c r="BM1183" s="164"/>
      <c r="BN1183" s="164"/>
      <c r="BO1183" s="164"/>
      <c r="BP1183" s="164"/>
      <c r="BQ1183" s="164"/>
      <c r="BR1183" s="164"/>
      <c r="BS1183" s="164"/>
      <c r="BT1183" s="164"/>
      <c r="BU1183" s="164"/>
      <c r="BV1183" s="164"/>
      <c r="BW1183" s="164"/>
      <c r="BX1183" s="164"/>
      <c r="BY1183" s="172"/>
    </row>
    <row r="1184" spans="1:77" s="169" customFormat="1" x14ac:dyDescent="0.3">
      <c r="A1184" s="156"/>
      <c r="B1184" s="170"/>
      <c r="W1184" s="170"/>
      <c r="X1184" s="164"/>
      <c r="Y1184" s="164"/>
      <c r="Z1184" s="164"/>
      <c r="AA1184" s="164"/>
      <c r="AB1184" s="164"/>
      <c r="AC1184" s="164"/>
      <c r="AD1184" s="164"/>
      <c r="AE1184" s="164"/>
      <c r="AF1184" s="164"/>
      <c r="AG1184" s="164"/>
      <c r="AH1184" s="164"/>
      <c r="AI1184" s="164"/>
      <c r="AJ1184" s="164"/>
      <c r="AK1184" s="164"/>
      <c r="AL1184" s="164"/>
      <c r="AM1184" s="164"/>
      <c r="AN1184" s="164"/>
      <c r="AO1184" s="164"/>
      <c r="AP1184" s="164"/>
      <c r="AQ1184" s="164"/>
      <c r="AR1184" s="164"/>
      <c r="AS1184" s="164"/>
      <c r="AT1184" s="164"/>
      <c r="AU1184" s="164"/>
      <c r="AV1184" s="164"/>
      <c r="AW1184" s="164"/>
      <c r="AX1184" s="164"/>
      <c r="AY1184" s="164"/>
      <c r="AZ1184" s="164"/>
      <c r="BA1184" s="164"/>
      <c r="BB1184" s="164"/>
      <c r="BC1184" s="164"/>
      <c r="BD1184" s="164"/>
      <c r="BE1184" s="164"/>
      <c r="BF1184" s="164"/>
      <c r="BG1184" s="164"/>
      <c r="BH1184" s="164"/>
      <c r="BI1184" s="164"/>
      <c r="BJ1184" s="164"/>
      <c r="BK1184" s="164"/>
      <c r="BL1184" s="164"/>
      <c r="BM1184" s="164"/>
      <c r="BN1184" s="164"/>
      <c r="BO1184" s="164"/>
      <c r="BP1184" s="164"/>
      <c r="BQ1184" s="164"/>
      <c r="BR1184" s="164"/>
      <c r="BS1184" s="164"/>
      <c r="BT1184" s="164"/>
      <c r="BU1184" s="164"/>
      <c r="BV1184" s="164"/>
      <c r="BW1184" s="164"/>
      <c r="BX1184" s="164"/>
      <c r="BY1184" s="172"/>
    </row>
    <row r="1185" spans="1:77" s="169" customFormat="1" x14ac:dyDescent="0.3">
      <c r="A1185" s="156"/>
      <c r="B1185" s="170"/>
      <c r="W1185" s="170"/>
      <c r="X1185" s="164"/>
      <c r="Y1185" s="164"/>
      <c r="Z1185" s="164"/>
      <c r="AA1185" s="164"/>
      <c r="AB1185" s="164"/>
      <c r="AC1185" s="164"/>
      <c r="AD1185" s="164"/>
      <c r="AE1185" s="164"/>
      <c r="AF1185" s="164"/>
      <c r="AG1185" s="164"/>
      <c r="AH1185" s="164"/>
      <c r="AI1185" s="164"/>
      <c r="AJ1185" s="164"/>
      <c r="AK1185" s="164"/>
      <c r="AL1185" s="164"/>
      <c r="AM1185" s="164"/>
      <c r="AN1185" s="164"/>
      <c r="AO1185" s="164"/>
      <c r="AP1185" s="164"/>
      <c r="AQ1185" s="164"/>
      <c r="AR1185" s="164"/>
      <c r="AS1185" s="164"/>
      <c r="AT1185" s="164"/>
      <c r="AU1185" s="164"/>
      <c r="AV1185" s="164"/>
      <c r="AW1185" s="164"/>
      <c r="AX1185" s="164"/>
      <c r="AY1185" s="164"/>
      <c r="AZ1185" s="164"/>
      <c r="BA1185" s="164"/>
      <c r="BB1185" s="164"/>
      <c r="BC1185" s="164"/>
      <c r="BD1185" s="164"/>
      <c r="BE1185" s="164"/>
      <c r="BF1185" s="164"/>
      <c r="BG1185" s="164"/>
      <c r="BH1185" s="164"/>
      <c r="BI1185" s="164"/>
      <c r="BJ1185" s="164"/>
      <c r="BK1185" s="164"/>
      <c r="BL1185" s="164"/>
      <c r="BM1185" s="164"/>
      <c r="BN1185" s="164"/>
      <c r="BO1185" s="164"/>
      <c r="BP1185" s="164"/>
      <c r="BQ1185" s="164"/>
      <c r="BR1185" s="164"/>
      <c r="BS1185" s="164"/>
      <c r="BT1185" s="164"/>
      <c r="BU1185" s="164"/>
      <c r="BV1185" s="164"/>
      <c r="BW1185" s="164"/>
      <c r="BX1185" s="164"/>
      <c r="BY1185" s="172"/>
    </row>
    <row r="1186" spans="1:77" s="169" customFormat="1" x14ac:dyDescent="0.3">
      <c r="A1186" s="156"/>
      <c r="B1186" s="170"/>
      <c r="W1186" s="170"/>
      <c r="X1186" s="164"/>
      <c r="Y1186" s="164"/>
      <c r="Z1186" s="164"/>
      <c r="AA1186" s="164"/>
      <c r="AB1186" s="164"/>
      <c r="AC1186" s="164"/>
      <c r="AD1186" s="164"/>
      <c r="AE1186" s="164"/>
      <c r="AF1186" s="164"/>
      <c r="AG1186" s="164"/>
      <c r="AH1186" s="164"/>
      <c r="AI1186" s="164"/>
      <c r="AJ1186" s="164"/>
      <c r="AK1186" s="164"/>
      <c r="AL1186" s="164"/>
      <c r="AM1186" s="164"/>
      <c r="AN1186" s="164"/>
      <c r="AO1186" s="164"/>
      <c r="AP1186" s="164"/>
      <c r="AQ1186" s="164"/>
      <c r="AR1186" s="164"/>
      <c r="AS1186" s="164"/>
      <c r="AT1186" s="164"/>
      <c r="AU1186" s="164"/>
      <c r="AV1186" s="164"/>
      <c r="AW1186" s="164"/>
      <c r="AX1186" s="164"/>
      <c r="AY1186" s="164"/>
      <c r="AZ1186" s="164"/>
      <c r="BA1186" s="164"/>
      <c r="BB1186" s="164"/>
      <c r="BC1186" s="164"/>
      <c r="BD1186" s="164"/>
      <c r="BE1186" s="164"/>
      <c r="BF1186" s="164"/>
      <c r="BG1186" s="164"/>
      <c r="BH1186" s="164"/>
      <c r="BI1186" s="164"/>
      <c r="BJ1186" s="164"/>
      <c r="BK1186" s="164"/>
      <c r="BL1186" s="164"/>
      <c r="BM1186" s="164"/>
      <c r="BN1186" s="164"/>
      <c r="BO1186" s="164"/>
      <c r="BP1186" s="164"/>
      <c r="BQ1186" s="164"/>
      <c r="BR1186" s="164"/>
      <c r="BS1186" s="164"/>
      <c r="BT1186" s="164"/>
      <c r="BU1186" s="164"/>
      <c r="BV1186" s="164"/>
      <c r="BW1186" s="164"/>
      <c r="BX1186" s="164"/>
      <c r="BY1186" s="172"/>
    </row>
    <row r="1187" spans="1:77" s="169" customFormat="1" x14ac:dyDescent="0.3">
      <c r="A1187" s="156"/>
      <c r="B1187" s="170"/>
      <c r="W1187" s="170"/>
      <c r="X1187" s="164"/>
      <c r="Y1187" s="164"/>
      <c r="Z1187" s="164"/>
      <c r="AA1187" s="164"/>
      <c r="AB1187" s="164"/>
      <c r="AC1187" s="164"/>
      <c r="AD1187" s="164"/>
      <c r="AE1187" s="164"/>
      <c r="AF1187" s="164"/>
      <c r="AG1187" s="164"/>
      <c r="AH1187" s="164"/>
      <c r="AI1187" s="164"/>
      <c r="AJ1187" s="164"/>
      <c r="AK1187" s="164"/>
      <c r="AL1187" s="164"/>
      <c r="AM1187" s="164"/>
      <c r="AN1187" s="164"/>
      <c r="AO1187" s="164"/>
      <c r="AP1187" s="164"/>
      <c r="AQ1187" s="164"/>
      <c r="AR1187" s="164"/>
      <c r="AS1187" s="164"/>
      <c r="AT1187" s="164"/>
      <c r="AU1187" s="164"/>
      <c r="AV1187" s="164"/>
      <c r="AW1187" s="164"/>
      <c r="AX1187" s="164"/>
      <c r="AY1187" s="164"/>
      <c r="AZ1187" s="164"/>
      <c r="BA1187" s="164"/>
      <c r="BB1187" s="164"/>
      <c r="BC1187" s="164"/>
      <c r="BD1187" s="164"/>
      <c r="BE1187" s="164"/>
      <c r="BF1187" s="164"/>
      <c r="BG1187" s="164"/>
      <c r="BH1187" s="164"/>
      <c r="BI1187" s="164"/>
      <c r="BJ1187" s="164"/>
      <c r="BK1187" s="164"/>
      <c r="BL1187" s="164"/>
      <c r="BM1187" s="164"/>
      <c r="BN1187" s="164"/>
      <c r="BO1187" s="164"/>
      <c r="BP1187" s="164"/>
      <c r="BQ1187" s="164"/>
      <c r="BR1187" s="164"/>
      <c r="BS1187" s="164"/>
      <c r="BT1187" s="164"/>
      <c r="BU1187" s="164"/>
      <c r="BV1187" s="164"/>
      <c r="BW1187" s="164"/>
      <c r="BX1187" s="164"/>
      <c r="BY1187" s="172"/>
    </row>
    <row r="1188" spans="1:77" s="169" customFormat="1" x14ac:dyDescent="0.3">
      <c r="A1188" s="156"/>
      <c r="B1188" s="170"/>
      <c r="W1188" s="170"/>
      <c r="X1188" s="164"/>
      <c r="Y1188" s="164"/>
      <c r="Z1188" s="164"/>
      <c r="AA1188" s="164"/>
      <c r="AB1188" s="164"/>
      <c r="AC1188" s="164"/>
      <c r="AD1188" s="164"/>
      <c r="AE1188" s="164"/>
      <c r="AF1188" s="164"/>
      <c r="AG1188" s="164"/>
      <c r="AH1188" s="164"/>
      <c r="AI1188" s="164"/>
      <c r="AJ1188" s="164"/>
      <c r="AK1188" s="164"/>
      <c r="AL1188" s="164"/>
      <c r="AM1188" s="164"/>
      <c r="AN1188" s="164"/>
      <c r="AO1188" s="164"/>
      <c r="AP1188" s="164"/>
      <c r="AQ1188" s="164"/>
      <c r="AR1188" s="164"/>
      <c r="AS1188" s="164"/>
      <c r="AT1188" s="164"/>
      <c r="AU1188" s="164"/>
      <c r="AV1188" s="164"/>
      <c r="AW1188" s="164"/>
      <c r="AX1188" s="164"/>
      <c r="AY1188" s="164"/>
      <c r="AZ1188" s="164"/>
      <c r="BA1188" s="164"/>
      <c r="BB1188" s="164"/>
      <c r="BC1188" s="164"/>
      <c r="BD1188" s="164"/>
      <c r="BE1188" s="164"/>
      <c r="BF1188" s="164"/>
      <c r="BG1188" s="164"/>
      <c r="BH1188" s="164"/>
      <c r="BI1188" s="164"/>
      <c r="BJ1188" s="164"/>
      <c r="BK1188" s="164"/>
      <c r="BL1188" s="164"/>
      <c r="BM1188" s="164"/>
      <c r="BN1188" s="164"/>
      <c r="BO1188" s="164"/>
      <c r="BP1188" s="164"/>
      <c r="BQ1188" s="164"/>
      <c r="BR1188" s="164"/>
      <c r="BS1188" s="164"/>
      <c r="BT1188" s="164"/>
      <c r="BU1188" s="164"/>
      <c r="BV1188" s="164"/>
      <c r="BW1188" s="164"/>
      <c r="BX1188" s="164"/>
      <c r="BY1188" s="172"/>
    </row>
    <row r="1189" spans="1:77" s="169" customFormat="1" x14ac:dyDescent="0.3">
      <c r="A1189" s="156"/>
      <c r="B1189" s="170"/>
      <c r="W1189" s="170"/>
      <c r="X1189" s="164"/>
      <c r="Y1189" s="164"/>
      <c r="Z1189" s="164"/>
      <c r="AA1189" s="164"/>
      <c r="AB1189" s="164"/>
      <c r="AC1189" s="164"/>
      <c r="AD1189" s="164"/>
      <c r="AE1189" s="164"/>
      <c r="AF1189" s="164"/>
      <c r="AG1189" s="164"/>
      <c r="AH1189" s="164"/>
      <c r="AI1189" s="164"/>
      <c r="AJ1189" s="164"/>
      <c r="AK1189" s="164"/>
      <c r="AL1189" s="164"/>
      <c r="AM1189" s="164"/>
      <c r="AN1189" s="164"/>
      <c r="AO1189" s="164"/>
      <c r="AP1189" s="164"/>
      <c r="AQ1189" s="164"/>
      <c r="AR1189" s="164"/>
      <c r="AS1189" s="164"/>
      <c r="AT1189" s="164"/>
      <c r="AU1189" s="164"/>
      <c r="AV1189" s="164"/>
      <c r="AW1189" s="164"/>
      <c r="AX1189" s="164"/>
      <c r="AY1189" s="164"/>
      <c r="AZ1189" s="164"/>
      <c r="BA1189" s="164"/>
      <c r="BB1189" s="164"/>
      <c r="BC1189" s="164"/>
      <c r="BD1189" s="164"/>
      <c r="BE1189" s="164"/>
      <c r="BF1189" s="164"/>
      <c r="BG1189" s="164"/>
      <c r="BH1189" s="164"/>
      <c r="BI1189" s="164"/>
      <c r="BJ1189" s="164"/>
      <c r="BK1189" s="164"/>
      <c r="BL1189" s="164"/>
      <c r="BM1189" s="164"/>
      <c r="BN1189" s="164"/>
      <c r="BO1189" s="164"/>
      <c r="BP1189" s="164"/>
      <c r="BQ1189" s="164"/>
      <c r="BR1189" s="164"/>
      <c r="BS1189" s="164"/>
      <c r="BT1189" s="164"/>
      <c r="BU1189" s="164"/>
      <c r="BV1189" s="164"/>
      <c r="BW1189" s="164"/>
      <c r="BX1189" s="164"/>
      <c r="BY1189" s="172"/>
    </row>
    <row r="1190" spans="1:77" s="169" customFormat="1" x14ac:dyDescent="0.3">
      <c r="A1190" s="156"/>
      <c r="B1190" s="170"/>
      <c r="W1190" s="170"/>
      <c r="X1190" s="164"/>
      <c r="Y1190" s="164"/>
      <c r="Z1190" s="164"/>
      <c r="AA1190" s="164"/>
      <c r="AB1190" s="164"/>
      <c r="AC1190" s="164"/>
      <c r="AD1190" s="164"/>
      <c r="AE1190" s="164"/>
      <c r="AF1190" s="164"/>
      <c r="AG1190" s="164"/>
      <c r="AH1190" s="164"/>
      <c r="AI1190" s="164"/>
      <c r="AJ1190" s="164"/>
      <c r="AK1190" s="164"/>
      <c r="AL1190" s="164"/>
      <c r="AM1190" s="164"/>
      <c r="AN1190" s="164"/>
      <c r="AO1190" s="164"/>
      <c r="AP1190" s="164"/>
      <c r="AQ1190" s="164"/>
      <c r="AR1190" s="164"/>
      <c r="AS1190" s="164"/>
      <c r="AT1190" s="164"/>
      <c r="AU1190" s="164"/>
      <c r="AV1190" s="164"/>
      <c r="AW1190" s="164"/>
      <c r="AX1190" s="164"/>
      <c r="AY1190" s="164"/>
      <c r="AZ1190" s="164"/>
      <c r="BA1190" s="164"/>
      <c r="BB1190" s="164"/>
      <c r="BC1190" s="164"/>
      <c r="BD1190" s="164"/>
      <c r="BE1190" s="164"/>
      <c r="BF1190" s="164"/>
      <c r="BG1190" s="164"/>
      <c r="BH1190" s="164"/>
      <c r="BI1190" s="164"/>
      <c r="BJ1190" s="164"/>
      <c r="BK1190" s="164"/>
      <c r="BL1190" s="164"/>
      <c r="BM1190" s="164"/>
      <c r="BN1190" s="164"/>
      <c r="BO1190" s="164"/>
      <c r="BP1190" s="164"/>
      <c r="BQ1190" s="164"/>
      <c r="BR1190" s="164"/>
      <c r="BS1190" s="164"/>
      <c r="BT1190" s="164"/>
      <c r="BU1190" s="164"/>
      <c r="BV1190" s="164"/>
      <c r="BW1190" s="164"/>
      <c r="BX1190" s="164"/>
      <c r="BY1190" s="172"/>
    </row>
    <row r="1191" spans="1:77" s="169" customFormat="1" x14ac:dyDescent="0.3">
      <c r="A1191" s="156"/>
      <c r="B1191" s="170"/>
      <c r="W1191" s="170"/>
      <c r="X1191" s="164"/>
      <c r="Y1191" s="164"/>
      <c r="Z1191" s="164"/>
      <c r="AA1191" s="164"/>
      <c r="AB1191" s="164"/>
      <c r="AC1191" s="164"/>
      <c r="AD1191" s="164"/>
      <c r="AE1191" s="164"/>
      <c r="AF1191" s="164"/>
      <c r="AG1191" s="164"/>
      <c r="AH1191" s="164"/>
      <c r="AI1191" s="164"/>
      <c r="AJ1191" s="164"/>
      <c r="AK1191" s="164"/>
      <c r="AL1191" s="164"/>
      <c r="AM1191" s="164"/>
      <c r="AN1191" s="164"/>
      <c r="AO1191" s="164"/>
      <c r="AP1191" s="164"/>
      <c r="AQ1191" s="164"/>
      <c r="AR1191" s="164"/>
      <c r="AS1191" s="164"/>
      <c r="AT1191" s="164"/>
      <c r="AU1191" s="164"/>
      <c r="AV1191" s="164"/>
      <c r="AW1191" s="164"/>
      <c r="AX1191" s="164"/>
      <c r="AY1191" s="164"/>
      <c r="AZ1191" s="164"/>
      <c r="BA1191" s="164"/>
      <c r="BB1191" s="164"/>
      <c r="BC1191" s="164"/>
      <c r="BD1191" s="164"/>
      <c r="BE1191" s="164"/>
      <c r="BF1191" s="164"/>
      <c r="BG1191" s="164"/>
      <c r="BH1191" s="164"/>
      <c r="BI1191" s="164"/>
      <c r="BJ1191" s="164"/>
      <c r="BK1191" s="164"/>
      <c r="BL1191" s="164"/>
      <c r="BM1191" s="164"/>
      <c r="BN1191" s="164"/>
      <c r="BO1191" s="164"/>
      <c r="BP1191" s="164"/>
      <c r="BQ1191" s="164"/>
      <c r="BR1191" s="164"/>
      <c r="BS1191" s="164"/>
      <c r="BT1191" s="164"/>
      <c r="BU1191" s="164"/>
      <c r="BV1191" s="164"/>
      <c r="BW1191" s="164"/>
      <c r="BX1191" s="164"/>
      <c r="BY1191" s="172"/>
    </row>
    <row r="1192" spans="1:77" s="169" customFormat="1" x14ac:dyDescent="0.3">
      <c r="A1192" s="156"/>
      <c r="B1192" s="170"/>
      <c r="W1192" s="170"/>
      <c r="X1192" s="164"/>
      <c r="Y1192" s="164"/>
      <c r="Z1192" s="164"/>
      <c r="AA1192" s="164"/>
      <c r="AB1192" s="164"/>
      <c r="AC1192" s="164"/>
      <c r="AD1192" s="164"/>
      <c r="AE1192" s="164"/>
      <c r="AF1192" s="164"/>
      <c r="AG1192" s="164"/>
      <c r="AH1192" s="164"/>
      <c r="AI1192" s="164"/>
      <c r="AJ1192" s="164"/>
      <c r="AK1192" s="164"/>
      <c r="AL1192" s="164"/>
      <c r="AM1192" s="164"/>
      <c r="AN1192" s="164"/>
      <c r="AO1192" s="164"/>
      <c r="AP1192" s="164"/>
      <c r="AQ1192" s="164"/>
      <c r="AR1192" s="164"/>
      <c r="AS1192" s="164"/>
      <c r="AT1192" s="164"/>
      <c r="AU1192" s="164"/>
      <c r="AV1192" s="164"/>
      <c r="AW1192" s="164"/>
      <c r="AX1192" s="164"/>
      <c r="AY1192" s="164"/>
      <c r="AZ1192" s="164"/>
      <c r="BA1192" s="164"/>
      <c r="BB1192" s="164"/>
      <c r="BC1192" s="164"/>
      <c r="BD1192" s="164"/>
      <c r="BE1192" s="164"/>
      <c r="BF1192" s="164"/>
      <c r="BG1192" s="164"/>
      <c r="BH1192" s="164"/>
      <c r="BI1192" s="164"/>
      <c r="BJ1192" s="164"/>
      <c r="BK1192" s="164"/>
      <c r="BL1192" s="164"/>
      <c r="BM1192" s="164"/>
      <c r="BN1192" s="164"/>
      <c r="BO1192" s="164"/>
      <c r="BP1192" s="164"/>
      <c r="BQ1192" s="164"/>
      <c r="BR1192" s="164"/>
      <c r="BS1192" s="164"/>
      <c r="BT1192" s="164"/>
      <c r="BU1192" s="164"/>
      <c r="BV1192" s="164"/>
      <c r="BW1192" s="164"/>
      <c r="BX1192" s="164"/>
      <c r="BY1192" s="172"/>
    </row>
    <row r="1193" spans="1:77" s="169" customFormat="1" x14ac:dyDescent="0.3">
      <c r="A1193" s="156"/>
      <c r="B1193" s="170"/>
      <c r="W1193" s="170"/>
      <c r="X1193" s="164"/>
      <c r="Y1193" s="164"/>
      <c r="Z1193" s="164"/>
      <c r="AA1193" s="164"/>
      <c r="AB1193" s="164"/>
      <c r="AC1193" s="164"/>
      <c r="AD1193" s="164"/>
      <c r="AE1193" s="164"/>
      <c r="AF1193" s="164"/>
      <c r="AG1193" s="164"/>
      <c r="AH1193" s="164"/>
      <c r="AI1193" s="164"/>
      <c r="AJ1193" s="164"/>
      <c r="AK1193" s="164"/>
      <c r="AL1193" s="164"/>
      <c r="AM1193" s="164"/>
      <c r="AN1193" s="164"/>
      <c r="AO1193" s="164"/>
      <c r="AP1193" s="164"/>
      <c r="AQ1193" s="164"/>
      <c r="AR1193" s="164"/>
      <c r="AS1193" s="164"/>
      <c r="AT1193" s="164"/>
      <c r="AU1193" s="164"/>
      <c r="AV1193" s="164"/>
      <c r="AW1193" s="164"/>
      <c r="AX1193" s="164"/>
      <c r="AY1193" s="164"/>
      <c r="AZ1193" s="164"/>
      <c r="BA1193" s="164"/>
      <c r="BB1193" s="164"/>
      <c r="BC1193" s="164"/>
      <c r="BD1193" s="164"/>
      <c r="BE1193" s="164"/>
      <c r="BF1193" s="164"/>
      <c r="BG1193" s="164"/>
      <c r="BH1193" s="164"/>
      <c r="BI1193" s="164"/>
      <c r="BJ1193" s="164"/>
      <c r="BK1193" s="164"/>
      <c r="BL1193" s="164"/>
      <c r="BM1193" s="164"/>
      <c r="BN1193" s="164"/>
      <c r="BO1193" s="164"/>
      <c r="BP1193" s="164"/>
      <c r="BQ1193" s="164"/>
      <c r="BR1193" s="164"/>
      <c r="BS1193" s="164"/>
      <c r="BT1193" s="164"/>
      <c r="BU1193" s="164"/>
      <c r="BV1193" s="164"/>
      <c r="BW1193" s="164"/>
      <c r="BX1193" s="164"/>
      <c r="BY1193" s="172"/>
    </row>
    <row r="1194" spans="1:77" s="169" customFormat="1" x14ac:dyDescent="0.3">
      <c r="A1194" s="156"/>
      <c r="B1194" s="170"/>
      <c r="W1194" s="170"/>
      <c r="X1194" s="164"/>
      <c r="Y1194" s="164"/>
      <c r="Z1194" s="164"/>
      <c r="AA1194" s="164"/>
      <c r="AB1194" s="164"/>
      <c r="AC1194" s="164"/>
      <c r="AD1194" s="164"/>
      <c r="AE1194" s="164"/>
      <c r="AF1194" s="164"/>
      <c r="AG1194" s="164"/>
      <c r="AH1194" s="164"/>
      <c r="AI1194" s="164"/>
      <c r="AJ1194" s="164"/>
      <c r="AK1194" s="164"/>
      <c r="AL1194" s="164"/>
      <c r="AM1194" s="164"/>
      <c r="AN1194" s="164"/>
      <c r="AO1194" s="164"/>
      <c r="AP1194" s="164"/>
      <c r="AQ1194" s="164"/>
      <c r="AR1194" s="164"/>
      <c r="AS1194" s="164"/>
      <c r="AT1194" s="164"/>
      <c r="AU1194" s="164"/>
      <c r="AV1194" s="164"/>
      <c r="AW1194" s="164"/>
      <c r="AX1194" s="164"/>
      <c r="AY1194" s="164"/>
      <c r="AZ1194" s="164"/>
      <c r="BA1194" s="164"/>
      <c r="BB1194" s="164"/>
      <c r="BC1194" s="164"/>
      <c r="BD1194" s="164"/>
      <c r="BE1194" s="164"/>
      <c r="BF1194" s="164"/>
      <c r="BG1194" s="164"/>
      <c r="BH1194" s="164"/>
      <c r="BI1194" s="164"/>
      <c r="BJ1194" s="164"/>
      <c r="BK1194" s="164"/>
      <c r="BL1194" s="164"/>
      <c r="BM1194" s="164"/>
      <c r="BN1194" s="164"/>
      <c r="BO1194" s="164"/>
      <c r="BP1194" s="164"/>
      <c r="BQ1194" s="164"/>
      <c r="BR1194" s="164"/>
      <c r="BS1194" s="164"/>
      <c r="BT1194" s="164"/>
      <c r="BU1194" s="164"/>
      <c r="BV1194" s="164"/>
      <c r="BW1194" s="164"/>
      <c r="BX1194" s="164"/>
      <c r="BY1194" s="172"/>
    </row>
    <row r="1195" spans="1:77" s="169" customFormat="1" x14ac:dyDescent="0.3">
      <c r="A1195" s="156"/>
      <c r="B1195" s="170"/>
      <c r="W1195" s="170"/>
      <c r="X1195" s="164"/>
      <c r="Y1195" s="164"/>
      <c r="Z1195" s="164"/>
      <c r="AA1195" s="164"/>
      <c r="AB1195" s="164"/>
      <c r="AC1195" s="164"/>
      <c r="AD1195" s="164"/>
      <c r="AE1195" s="164"/>
      <c r="AF1195" s="164"/>
      <c r="AG1195" s="164"/>
      <c r="AH1195" s="164"/>
      <c r="AI1195" s="164"/>
      <c r="AJ1195" s="164"/>
      <c r="AK1195" s="164"/>
      <c r="AL1195" s="164"/>
      <c r="AM1195" s="164"/>
      <c r="AN1195" s="164"/>
      <c r="AO1195" s="164"/>
      <c r="AP1195" s="164"/>
      <c r="AQ1195" s="164"/>
      <c r="AR1195" s="164"/>
      <c r="AS1195" s="164"/>
      <c r="AT1195" s="164"/>
      <c r="AU1195" s="164"/>
      <c r="AV1195" s="164"/>
      <c r="AW1195" s="164"/>
      <c r="AX1195" s="164"/>
      <c r="AY1195" s="164"/>
      <c r="AZ1195" s="164"/>
      <c r="BA1195" s="164"/>
      <c r="BB1195" s="164"/>
      <c r="BC1195" s="164"/>
      <c r="BD1195" s="164"/>
      <c r="BE1195" s="164"/>
      <c r="BF1195" s="164"/>
      <c r="BG1195" s="164"/>
      <c r="BH1195" s="164"/>
      <c r="BI1195" s="164"/>
      <c r="BJ1195" s="164"/>
      <c r="BK1195" s="164"/>
      <c r="BL1195" s="164"/>
      <c r="BM1195" s="164"/>
      <c r="BN1195" s="164"/>
      <c r="BO1195" s="164"/>
      <c r="BP1195" s="164"/>
      <c r="BQ1195" s="164"/>
      <c r="BR1195" s="164"/>
      <c r="BS1195" s="164"/>
      <c r="BT1195" s="164"/>
      <c r="BU1195" s="164"/>
      <c r="BV1195" s="164"/>
      <c r="BW1195" s="164"/>
      <c r="BX1195" s="164"/>
      <c r="BY1195" s="172"/>
    </row>
    <row r="1196" spans="1:77" s="169" customFormat="1" x14ac:dyDescent="0.3">
      <c r="A1196" s="156"/>
      <c r="B1196" s="170"/>
      <c r="W1196" s="170"/>
      <c r="X1196" s="164"/>
      <c r="Y1196" s="164"/>
      <c r="Z1196" s="164"/>
      <c r="AA1196" s="164"/>
      <c r="AB1196" s="164"/>
      <c r="AC1196" s="164"/>
      <c r="AD1196" s="164"/>
      <c r="AE1196" s="164"/>
      <c r="AF1196" s="164"/>
      <c r="AG1196" s="164"/>
      <c r="AH1196" s="164"/>
      <c r="AI1196" s="164"/>
      <c r="AJ1196" s="164"/>
      <c r="AK1196" s="164"/>
      <c r="AL1196" s="164"/>
      <c r="AM1196" s="164"/>
      <c r="AN1196" s="164"/>
      <c r="AO1196" s="164"/>
      <c r="AP1196" s="164"/>
      <c r="AQ1196" s="164"/>
      <c r="AR1196" s="164"/>
      <c r="AS1196" s="164"/>
      <c r="AT1196" s="164"/>
      <c r="AU1196" s="164"/>
      <c r="AV1196" s="164"/>
      <c r="AW1196" s="164"/>
      <c r="AX1196" s="164"/>
      <c r="AY1196" s="164"/>
      <c r="AZ1196" s="164"/>
      <c r="BA1196" s="164"/>
      <c r="BB1196" s="164"/>
      <c r="BC1196" s="164"/>
      <c r="BD1196" s="164"/>
      <c r="BE1196" s="164"/>
      <c r="BF1196" s="164"/>
      <c r="BG1196" s="164"/>
      <c r="BH1196" s="164"/>
      <c r="BI1196" s="164"/>
      <c r="BJ1196" s="164"/>
      <c r="BK1196" s="164"/>
      <c r="BL1196" s="164"/>
      <c r="BM1196" s="164"/>
      <c r="BN1196" s="164"/>
      <c r="BO1196" s="164"/>
      <c r="BP1196" s="164"/>
      <c r="BQ1196" s="164"/>
      <c r="BR1196" s="164"/>
      <c r="BS1196" s="164"/>
      <c r="BT1196" s="164"/>
      <c r="BU1196" s="164"/>
      <c r="BV1196" s="164"/>
      <c r="BW1196" s="164"/>
      <c r="BX1196" s="164"/>
      <c r="BY1196" s="172"/>
    </row>
    <row r="1197" spans="1:77" s="169" customFormat="1" x14ac:dyDescent="0.3">
      <c r="A1197" s="156"/>
      <c r="B1197" s="170"/>
      <c r="W1197" s="170"/>
      <c r="X1197" s="164"/>
      <c r="Y1197" s="164"/>
      <c r="Z1197" s="164"/>
      <c r="AA1197" s="164"/>
      <c r="AB1197" s="164"/>
      <c r="AC1197" s="164"/>
      <c r="AD1197" s="164"/>
      <c r="AE1197" s="164"/>
      <c r="AF1197" s="164"/>
      <c r="AG1197" s="164"/>
      <c r="AH1197" s="164"/>
      <c r="AI1197" s="164"/>
      <c r="AJ1197" s="164"/>
      <c r="AK1197" s="164"/>
      <c r="AL1197" s="164"/>
      <c r="AM1197" s="164"/>
      <c r="AN1197" s="164"/>
      <c r="AO1197" s="164"/>
      <c r="AP1197" s="164"/>
      <c r="AQ1197" s="164"/>
      <c r="AR1197" s="164"/>
      <c r="AS1197" s="164"/>
      <c r="AT1197" s="164"/>
      <c r="AU1197" s="164"/>
      <c r="AV1197" s="164"/>
      <c r="AW1197" s="164"/>
      <c r="AX1197" s="164"/>
      <c r="AY1197" s="164"/>
      <c r="AZ1197" s="164"/>
      <c r="BA1197" s="164"/>
      <c r="BB1197" s="164"/>
      <c r="BC1197" s="164"/>
      <c r="BD1197" s="164"/>
      <c r="BE1197" s="164"/>
      <c r="BF1197" s="164"/>
      <c r="BG1197" s="164"/>
      <c r="BH1197" s="164"/>
      <c r="BI1197" s="164"/>
      <c r="BJ1197" s="164"/>
      <c r="BK1197" s="164"/>
      <c r="BL1197" s="164"/>
      <c r="BM1197" s="164"/>
      <c r="BN1197" s="164"/>
      <c r="BO1197" s="164"/>
      <c r="BP1197" s="164"/>
      <c r="BQ1197" s="164"/>
      <c r="BR1197" s="164"/>
      <c r="BS1197" s="164"/>
      <c r="BT1197" s="164"/>
      <c r="BU1197" s="164"/>
      <c r="BV1197" s="164"/>
      <c r="BW1197" s="164"/>
      <c r="BX1197" s="164"/>
      <c r="BY1197" s="172"/>
    </row>
    <row r="1198" spans="1:77" s="169" customFormat="1" x14ac:dyDescent="0.3">
      <c r="A1198" s="156"/>
      <c r="B1198" s="170"/>
      <c r="W1198" s="170"/>
      <c r="X1198" s="164"/>
      <c r="Y1198" s="164"/>
      <c r="Z1198" s="164"/>
      <c r="AA1198" s="164"/>
      <c r="AB1198" s="164"/>
      <c r="AC1198" s="164"/>
      <c r="AD1198" s="164"/>
      <c r="AE1198" s="164"/>
      <c r="AF1198" s="164"/>
      <c r="AG1198" s="164"/>
      <c r="AH1198" s="164"/>
      <c r="AI1198" s="164"/>
      <c r="AJ1198" s="164"/>
      <c r="AK1198" s="164"/>
      <c r="AL1198" s="164"/>
      <c r="AM1198" s="164"/>
      <c r="AN1198" s="164"/>
      <c r="AO1198" s="164"/>
      <c r="AP1198" s="164"/>
      <c r="AQ1198" s="164"/>
      <c r="AR1198" s="164"/>
      <c r="AS1198" s="164"/>
      <c r="AT1198" s="164"/>
      <c r="AU1198" s="164"/>
      <c r="AV1198" s="164"/>
      <c r="AW1198" s="164"/>
      <c r="AX1198" s="164"/>
      <c r="AY1198" s="164"/>
      <c r="AZ1198" s="164"/>
      <c r="BA1198" s="164"/>
      <c r="BB1198" s="164"/>
      <c r="BC1198" s="164"/>
      <c r="BD1198" s="164"/>
      <c r="BE1198" s="164"/>
      <c r="BF1198" s="164"/>
      <c r="BG1198" s="164"/>
      <c r="BH1198" s="164"/>
      <c r="BI1198" s="164"/>
      <c r="BJ1198" s="164"/>
      <c r="BK1198" s="164"/>
      <c r="BL1198" s="164"/>
      <c r="BM1198" s="164"/>
      <c r="BN1198" s="164"/>
      <c r="BO1198" s="164"/>
      <c r="BP1198" s="164"/>
      <c r="BQ1198" s="164"/>
      <c r="BR1198" s="164"/>
      <c r="BS1198" s="164"/>
      <c r="BT1198" s="164"/>
      <c r="BU1198" s="164"/>
      <c r="BV1198" s="164"/>
      <c r="BW1198" s="164"/>
      <c r="BX1198" s="164"/>
      <c r="BY1198" s="172"/>
    </row>
    <row r="1199" spans="1:77" s="169" customFormat="1" x14ac:dyDescent="0.3">
      <c r="A1199" s="156"/>
      <c r="B1199" s="170"/>
      <c r="W1199" s="170"/>
      <c r="X1199" s="164"/>
      <c r="Y1199" s="164"/>
      <c r="Z1199" s="164"/>
      <c r="AA1199" s="164"/>
      <c r="AB1199" s="164"/>
      <c r="AC1199" s="164"/>
      <c r="AD1199" s="164"/>
      <c r="AE1199" s="164"/>
      <c r="AF1199" s="164"/>
      <c r="AG1199" s="164"/>
      <c r="AH1199" s="164"/>
      <c r="AI1199" s="164"/>
      <c r="AJ1199" s="164"/>
      <c r="AK1199" s="164"/>
      <c r="AL1199" s="164"/>
      <c r="AM1199" s="164"/>
      <c r="AN1199" s="164"/>
      <c r="AO1199" s="164"/>
      <c r="AP1199" s="164"/>
      <c r="AQ1199" s="164"/>
      <c r="AR1199" s="164"/>
      <c r="AS1199" s="164"/>
      <c r="AT1199" s="164"/>
      <c r="AU1199" s="164"/>
      <c r="AV1199" s="164"/>
      <c r="AW1199" s="164"/>
      <c r="AX1199" s="164"/>
      <c r="AY1199" s="164"/>
      <c r="AZ1199" s="164"/>
      <c r="BA1199" s="164"/>
      <c r="BB1199" s="164"/>
      <c r="BC1199" s="164"/>
      <c r="BD1199" s="164"/>
      <c r="BE1199" s="164"/>
      <c r="BF1199" s="164"/>
      <c r="BG1199" s="164"/>
      <c r="BH1199" s="164"/>
      <c r="BI1199" s="164"/>
      <c r="BJ1199" s="164"/>
      <c r="BK1199" s="164"/>
      <c r="BL1199" s="164"/>
      <c r="BM1199" s="164"/>
      <c r="BN1199" s="164"/>
      <c r="BO1199" s="164"/>
      <c r="BP1199" s="164"/>
      <c r="BQ1199" s="164"/>
      <c r="BR1199" s="164"/>
      <c r="BS1199" s="164"/>
      <c r="BT1199" s="164"/>
      <c r="BU1199" s="164"/>
      <c r="BV1199" s="164"/>
      <c r="BW1199" s="164"/>
      <c r="BX1199" s="164"/>
      <c r="BY1199" s="172"/>
    </row>
    <row r="1200" spans="1:77" s="169" customFormat="1" x14ac:dyDescent="0.3">
      <c r="A1200" s="156"/>
      <c r="B1200" s="170"/>
      <c r="W1200" s="170"/>
      <c r="X1200" s="164"/>
      <c r="Y1200" s="164"/>
      <c r="Z1200" s="164"/>
      <c r="AA1200" s="164"/>
      <c r="AB1200" s="164"/>
      <c r="AC1200" s="164"/>
      <c r="AD1200" s="164"/>
      <c r="AE1200" s="164"/>
      <c r="AF1200" s="164"/>
      <c r="AG1200" s="164"/>
      <c r="AH1200" s="164"/>
      <c r="AI1200" s="164"/>
      <c r="AJ1200" s="164"/>
      <c r="AK1200" s="164"/>
      <c r="AL1200" s="164"/>
      <c r="AM1200" s="164"/>
      <c r="AN1200" s="164"/>
      <c r="AO1200" s="164"/>
      <c r="AP1200" s="164"/>
      <c r="AQ1200" s="164"/>
      <c r="AR1200" s="164"/>
      <c r="AS1200" s="164"/>
      <c r="AT1200" s="164"/>
      <c r="AU1200" s="164"/>
      <c r="AV1200" s="164"/>
      <c r="AW1200" s="164"/>
      <c r="AX1200" s="164"/>
      <c r="AY1200" s="164"/>
      <c r="AZ1200" s="164"/>
      <c r="BA1200" s="164"/>
      <c r="BB1200" s="164"/>
      <c r="BC1200" s="164"/>
      <c r="BD1200" s="164"/>
      <c r="BE1200" s="164"/>
      <c r="BF1200" s="164"/>
      <c r="BG1200" s="164"/>
      <c r="BH1200" s="164"/>
      <c r="BI1200" s="164"/>
      <c r="BJ1200" s="164"/>
      <c r="BK1200" s="164"/>
      <c r="BL1200" s="164"/>
      <c r="BM1200" s="164"/>
      <c r="BN1200" s="164"/>
      <c r="BO1200" s="164"/>
      <c r="BP1200" s="164"/>
      <c r="BQ1200" s="164"/>
      <c r="BR1200" s="164"/>
      <c r="BS1200" s="164"/>
      <c r="BT1200" s="164"/>
      <c r="BU1200" s="164"/>
      <c r="BV1200" s="164"/>
      <c r="BW1200" s="164"/>
      <c r="BX1200" s="164"/>
      <c r="BY1200" s="172"/>
    </row>
    <row r="1201" spans="1:77" s="169" customFormat="1" x14ac:dyDescent="0.3">
      <c r="A1201" s="156"/>
      <c r="B1201" s="170"/>
      <c r="W1201" s="170"/>
      <c r="X1201" s="164"/>
      <c r="Y1201" s="164"/>
      <c r="Z1201" s="164"/>
      <c r="AA1201" s="164"/>
      <c r="AB1201" s="164"/>
      <c r="AC1201" s="164"/>
      <c r="AD1201" s="164"/>
      <c r="AE1201" s="164"/>
      <c r="AF1201" s="164"/>
      <c r="AG1201" s="164"/>
      <c r="AH1201" s="164"/>
      <c r="AI1201" s="164"/>
      <c r="AJ1201" s="164"/>
      <c r="AK1201" s="164"/>
      <c r="AL1201" s="164"/>
      <c r="AM1201" s="164"/>
      <c r="AN1201" s="164"/>
      <c r="AO1201" s="164"/>
      <c r="AP1201" s="164"/>
      <c r="AQ1201" s="164"/>
      <c r="AR1201" s="164"/>
      <c r="AS1201" s="164"/>
      <c r="AT1201" s="164"/>
      <c r="AU1201" s="164"/>
      <c r="AV1201" s="164"/>
      <c r="AW1201" s="164"/>
      <c r="AX1201" s="164"/>
      <c r="AY1201" s="164"/>
      <c r="AZ1201" s="164"/>
      <c r="BA1201" s="164"/>
      <c r="BB1201" s="164"/>
      <c r="BC1201" s="164"/>
      <c r="BD1201" s="164"/>
      <c r="BE1201" s="164"/>
      <c r="BF1201" s="164"/>
      <c r="BG1201" s="164"/>
      <c r="BH1201" s="164"/>
      <c r="BI1201" s="164"/>
      <c r="BJ1201" s="164"/>
      <c r="BK1201" s="164"/>
      <c r="BL1201" s="164"/>
      <c r="BM1201" s="164"/>
      <c r="BN1201" s="164"/>
      <c r="BO1201" s="164"/>
      <c r="BP1201" s="164"/>
      <c r="BQ1201" s="164"/>
      <c r="BR1201" s="164"/>
      <c r="BS1201" s="164"/>
      <c r="BT1201" s="164"/>
      <c r="BU1201" s="164"/>
      <c r="BV1201" s="164"/>
      <c r="BW1201" s="164"/>
      <c r="BX1201" s="164"/>
      <c r="BY1201" s="172"/>
    </row>
    <row r="1202" spans="1:77" s="169" customFormat="1" x14ac:dyDescent="0.3">
      <c r="A1202" s="156"/>
      <c r="B1202" s="170"/>
      <c r="W1202" s="170"/>
      <c r="X1202" s="164"/>
      <c r="Y1202" s="164"/>
      <c r="Z1202" s="164"/>
      <c r="AA1202" s="164"/>
      <c r="AB1202" s="164"/>
      <c r="AC1202" s="164"/>
      <c r="AD1202" s="164"/>
      <c r="AE1202" s="164"/>
      <c r="AF1202" s="164"/>
      <c r="AG1202" s="164"/>
      <c r="AH1202" s="164"/>
      <c r="AI1202" s="164"/>
      <c r="AJ1202" s="164"/>
      <c r="AK1202" s="164"/>
      <c r="AL1202" s="164"/>
      <c r="AM1202" s="164"/>
      <c r="AN1202" s="164"/>
      <c r="AO1202" s="164"/>
      <c r="AP1202" s="164"/>
      <c r="AQ1202" s="164"/>
      <c r="AR1202" s="164"/>
      <c r="AS1202" s="164"/>
      <c r="AT1202" s="164"/>
      <c r="AU1202" s="164"/>
      <c r="AV1202" s="164"/>
      <c r="AW1202" s="164"/>
      <c r="AX1202" s="164"/>
      <c r="AY1202" s="164"/>
      <c r="AZ1202" s="164"/>
      <c r="BA1202" s="164"/>
      <c r="BB1202" s="164"/>
      <c r="BC1202" s="164"/>
      <c r="BD1202" s="164"/>
      <c r="BE1202" s="164"/>
      <c r="BF1202" s="164"/>
      <c r="BG1202" s="164"/>
      <c r="BH1202" s="164"/>
      <c r="BI1202" s="164"/>
      <c r="BJ1202" s="164"/>
      <c r="BK1202" s="164"/>
      <c r="BL1202" s="164"/>
      <c r="BM1202" s="164"/>
      <c r="BN1202" s="164"/>
      <c r="BO1202" s="164"/>
      <c r="BP1202" s="164"/>
      <c r="BQ1202" s="164"/>
      <c r="BR1202" s="164"/>
      <c r="BS1202" s="164"/>
      <c r="BT1202" s="164"/>
      <c r="BU1202" s="164"/>
      <c r="BV1202" s="164"/>
      <c r="BW1202" s="164"/>
      <c r="BX1202" s="164"/>
      <c r="BY1202" s="172"/>
    </row>
    <row r="1203" spans="1:77" s="169" customFormat="1" x14ac:dyDescent="0.3">
      <c r="A1203" s="156"/>
      <c r="B1203" s="170"/>
      <c r="W1203" s="170"/>
      <c r="X1203" s="164"/>
      <c r="Y1203" s="164"/>
      <c r="Z1203" s="164"/>
      <c r="AA1203" s="164"/>
      <c r="AB1203" s="164"/>
      <c r="AC1203" s="164"/>
      <c r="AD1203" s="164"/>
      <c r="AE1203" s="164"/>
      <c r="AF1203" s="164"/>
      <c r="AG1203" s="164"/>
      <c r="AH1203" s="164"/>
      <c r="AI1203" s="164"/>
      <c r="AJ1203" s="164"/>
      <c r="AK1203" s="164"/>
      <c r="AL1203" s="164"/>
      <c r="AM1203" s="164"/>
      <c r="AN1203" s="164"/>
      <c r="AO1203" s="164"/>
      <c r="AP1203" s="164"/>
      <c r="AQ1203" s="164"/>
      <c r="AR1203" s="164"/>
      <c r="AS1203" s="164"/>
      <c r="AT1203" s="164"/>
      <c r="AU1203" s="164"/>
      <c r="AV1203" s="164"/>
      <c r="AW1203" s="164"/>
      <c r="AX1203" s="164"/>
      <c r="AY1203" s="164"/>
      <c r="AZ1203" s="164"/>
      <c r="BA1203" s="164"/>
      <c r="BB1203" s="164"/>
      <c r="BC1203" s="164"/>
      <c r="BD1203" s="164"/>
      <c r="BE1203" s="164"/>
      <c r="BF1203" s="164"/>
      <c r="BG1203" s="164"/>
      <c r="BH1203" s="164"/>
      <c r="BI1203" s="164"/>
      <c r="BJ1203" s="164"/>
      <c r="BK1203" s="164"/>
      <c r="BL1203" s="164"/>
      <c r="BM1203" s="164"/>
      <c r="BN1203" s="164"/>
      <c r="BO1203" s="164"/>
      <c r="BP1203" s="164"/>
      <c r="BQ1203" s="164"/>
      <c r="BR1203" s="164"/>
      <c r="BS1203" s="164"/>
      <c r="BT1203" s="164"/>
      <c r="BU1203" s="164"/>
      <c r="BV1203" s="164"/>
      <c r="BW1203" s="164"/>
      <c r="BX1203" s="164"/>
      <c r="BY1203" s="172"/>
    </row>
    <row r="1204" spans="1:77" s="169" customFormat="1" x14ac:dyDescent="0.3">
      <c r="A1204" s="156"/>
      <c r="B1204" s="170"/>
      <c r="W1204" s="170"/>
      <c r="X1204" s="164"/>
      <c r="Y1204" s="164"/>
      <c r="Z1204" s="164"/>
      <c r="AA1204" s="164"/>
      <c r="AB1204" s="164"/>
      <c r="AC1204" s="164"/>
      <c r="AD1204" s="164"/>
      <c r="AE1204" s="164"/>
      <c r="AF1204" s="164"/>
      <c r="AG1204" s="164"/>
      <c r="AH1204" s="164"/>
      <c r="AI1204" s="164"/>
      <c r="AJ1204" s="164"/>
      <c r="AK1204" s="164"/>
      <c r="AL1204" s="164"/>
      <c r="AM1204" s="164"/>
      <c r="AN1204" s="164"/>
      <c r="AO1204" s="164"/>
      <c r="AP1204" s="164"/>
      <c r="AQ1204" s="164"/>
      <c r="AR1204" s="164"/>
      <c r="AS1204" s="164"/>
      <c r="AT1204" s="164"/>
      <c r="AU1204" s="164"/>
      <c r="AV1204" s="164"/>
      <c r="AW1204" s="164"/>
      <c r="AX1204" s="164"/>
      <c r="AY1204" s="164"/>
      <c r="AZ1204" s="164"/>
      <c r="BA1204" s="164"/>
      <c r="BB1204" s="164"/>
      <c r="BC1204" s="164"/>
      <c r="BD1204" s="164"/>
      <c r="BE1204" s="164"/>
      <c r="BF1204" s="164"/>
      <c r="BG1204" s="164"/>
      <c r="BH1204" s="164"/>
      <c r="BI1204" s="164"/>
      <c r="BJ1204" s="164"/>
      <c r="BK1204" s="164"/>
      <c r="BL1204" s="164"/>
      <c r="BM1204" s="164"/>
      <c r="BN1204" s="164"/>
      <c r="BO1204" s="164"/>
      <c r="BP1204" s="164"/>
      <c r="BQ1204" s="164"/>
      <c r="BR1204" s="164"/>
      <c r="BS1204" s="164"/>
      <c r="BT1204" s="164"/>
      <c r="BU1204" s="164"/>
      <c r="BV1204" s="164"/>
      <c r="BW1204" s="164"/>
      <c r="BX1204" s="164"/>
      <c r="BY1204" s="172"/>
    </row>
    <row r="1205" spans="1:77" s="169" customFormat="1" x14ac:dyDescent="0.3">
      <c r="A1205" s="156"/>
      <c r="B1205" s="170"/>
      <c r="W1205" s="170"/>
      <c r="X1205" s="164"/>
      <c r="Y1205" s="164"/>
      <c r="Z1205" s="164"/>
      <c r="AA1205" s="164"/>
      <c r="AB1205" s="164"/>
      <c r="AC1205" s="164"/>
      <c r="AD1205" s="164"/>
      <c r="AE1205" s="164"/>
      <c r="AF1205" s="164"/>
      <c r="AG1205" s="164"/>
      <c r="AH1205" s="164"/>
      <c r="AI1205" s="164"/>
      <c r="AJ1205" s="164"/>
      <c r="AK1205" s="164"/>
      <c r="AL1205" s="164"/>
      <c r="AM1205" s="164"/>
      <c r="AN1205" s="164"/>
      <c r="AO1205" s="164"/>
      <c r="AP1205" s="164"/>
      <c r="AQ1205" s="164"/>
      <c r="AR1205" s="164"/>
      <c r="AS1205" s="164"/>
      <c r="AT1205" s="164"/>
      <c r="AU1205" s="164"/>
      <c r="AV1205" s="164"/>
      <c r="AW1205" s="164"/>
      <c r="AX1205" s="164"/>
      <c r="AY1205" s="164"/>
      <c r="AZ1205" s="164"/>
      <c r="BA1205" s="164"/>
      <c r="BB1205" s="164"/>
      <c r="BC1205" s="164"/>
      <c r="BD1205" s="164"/>
      <c r="BE1205" s="164"/>
      <c r="BF1205" s="164"/>
      <c r="BG1205" s="164"/>
      <c r="BH1205" s="164"/>
      <c r="BI1205" s="164"/>
      <c r="BJ1205" s="164"/>
      <c r="BK1205" s="164"/>
      <c r="BL1205" s="164"/>
      <c r="BM1205" s="164"/>
      <c r="BN1205" s="164"/>
      <c r="BO1205" s="164"/>
      <c r="BP1205" s="164"/>
      <c r="BQ1205" s="164"/>
      <c r="BR1205" s="164"/>
      <c r="BS1205" s="164"/>
      <c r="BT1205" s="164"/>
      <c r="BU1205" s="164"/>
      <c r="BV1205" s="164"/>
      <c r="BW1205" s="164"/>
      <c r="BX1205" s="164"/>
      <c r="BY1205" s="172"/>
    </row>
    <row r="1206" spans="1:77" s="169" customFormat="1" x14ac:dyDescent="0.3">
      <c r="A1206" s="156"/>
      <c r="B1206" s="170"/>
      <c r="W1206" s="170"/>
      <c r="X1206" s="164"/>
      <c r="Y1206" s="164"/>
      <c r="Z1206" s="164"/>
      <c r="AA1206" s="164"/>
      <c r="AB1206" s="164"/>
      <c r="AC1206" s="164"/>
      <c r="AD1206" s="164"/>
      <c r="AE1206" s="164"/>
      <c r="AF1206" s="164"/>
      <c r="AG1206" s="164"/>
      <c r="AH1206" s="164"/>
      <c r="AI1206" s="164"/>
      <c r="AJ1206" s="164"/>
      <c r="AK1206" s="164"/>
      <c r="AL1206" s="164"/>
      <c r="AM1206" s="164"/>
      <c r="AN1206" s="164"/>
      <c r="AO1206" s="164"/>
      <c r="AP1206" s="164"/>
      <c r="AQ1206" s="164"/>
      <c r="AR1206" s="164"/>
      <c r="AS1206" s="164"/>
      <c r="AT1206" s="164"/>
      <c r="AU1206" s="164"/>
      <c r="AV1206" s="164"/>
      <c r="AW1206" s="164"/>
      <c r="AX1206" s="164"/>
      <c r="AY1206" s="164"/>
      <c r="AZ1206" s="164"/>
      <c r="BA1206" s="164"/>
      <c r="BB1206" s="164"/>
      <c r="BC1206" s="164"/>
      <c r="BD1206" s="164"/>
      <c r="BE1206" s="164"/>
      <c r="BF1206" s="164"/>
      <c r="BG1206" s="164"/>
      <c r="BH1206" s="164"/>
      <c r="BI1206" s="164"/>
      <c r="BJ1206" s="164"/>
      <c r="BK1206" s="164"/>
      <c r="BL1206" s="164"/>
      <c r="BM1206" s="164"/>
      <c r="BN1206" s="164"/>
      <c r="BO1206" s="164"/>
      <c r="BP1206" s="164"/>
      <c r="BQ1206" s="164"/>
      <c r="BR1206" s="164"/>
      <c r="BS1206" s="164"/>
      <c r="BT1206" s="164"/>
      <c r="BU1206" s="164"/>
      <c r="BV1206" s="164"/>
      <c r="BW1206" s="164"/>
      <c r="BX1206" s="164"/>
      <c r="BY1206" s="172"/>
    </row>
    <row r="1207" spans="1:77" s="169" customFormat="1" x14ac:dyDescent="0.3">
      <c r="A1207" s="156"/>
      <c r="B1207" s="170"/>
      <c r="W1207" s="170"/>
      <c r="X1207" s="164"/>
      <c r="Y1207" s="164"/>
      <c r="Z1207" s="164"/>
      <c r="AA1207" s="164"/>
      <c r="AB1207" s="164"/>
      <c r="AC1207" s="164"/>
      <c r="AD1207" s="164"/>
      <c r="AE1207" s="164"/>
      <c r="AF1207" s="164"/>
      <c r="AG1207" s="164"/>
      <c r="AH1207" s="164"/>
      <c r="AI1207" s="164"/>
      <c r="AJ1207" s="164"/>
      <c r="AK1207" s="164"/>
      <c r="AL1207" s="164"/>
      <c r="AM1207" s="164"/>
      <c r="AN1207" s="164"/>
      <c r="AO1207" s="164"/>
      <c r="AP1207" s="164"/>
      <c r="AQ1207" s="164"/>
      <c r="AR1207" s="164"/>
      <c r="AS1207" s="164"/>
      <c r="AT1207" s="164"/>
      <c r="AU1207" s="164"/>
      <c r="AV1207" s="164"/>
      <c r="AW1207" s="164"/>
      <c r="AX1207" s="164"/>
      <c r="AY1207" s="164"/>
      <c r="AZ1207" s="164"/>
      <c r="BA1207" s="164"/>
      <c r="BB1207" s="164"/>
      <c r="BC1207" s="164"/>
      <c r="BD1207" s="164"/>
      <c r="BE1207" s="164"/>
      <c r="BF1207" s="164"/>
      <c r="BG1207" s="164"/>
      <c r="BH1207" s="164"/>
      <c r="BI1207" s="164"/>
      <c r="BJ1207" s="164"/>
      <c r="BK1207" s="164"/>
      <c r="BL1207" s="164"/>
      <c r="BM1207" s="164"/>
      <c r="BN1207" s="164"/>
      <c r="BO1207" s="164"/>
      <c r="BP1207" s="164"/>
      <c r="BQ1207" s="164"/>
      <c r="BR1207" s="164"/>
      <c r="BS1207" s="164"/>
      <c r="BT1207" s="164"/>
      <c r="BU1207" s="164"/>
      <c r="BV1207" s="164"/>
      <c r="BW1207" s="164"/>
      <c r="BX1207" s="164"/>
      <c r="BY1207" s="172"/>
    </row>
    <row r="1208" spans="1:77" s="169" customFormat="1" x14ac:dyDescent="0.3">
      <c r="A1208" s="156"/>
      <c r="B1208" s="170"/>
      <c r="W1208" s="170"/>
      <c r="X1208" s="164"/>
      <c r="Y1208" s="164"/>
      <c r="Z1208" s="164"/>
      <c r="AA1208" s="164"/>
      <c r="AB1208" s="164"/>
      <c r="AC1208" s="164"/>
      <c r="AD1208" s="164"/>
      <c r="AE1208" s="164"/>
      <c r="AF1208" s="164"/>
      <c r="AG1208" s="164"/>
      <c r="AH1208" s="164"/>
      <c r="AI1208" s="164"/>
      <c r="AJ1208" s="164"/>
      <c r="AK1208" s="164"/>
      <c r="AL1208" s="164"/>
      <c r="AM1208" s="164"/>
      <c r="AN1208" s="164"/>
      <c r="AO1208" s="164"/>
      <c r="AP1208" s="164"/>
      <c r="AQ1208" s="164"/>
      <c r="AR1208" s="164"/>
      <c r="AS1208" s="164"/>
      <c r="AT1208" s="164"/>
      <c r="AU1208" s="164"/>
      <c r="AV1208" s="164"/>
      <c r="AW1208" s="164"/>
      <c r="AX1208" s="164"/>
      <c r="AY1208" s="164"/>
      <c r="AZ1208" s="164"/>
      <c r="BA1208" s="164"/>
      <c r="BB1208" s="164"/>
      <c r="BC1208" s="164"/>
      <c r="BD1208" s="164"/>
      <c r="BE1208" s="164"/>
      <c r="BF1208" s="164"/>
      <c r="BG1208" s="164"/>
      <c r="BH1208" s="164"/>
      <c r="BI1208" s="164"/>
      <c r="BJ1208" s="164"/>
      <c r="BK1208" s="164"/>
      <c r="BL1208" s="164"/>
      <c r="BM1208" s="164"/>
      <c r="BN1208" s="164"/>
      <c r="BO1208" s="164"/>
      <c r="BP1208" s="164"/>
      <c r="BQ1208" s="164"/>
      <c r="BR1208" s="164"/>
      <c r="BS1208" s="164"/>
      <c r="BT1208" s="164"/>
      <c r="BU1208" s="164"/>
      <c r="BV1208" s="164"/>
      <c r="BW1208" s="164"/>
      <c r="BX1208" s="164"/>
      <c r="BY1208" s="172"/>
    </row>
    <row r="1209" spans="1:77" s="169" customFormat="1" x14ac:dyDescent="0.3">
      <c r="A1209" s="156"/>
      <c r="B1209" s="170"/>
      <c r="W1209" s="170"/>
      <c r="X1209" s="164"/>
      <c r="Y1209" s="164"/>
      <c r="Z1209" s="164"/>
      <c r="AA1209" s="164"/>
      <c r="AB1209" s="164"/>
      <c r="AC1209" s="164"/>
      <c r="AD1209" s="164"/>
      <c r="AE1209" s="164"/>
      <c r="AF1209" s="164"/>
      <c r="AG1209" s="164"/>
      <c r="AH1209" s="164"/>
      <c r="AI1209" s="164"/>
      <c r="AJ1209" s="164"/>
      <c r="AK1209" s="164"/>
      <c r="AL1209" s="164"/>
      <c r="AM1209" s="164"/>
      <c r="AN1209" s="164"/>
      <c r="AO1209" s="164"/>
      <c r="AP1209" s="164"/>
      <c r="AQ1209" s="164"/>
      <c r="AR1209" s="164"/>
      <c r="AS1209" s="164"/>
      <c r="AT1209" s="164"/>
      <c r="AU1209" s="164"/>
      <c r="AV1209" s="164"/>
      <c r="AW1209" s="164"/>
      <c r="AX1209" s="164"/>
      <c r="AY1209" s="164"/>
      <c r="AZ1209" s="164"/>
      <c r="BA1209" s="164"/>
      <c r="BB1209" s="164"/>
      <c r="BC1209" s="164"/>
      <c r="BD1209" s="164"/>
      <c r="BE1209" s="164"/>
      <c r="BF1209" s="164"/>
      <c r="BG1209" s="164"/>
      <c r="BH1209" s="164"/>
      <c r="BI1209" s="164"/>
      <c r="BJ1209" s="164"/>
      <c r="BK1209" s="164"/>
      <c r="BL1209" s="164"/>
      <c r="BM1209" s="164"/>
      <c r="BN1209" s="164"/>
      <c r="BO1209" s="164"/>
      <c r="BP1209" s="164"/>
      <c r="BQ1209" s="164"/>
      <c r="BR1209" s="164"/>
      <c r="BS1209" s="164"/>
      <c r="BT1209" s="164"/>
      <c r="BU1209" s="164"/>
      <c r="BV1209" s="164"/>
      <c r="BW1209" s="164"/>
      <c r="BX1209" s="164"/>
      <c r="BY1209" s="172"/>
    </row>
    <row r="1210" spans="1:77" s="169" customFormat="1" x14ac:dyDescent="0.3">
      <c r="A1210" s="156"/>
      <c r="B1210" s="170"/>
      <c r="W1210" s="170"/>
      <c r="X1210" s="164"/>
      <c r="Y1210" s="164"/>
      <c r="Z1210" s="164"/>
      <c r="AA1210" s="164"/>
      <c r="AB1210" s="164"/>
      <c r="AC1210" s="164"/>
      <c r="AD1210" s="164"/>
      <c r="AE1210" s="164"/>
      <c r="AF1210" s="164"/>
      <c r="AG1210" s="164"/>
      <c r="AH1210" s="164"/>
      <c r="AI1210" s="164"/>
      <c r="AJ1210" s="164"/>
      <c r="AK1210" s="164"/>
      <c r="AL1210" s="164"/>
      <c r="AM1210" s="164"/>
      <c r="AN1210" s="164"/>
      <c r="AO1210" s="164"/>
      <c r="AP1210" s="164"/>
      <c r="AQ1210" s="164"/>
      <c r="AR1210" s="164"/>
      <c r="AS1210" s="164"/>
      <c r="AT1210" s="164"/>
      <c r="AU1210" s="164"/>
      <c r="AV1210" s="164"/>
      <c r="AW1210" s="164"/>
      <c r="AX1210" s="164"/>
      <c r="AY1210" s="164"/>
      <c r="AZ1210" s="164"/>
      <c r="BA1210" s="164"/>
      <c r="BB1210" s="164"/>
      <c r="BC1210" s="164"/>
      <c r="BD1210" s="164"/>
      <c r="BE1210" s="164"/>
      <c r="BF1210" s="164"/>
      <c r="BG1210" s="164"/>
      <c r="BH1210" s="164"/>
      <c r="BI1210" s="164"/>
      <c r="BJ1210" s="164"/>
      <c r="BK1210" s="164"/>
      <c r="BL1210" s="164"/>
      <c r="BM1210" s="164"/>
      <c r="BN1210" s="164"/>
      <c r="BO1210" s="164"/>
      <c r="BP1210" s="164"/>
      <c r="BQ1210" s="164"/>
      <c r="BR1210" s="164"/>
      <c r="BS1210" s="164"/>
      <c r="BT1210" s="164"/>
      <c r="BU1210" s="164"/>
      <c r="BV1210" s="164"/>
      <c r="BW1210" s="164"/>
      <c r="BX1210" s="164"/>
      <c r="BY1210" s="172"/>
    </row>
    <row r="1211" spans="1:77" s="169" customFormat="1" x14ac:dyDescent="0.3">
      <c r="A1211" s="156"/>
      <c r="B1211" s="170"/>
      <c r="W1211" s="170"/>
      <c r="X1211" s="164"/>
      <c r="Y1211" s="164"/>
      <c r="Z1211" s="164"/>
      <c r="AA1211" s="164"/>
      <c r="AB1211" s="164"/>
      <c r="AC1211" s="164"/>
      <c r="AD1211" s="164"/>
      <c r="AE1211" s="164"/>
      <c r="AF1211" s="164"/>
      <c r="AG1211" s="164"/>
      <c r="AH1211" s="164"/>
      <c r="AI1211" s="164"/>
      <c r="AJ1211" s="164"/>
      <c r="AK1211" s="164"/>
      <c r="AL1211" s="164"/>
      <c r="AM1211" s="164"/>
      <c r="AN1211" s="164"/>
      <c r="AO1211" s="164"/>
      <c r="AP1211" s="164"/>
      <c r="AQ1211" s="164"/>
      <c r="AR1211" s="164"/>
      <c r="AS1211" s="164"/>
      <c r="AT1211" s="164"/>
      <c r="AU1211" s="164"/>
      <c r="AV1211" s="164"/>
      <c r="AW1211" s="164"/>
      <c r="AX1211" s="164"/>
      <c r="AY1211" s="164"/>
      <c r="AZ1211" s="164"/>
      <c r="BA1211" s="164"/>
      <c r="BB1211" s="164"/>
      <c r="BC1211" s="164"/>
      <c r="BD1211" s="164"/>
      <c r="BE1211" s="164"/>
      <c r="BF1211" s="164"/>
      <c r="BG1211" s="164"/>
      <c r="BH1211" s="164"/>
      <c r="BI1211" s="164"/>
      <c r="BJ1211" s="164"/>
      <c r="BK1211" s="164"/>
      <c r="BL1211" s="164"/>
      <c r="BM1211" s="164"/>
      <c r="BN1211" s="164"/>
      <c r="BO1211" s="164"/>
      <c r="BP1211" s="164"/>
      <c r="BQ1211" s="164"/>
      <c r="BR1211" s="164"/>
      <c r="BS1211" s="164"/>
      <c r="BT1211" s="164"/>
      <c r="BU1211" s="164"/>
      <c r="BV1211" s="164"/>
      <c r="BW1211" s="164"/>
      <c r="BX1211" s="164"/>
      <c r="BY1211" s="172"/>
    </row>
    <row r="1212" spans="1:77" s="169" customFormat="1" x14ac:dyDescent="0.3">
      <c r="A1212" s="156"/>
      <c r="B1212" s="170"/>
      <c r="W1212" s="170"/>
      <c r="X1212" s="164"/>
      <c r="Y1212" s="164"/>
      <c r="Z1212" s="164"/>
      <c r="AA1212" s="164"/>
      <c r="AB1212" s="164"/>
      <c r="AC1212" s="164"/>
      <c r="AD1212" s="164"/>
      <c r="AE1212" s="164"/>
      <c r="AF1212" s="164"/>
      <c r="AG1212" s="164"/>
      <c r="AH1212" s="164"/>
      <c r="AI1212" s="164"/>
      <c r="AJ1212" s="164"/>
      <c r="AK1212" s="164"/>
      <c r="AL1212" s="164"/>
      <c r="AM1212" s="164"/>
      <c r="AN1212" s="164"/>
      <c r="AO1212" s="164"/>
      <c r="AP1212" s="164"/>
      <c r="AQ1212" s="164"/>
      <c r="AR1212" s="164"/>
      <c r="AS1212" s="164"/>
      <c r="AT1212" s="164"/>
      <c r="AU1212" s="164"/>
      <c r="AV1212" s="164"/>
      <c r="AW1212" s="164"/>
      <c r="AX1212" s="164"/>
      <c r="AY1212" s="164"/>
      <c r="AZ1212" s="164"/>
      <c r="BA1212" s="164"/>
      <c r="BB1212" s="164"/>
      <c r="BC1212" s="164"/>
      <c r="BD1212" s="164"/>
      <c r="BE1212" s="164"/>
      <c r="BF1212" s="164"/>
      <c r="BG1212" s="164"/>
      <c r="BH1212" s="164"/>
      <c r="BI1212" s="164"/>
      <c r="BJ1212" s="164"/>
      <c r="BK1212" s="164"/>
      <c r="BL1212" s="164"/>
      <c r="BM1212" s="164"/>
      <c r="BN1212" s="164"/>
      <c r="BO1212" s="164"/>
      <c r="BP1212" s="164"/>
      <c r="BQ1212" s="164"/>
      <c r="BR1212" s="164"/>
      <c r="BS1212" s="164"/>
      <c r="BT1212" s="164"/>
      <c r="BU1212" s="164"/>
      <c r="BV1212" s="164"/>
      <c r="BW1212" s="164"/>
      <c r="BX1212" s="164"/>
      <c r="BY1212" s="172"/>
    </row>
    <row r="1213" spans="1:77" s="169" customFormat="1" x14ac:dyDescent="0.3">
      <c r="A1213" s="156"/>
      <c r="B1213" s="170"/>
      <c r="W1213" s="170"/>
      <c r="X1213" s="164"/>
      <c r="Y1213" s="164"/>
      <c r="Z1213" s="164"/>
      <c r="AA1213" s="164"/>
      <c r="AB1213" s="164"/>
      <c r="AC1213" s="164"/>
      <c r="AD1213" s="164"/>
      <c r="AE1213" s="164"/>
      <c r="AF1213" s="164"/>
      <c r="AG1213" s="164"/>
      <c r="AH1213" s="164"/>
      <c r="AI1213" s="164"/>
      <c r="AJ1213" s="164"/>
      <c r="AK1213" s="164"/>
      <c r="AL1213" s="164"/>
      <c r="AM1213" s="164"/>
      <c r="AN1213" s="164"/>
      <c r="AO1213" s="164"/>
      <c r="AP1213" s="164"/>
      <c r="AQ1213" s="164"/>
      <c r="AR1213" s="164"/>
      <c r="AS1213" s="164"/>
      <c r="AT1213" s="164"/>
      <c r="AU1213" s="164"/>
      <c r="AV1213" s="164"/>
      <c r="AW1213" s="164"/>
      <c r="AX1213" s="164"/>
      <c r="AY1213" s="164"/>
      <c r="AZ1213" s="164"/>
      <c r="BA1213" s="164"/>
      <c r="BB1213" s="164"/>
      <c r="BC1213" s="164"/>
      <c r="BD1213" s="164"/>
      <c r="BE1213" s="164"/>
      <c r="BF1213" s="164"/>
      <c r="BG1213" s="164"/>
      <c r="BH1213" s="164"/>
      <c r="BI1213" s="164"/>
      <c r="BJ1213" s="164"/>
      <c r="BK1213" s="164"/>
      <c r="BL1213" s="164"/>
      <c r="BM1213" s="164"/>
      <c r="BN1213" s="164"/>
      <c r="BO1213" s="164"/>
      <c r="BP1213" s="164"/>
      <c r="BQ1213" s="164"/>
      <c r="BR1213" s="164"/>
      <c r="BS1213" s="164"/>
      <c r="BT1213" s="164"/>
      <c r="BU1213" s="164"/>
      <c r="BV1213" s="164"/>
      <c r="BW1213" s="164"/>
      <c r="BX1213" s="164"/>
      <c r="BY1213" s="172"/>
    </row>
    <row r="1214" spans="1:77" s="169" customFormat="1" x14ac:dyDescent="0.3">
      <c r="A1214" s="156"/>
      <c r="B1214" s="170"/>
      <c r="W1214" s="170"/>
      <c r="X1214" s="164"/>
      <c r="Y1214" s="164"/>
      <c r="Z1214" s="164"/>
      <c r="AA1214" s="164"/>
      <c r="AB1214" s="164"/>
      <c r="AC1214" s="164"/>
      <c r="AD1214" s="164"/>
      <c r="AE1214" s="164"/>
      <c r="AF1214" s="164"/>
      <c r="AG1214" s="164"/>
      <c r="AH1214" s="164"/>
      <c r="AI1214" s="164"/>
      <c r="AJ1214" s="164"/>
      <c r="AK1214" s="164"/>
      <c r="AL1214" s="164"/>
      <c r="AM1214" s="164"/>
      <c r="AN1214" s="164"/>
      <c r="AO1214" s="164"/>
      <c r="AP1214" s="164"/>
      <c r="AQ1214" s="164"/>
      <c r="AR1214" s="164"/>
      <c r="AS1214" s="164"/>
      <c r="AT1214" s="164"/>
      <c r="AU1214" s="164"/>
      <c r="AV1214" s="164"/>
      <c r="AW1214" s="164"/>
      <c r="AX1214" s="164"/>
      <c r="AY1214" s="164"/>
      <c r="AZ1214" s="164"/>
      <c r="BA1214" s="164"/>
      <c r="BB1214" s="164"/>
      <c r="BC1214" s="164"/>
      <c r="BD1214" s="164"/>
      <c r="BE1214" s="164"/>
      <c r="BF1214" s="164"/>
      <c r="BG1214" s="164"/>
      <c r="BH1214" s="164"/>
      <c r="BI1214" s="164"/>
      <c r="BJ1214" s="164"/>
      <c r="BK1214" s="164"/>
      <c r="BL1214" s="164"/>
      <c r="BM1214" s="164"/>
      <c r="BN1214" s="164"/>
      <c r="BO1214" s="164"/>
      <c r="BP1214" s="164"/>
      <c r="BQ1214" s="164"/>
      <c r="BR1214" s="164"/>
      <c r="BS1214" s="164"/>
      <c r="BT1214" s="164"/>
      <c r="BU1214" s="164"/>
      <c r="BV1214" s="164"/>
      <c r="BW1214" s="164"/>
      <c r="BX1214" s="164"/>
      <c r="BY1214" s="172"/>
    </row>
    <row r="1215" spans="1:77" s="169" customFormat="1" x14ac:dyDescent="0.3">
      <c r="A1215" s="156"/>
      <c r="B1215" s="170"/>
      <c r="W1215" s="170"/>
      <c r="X1215" s="164"/>
      <c r="Y1215" s="164"/>
      <c r="Z1215" s="164"/>
      <c r="AA1215" s="164"/>
      <c r="AB1215" s="164"/>
      <c r="AC1215" s="164"/>
      <c r="AD1215" s="164"/>
      <c r="AE1215" s="164"/>
      <c r="AF1215" s="164"/>
      <c r="AG1215" s="164"/>
      <c r="AH1215" s="164"/>
      <c r="AI1215" s="164"/>
      <c r="AJ1215" s="164"/>
      <c r="AK1215" s="164"/>
      <c r="AL1215" s="164"/>
      <c r="AM1215" s="164"/>
      <c r="AN1215" s="164"/>
      <c r="AO1215" s="164"/>
      <c r="AP1215" s="164"/>
      <c r="AQ1215" s="164"/>
      <c r="AR1215" s="164"/>
      <c r="AS1215" s="164"/>
      <c r="AT1215" s="164"/>
      <c r="AU1215" s="164"/>
      <c r="AV1215" s="164"/>
      <c r="AW1215" s="164"/>
      <c r="AX1215" s="164"/>
      <c r="AY1215" s="164"/>
      <c r="AZ1215" s="164"/>
      <c r="BA1215" s="164"/>
      <c r="BB1215" s="164"/>
      <c r="BC1215" s="164"/>
      <c r="BD1215" s="164"/>
      <c r="BE1215" s="164"/>
      <c r="BF1215" s="164"/>
      <c r="BG1215" s="164"/>
      <c r="BH1215" s="164"/>
      <c r="BI1215" s="164"/>
      <c r="BJ1215" s="164"/>
      <c r="BK1215" s="164"/>
      <c r="BL1215" s="164"/>
      <c r="BM1215" s="164"/>
      <c r="BN1215" s="164"/>
      <c r="BO1215" s="164"/>
      <c r="BP1215" s="164"/>
      <c r="BQ1215" s="164"/>
      <c r="BR1215" s="164"/>
      <c r="BS1215" s="164"/>
      <c r="BT1215" s="164"/>
      <c r="BU1215" s="164"/>
      <c r="BV1215" s="164"/>
      <c r="BW1215" s="164"/>
      <c r="BX1215" s="164"/>
      <c r="BY1215" s="172"/>
    </row>
    <row r="1216" spans="1:77" s="169" customFormat="1" x14ac:dyDescent="0.3">
      <c r="A1216" s="156"/>
      <c r="B1216" s="170"/>
      <c r="W1216" s="170"/>
      <c r="X1216" s="164"/>
      <c r="Y1216" s="164"/>
      <c r="Z1216" s="164"/>
      <c r="AA1216" s="164"/>
      <c r="AB1216" s="164"/>
      <c r="AC1216" s="164"/>
      <c r="AD1216" s="164"/>
      <c r="AE1216" s="164"/>
      <c r="AF1216" s="164"/>
      <c r="AG1216" s="164"/>
      <c r="AH1216" s="164"/>
      <c r="AI1216" s="164"/>
      <c r="AJ1216" s="164"/>
      <c r="AK1216" s="164"/>
      <c r="AL1216" s="164"/>
      <c r="AM1216" s="164"/>
      <c r="AN1216" s="164"/>
      <c r="AO1216" s="164"/>
      <c r="AP1216" s="164"/>
      <c r="AQ1216" s="164"/>
      <c r="AR1216" s="164"/>
      <c r="AS1216" s="164"/>
      <c r="AT1216" s="164"/>
      <c r="AU1216" s="164"/>
      <c r="AV1216" s="164"/>
      <c r="AW1216" s="164"/>
      <c r="AX1216" s="164"/>
      <c r="AY1216" s="164"/>
      <c r="AZ1216" s="164"/>
      <c r="BA1216" s="164"/>
      <c r="BB1216" s="164"/>
      <c r="BC1216" s="164"/>
      <c r="BD1216" s="164"/>
      <c r="BE1216" s="164"/>
      <c r="BF1216" s="164"/>
      <c r="BG1216" s="164"/>
      <c r="BH1216" s="164"/>
      <c r="BI1216" s="164"/>
      <c r="BJ1216" s="164"/>
      <c r="BK1216" s="164"/>
      <c r="BL1216" s="164"/>
      <c r="BM1216" s="164"/>
      <c r="BN1216" s="164"/>
      <c r="BO1216" s="164"/>
      <c r="BP1216" s="164"/>
      <c r="BQ1216" s="164"/>
      <c r="BR1216" s="164"/>
      <c r="BS1216" s="164"/>
      <c r="BT1216" s="164"/>
      <c r="BU1216" s="164"/>
      <c r="BV1216" s="164"/>
      <c r="BW1216" s="164"/>
      <c r="BX1216" s="164"/>
      <c r="BY1216" s="172"/>
    </row>
    <row r="1217" spans="1:77" s="169" customFormat="1" x14ac:dyDescent="0.3">
      <c r="A1217" s="156"/>
      <c r="B1217" s="170"/>
      <c r="W1217" s="170"/>
      <c r="X1217" s="164"/>
      <c r="Y1217" s="164"/>
      <c r="Z1217" s="164"/>
      <c r="AA1217" s="164"/>
      <c r="AB1217" s="164"/>
      <c r="AC1217" s="164"/>
      <c r="AD1217" s="164"/>
      <c r="AE1217" s="164"/>
      <c r="AF1217" s="164"/>
      <c r="AG1217" s="164"/>
      <c r="AH1217" s="164"/>
      <c r="AI1217" s="164"/>
      <c r="AJ1217" s="164"/>
      <c r="AK1217" s="164"/>
      <c r="AL1217" s="164"/>
      <c r="AM1217" s="164"/>
      <c r="AN1217" s="164"/>
      <c r="AO1217" s="164"/>
      <c r="AP1217" s="164"/>
      <c r="AQ1217" s="164"/>
      <c r="AR1217" s="164"/>
      <c r="AS1217" s="164"/>
      <c r="AT1217" s="164"/>
      <c r="AU1217" s="164"/>
      <c r="AV1217" s="164"/>
      <c r="AW1217" s="164"/>
      <c r="AX1217" s="164"/>
      <c r="AY1217" s="164"/>
      <c r="AZ1217" s="164"/>
      <c r="BA1217" s="164"/>
      <c r="BB1217" s="164"/>
      <c r="BC1217" s="164"/>
      <c r="BD1217" s="164"/>
      <c r="BE1217" s="164"/>
      <c r="BF1217" s="164"/>
      <c r="BG1217" s="164"/>
      <c r="BH1217" s="164"/>
      <c r="BI1217" s="164"/>
      <c r="BJ1217" s="164"/>
      <c r="BK1217" s="164"/>
      <c r="BL1217" s="164"/>
      <c r="BM1217" s="164"/>
      <c r="BN1217" s="164"/>
      <c r="BO1217" s="164"/>
      <c r="BP1217" s="164"/>
      <c r="BQ1217" s="164"/>
      <c r="BR1217" s="164"/>
      <c r="BS1217" s="164"/>
      <c r="BT1217" s="164"/>
      <c r="BU1217" s="164"/>
      <c r="BV1217" s="164"/>
      <c r="BW1217" s="164"/>
      <c r="BX1217" s="164"/>
      <c r="BY1217" s="172"/>
    </row>
    <row r="1218" spans="1:77" s="169" customFormat="1" x14ac:dyDescent="0.3">
      <c r="A1218" s="156"/>
      <c r="B1218" s="170"/>
      <c r="W1218" s="170"/>
      <c r="X1218" s="164"/>
      <c r="Y1218" s="164"/>
      <c r="Z1218" s="164"/>
      <c r="AA1218" s="164"/>
      <c r="AB1218" s="164"/>
      <c r="AC1218" s="164"/>
      <c r="AD1218" s="164"/>
      <c r="AE1218" s="164"/>
      <c r="AF1218" s="164"/>
      <c r="AG1218" s="164"/>
      <c r="AH1218" s="164"/>
      <c r="AI1218" s="164"/>
      <c r="AJ1218" s="164"/>
      <c r="AK1218" s="164"/>
      <c r="AL1218" s="164"/>
      <c r="AM1218" s="164"/>
      <c r="AN1218" s="164"/>
      <c r="AO1218" s="164"/>
      <c r="AP1218" s="164"/>
      <c r="AQ1218" s="164"/>
      <c r="AR1218" s="164"/>
      <c r="AS1218" s="164"/>
      <c r="AT1218" s="164"/>
      <c r="AU1218" s="164"/>
      <c r="AV1218" s="164"/>
      <c r="AW1218" s="164"/>
      <c r="AX1218" s="164"/>
      <c r="AY1218" s="164"/>
      <c r="AZ1218" s="164"/>
      <c r="BA1218" s="164"/>
      <c r="BB1218" s="164"/>
      <c r="BC1218" s="164"/>
      <c r="BD1218" s="164"/>
      <c r="BE1218" s="164"/>
      <c r="BF1218" s="164"/>
      <c r="BG1218" s="164"/>
      <c r="BH1218" s="164"/>
      <c r="BI1218" s="164"/>
      <c r="BJ1218" s="164"/>
      <c r="BK1218" s="164"/>
      <c r="BL1218" s="164"/>
      <c r="BM1218" s="164"/>
      <c r="BN1218" s="164"/>
      <c r="BO1218" s="164"/>
      <c r="BP1218" s="164"/>
      <c r="BQ1218" s="164"/>
      <c r="BR1218" s="164"/>
      <c r="BS1218" s="164"/>
      <c r="BT1218" s="164"/>
      <c r="BU1218" s="164"/>
      <c r="BV1218" s="164"/>
      <c r="BW1218" s="164"/>
      <c r="BX1218" s="164"/>
      <c r="BY1218" s="172"/>
    </row>
    <row r="1219" spans="1:77" s="169" customFormat="1" x14ac:dyDescent="0.3">
      <c r="A1219" s="156"/>
      <c r="B1219" s="170"/>
      <c r="W1219" s="170"/>
      <c r="X1219" s="164"/>
      <c r="Y1219" s="164"/>
      <c r="Z1219" s="164"/>
      <c r="AA1219" s="164"/>
      <c r="AB1219" s="164"/>
      <c r="AC1219" s="164"/>
      <c r="AD1219" s="164"/>
      <c r="AE1219" s="164"/>
      <c r="AF1219" s="164"/>
      <c r="AG1219" s="164"/>
      <c r="AH1219" s="164"/>
      <c r="AI1219" s="164"/>
      <c r="AJ1219" s="164"/>
      <c r="AK1219" s="164"/>
      <c r="AL1219" s="164"/>
      <c r="AM1219" s="164"/>
      <c r="AN1219" s="164"/>
      <c r="AO1219" s="164"/>
      <c r="AP1219" s="164"/>
      <c r="AQ1219" s="164"/>
      <c r="AR1219" s="164"/>
      <c r="AS1219" s="164"/>
      <c r="AT1219" s="164"/>
      <c r="AU1219" s="164"/>
      <c r="AV1219" s="164"/>
      <c r="AW1219" s="164"/>
      <c r="AX1219" s="164"/>
      <c r="AY1219" s="164"/>
      <c r="AZ1219" s="164"/>
      <c r="BA1219" s="164"/>
      <c r="BB1219" s="164"/>
      <c r="BC1219" s="164"/>
      <c r="BD1219" s="164"/>
      <c r="BE1219" s="164"/>
      <c r="BF1219" s="164"/>
      <c r="BG1219" s="164"/>
      <c r="BH1219" s="164"/>
      <c r="BI1219" s="164"/>
      <c r="BJ1219" s="164"/>
      <c r="BK1219" s="164"/>
      <c r="BL1219" s="164"/>
      <c r="BM1219" s="164"/>
      <c r="BN1219" s="164"/>
      <c r="BO1219" s="164"/>
      <c r="BP1219" s="164"/>
      <c r="BQ1219" s="164"/>
      <c r="BR1219" s="164"/>
      <c r="BS1219" s="164"/>
      <c r="BT1219" s="164"/>
      <c r="BU1219" s="164"/>
      <c r="BV1219" s="164"/>
      <c r="BW1219" s="164"/>
      <c r="BX1219" s="164"/>
      <c r="BY1219" s="172"/>
    </row>
    <row r="1220" spans="1:77" s="169" customFormat="1" x14ac:dyDescent="0.3">
      <c r="A1220" s="156"/>
      <c r="B1220" s="170"/>
      <c r="W1220" s="170"/>
      <c r="X1220" s="164"/>
      <c r="Y1220" s="164"/>
      <c r="Z1220" s="164"/>
      <c r="AA1220" s="164"/>
      <c r="AB1220" s="164"/>
      <c r="AC1220" s="164"/>
      <c r="AD1220" s="164"/>
      <c r="AE1220" s="164"/>
      <c r="AF1220" s="164"/>
      <c r="AG1220" s="164"/>
      <c r="AH1220" s="164"/>
      <c r="AI1220" s="164"/>
      <c r="AJ1220" s="164"/>
      <c r="AK1220" s="164"/>
      <c r="AL1220" s="164"/>
      <c r="AM1220" s="164"/>
      <c r="AN1220" s="164"/>
      <c r="AO1220" s="164"/>
      <c r="AP1220" s="164"/>
      <c r="AQ1220" s="164"/>
      <c r="AR1220" s="164"/>
      <c r="AS1220" s="164"/>
      <c r="AT1220" s="164"/>
      <c r="AU1220" s="164"/>
      <c r="AV1220" s="164"/>
      <c r="AW1220" s="164"/>
      <c r="AX1220" s="164"/>
      <c r="AY1220" s="164"/>
      <c r="AZ1220" s="164"/>
      <c r="BA1220" s="164"/>
      <c r="BB1220" s="164"/>
      <c r="BC1220" s="164"/>
      <c r="BD1220" s="164"/>
      <c r="BE1220" s="164"/>
      <c r="BF1220" s="164"/>
      <c r="BG1220" s="164"/>
      <c r="BH1220" s="164"/>
      <c r="BI1220" s="164"/>
      <c r="BJ1220" s="164"/>
      <c r="BK1220" s="164"/>
      <c r="BL1220" s="164"/>
      <c r="BM1220" s="164"/>
      <c r="BN1220" s="164"/>
      <c r="BO1220" s="164"/>
      <c r="BP1220" s="164"/>
      <c r="BQ1220" s="164"/>
      <c r="BR1220" s="164"/>
      <c r="BS1220" s="164"/>
      <c r="BT1220" s="164"/>
      <c r="BU1220" s="164"/>
      <c r="BV1220" s="164"/>
      <c r="BW1220" s="164"/>
      <c r="BX1220" s="164"/>
      <c r="BY1220" s="172"/>
    </row>
    <row r="1221" spans="1:77" s="169" customFormat="1" x14ac:dyDescent="0.3">
      <c r="A1221" s="156"/>
      <c r="B1221" s="170"/>
      <c r="W1221" s="170"/>
      <c r="X1221" s="164"/>
      <c r="Y1221" s="164"/>
      <c r="Z1221" s="164"/>
      <c r="AA1221" s="164"/>
      <c r="AB1221" s="164"/>
      <c r="AC1221" s="164"/>
      <c r="AD1221" s="164"/>
      <c r="AE1221" s="164"/>
      <c r="AF1221" s="164"/>
      <c r="AG1221" s="164"/>
      <c r="AH1221" s="164"/>
      <c r="AI1221" s="164"/>
      <c r="AJ1221" s="164"/>
      <c r="AK1221" s="164"/>
      <c r="AL1221" s="164"/>
      <c r="AM1221" s="164"/>
      <c r="AN1221" s="164"/>
      <c r="AO1221" s="164"/>
      <c r="AP1221" s="164"/>
      <c r="AQ1221" s="164"/>
      <c r="AR1221" s="164"/>
      <c r="AS1221" s="164"/>
      <c r="AT1221" s="164"/>
      <c r="AU1221" s="164"/>
      <c r="AV1221" s="164"/>
      <c r="AW1221" s="164"/>
      <c r="AX1221" s="164"/>
      <c r="AY1221" s="164"/>
      <c r="AZ1221" s="164"/>
      <c r="BA1221" s="164"/>
      <c r="BB1221" s="164"/>
      <c r="BC1221" s="164"/>
      <c r="BD1221" s="164"/>
      <c r="BE1221" s="164"/>
      <c r="BF1221" s="164"/>
      <c r="BG1221" s="164"/>
      <c r="BH1221" s="164"/>
      <c r="BI1221" s="164"/>
      <c r="BJ1221" s="164"/>
      <c r="BK1221" s="164"/>
      <c r="BL1221" s="164"/>
      <c r="BM1221" s="164"/>
      <c r="BN1221" s="164"/>
      <c r="BO1221" s="164"/>
      <c r="BP1221" s="164"/>
      <c r="BQ1221" s="164"/>
      <c r="BR1221" s="164"/>
      <c r="BS1221" s="164"/>
      <c r="BT1221" s="164"/>
      <c r="BU1221" s="164"/>
      <c r="BV1221" s="164"/>
      <c r="BW1221" s="164"/>
      <c r="BX1221" s="164"/>
      <c r="BY1221" s="172"/>
    </row>
    <row r="1222" spans="1:77" s="169" customFormat="1" x14ac:dyDescent="0.3">
      <c r="A1222" s="156"/>
      <c r="B1222" s="170"/>
      <c r="W1222" s="170"/>
      <c r="X1222" s="164"/>
      <c r="Y1222" s="164"/>
      <c r="Z1222" s="164"/>
      <c r="AA1222" s="164"/>
      <c r="AB1222" s="164"/>
      <c r="AC1222" s="164"/>
      <c r="AD1222" s="164"/>
      <c r="AE1222" s="164"/>
      <c r="AF1222" s="164"/>
      <c r="AG1222" s="164"/>
      <c r="AH1222" s="164"/>
      <c r="AI1222" s="164"/>
      <c r="AJ1222" s="164"/>
      <c r="AK1222" s="164"/>
      <c r="AL1222" s="164"/>
      <c r="AM1222" s="164"/>
      <c r="AN1222" s="164"/>
      <c r="AO1222" s="164"/>
      <c r="AP1222" s="164"/>
      <c r="AQ1222" s="164"/>
      <c r="AR1222" s="164"/>
      <c r="AS1222" s="164"/>
      <c r="AT1222" s="164"/>
      <c r="AU1222" s="164"/>
      <c r="AV1222" s="164"/>
      <c r="AW1222" s="164"/>
      <c r="AX1222" s="164"/>
      <c r="AY1222" s="164"/>
      <c r="AZ1222" s="164"/>
      <c r="BA1222" s="164"/>
      <c r="BB1222" s="164"/>
      <c r="BC1222" s="164"/>
      <c r="BD1222" s="164"/>
      <c r="BE1222" s="164"/>
      <c r="BF1222" s="164"/>
      <c r="BG1222" s="164"/>
      <c r="BH1222" s="164"/>
      <c r="BI1222" s="164"/>
      <c r="BJ1222" s="164"/>
      <c r="BK1222" s="164"/>
      <c r="BL1222" s="164"/>
      <c r="BM1222" s="164"/>
      <c r="BN1222" s="164"/>
      <c r="BO1222" s="164"/>
      <c r="BP1222" s="164"/>
      <c r="BQ1222" s="164"/>
      <c r="BR1222" s="164"/>
      <c r="BS1222" s="164"/>
      <c r="BT1222" s="164"/>
      <c r="BU1222" s="164"/>
      <c r="BV1222" s="164"/>
      <c r="BW1222" s="164"/>
      <c r="BX1222" s="164"/>
      <c r="BY1222" s="172"/>
    </row>
    <row r="1223" spans="1:77" s="169" customFormat="1" x14ac:dyDescent="0.3">
      <c r="A1223" s="156"/>
      <c r="B1223" s="170"/>
      <c r="W1223" s="170"/>
      <c r="X1223" s="164"/>
      <c r="Y1223" s="164"/>
      <c r="Z1223" s="164"/>
      <c r="AA1223" s="164"/>
      <c r="AB1223" s="164"/>
      <c r="AC1223" s="164"/>
      <c r="AD1223" s="164"/>
      <c r="AE1223" s="164"/>
      <c r="AF1223" s="164"/>
      <c r="AG1223" s="164"/>
      <c r="AH1223" s="164"/>
      <c r="AI1223" s="164"/>
      <c r="AJ1223" s="164"/>
      <c r="AK1223" s="164"/>
      <c r="AL1223" s="164"/>
      <c r="AM1223" s="164"/>
      <c r="AN1223" s="164"/>
      <c r="AO1223" s="164"/>
      <c r="AP1223" s="164"/>
      <c r="AQ1223" s="164"/>
      <c r="AR1223" s="164"/>
      <c r="AS1223" s="164"/>
      <c r="AT1223" s="164"/>
      <c r="AU1223" s="164"/>
      <c r="AV1223" s="164"/>
      <c r="AW1223" s="164"/>
      <c r="AX1223" s="164"/>
      <c r="AY1223" s="164"/>
      <c r="AZ1223" s="164"/>
      <c r="BA1223" s="164"/>
      <c r="BB1223" s="164"/>
      <c r="BC1223" s="164"/>
      <c r="BD1223" s="164"/>
      <c r="BE1223" s="164"/>
      <c r="BF1223" s="164"/>
      <c r="BG1223" s="164"/>
      <c r="BH1223" s="164"/>
      <c r="BI1223" s="164"/>
      <c r="BJ1223" s="164"/>
      <c r="BK1223" s="164"/>
      <c r="BL1223" s="164"/>
      <c r="BM1223" s="164"/>
      <c r="BN1223" s="164"/>
      <c r="BO1223" s="164"/>
      <c r="BP1223" s="164"/>
      <c r="BQ1223" s="164"/>
      <c r="BR1223" s="164"/>
      <c r="BS1223" s="164"/>
      <c r="BT1223" s="164"/>
      <c r="BU1223" s="164"/>
      <c r="BV1223" s="164"/>
      <c r="BW1223" s="164"/>
      <c r="BX1223" s="164"/>
      <c r="BY1223" s="172"/>
    </row>
    <row r="1224" spans="1:77" s="169" customFormat="1" x14ac:dyDescent="0.3">
      <c r="A1224" s="156"/>
      <c r="B1224" s="170"/>
      <c r="W1224" s="170"/>
      <c r="X1224" s="164"/>
      <c r="Y1224" s="164"/>
      <c r="Z1224" s="164"/>
      <c r="AA1224" s="164"/>
      <c r="AB1224" s="164"/>
      <c r="AC1224" s="164"/>
      <c r="AD1224" s="164"/>
      <c r="AE1224" s="164"/>
      <c r="AF1224" s="164"/>
      <c r="AG1224" s="164"/>
      <c r="AH1224" s="164"/>
      <c r="AI1224" s="164"/>
      <c r="AJ1224" s="164"/>
      <c r="AK1224" s="164"/>
      <c r="AL1224" s="164"/>
      <c r="AM1224" s="164"/>
      <c r="AN1224" s="164"/>
      <c r="AO1224" s="164"/>
      <c r="AP1224" s="164"/>
      <c r="AQ1224" s="164"/>
      <c r="AR1224" s="164"/>
      <c r="AS1224" s="164"/>
      <c r="AT1224" s="164"/>
      <c r="AU1224" s="164"/>
      <c r="AV1224" s="164"/>
      <c r="AW1224" s="164"/>
      <c r="AX1224" s="164"/>
      <c r="AY1224" s="164"/>
      <c r="AZ1224" s="164"/>
      <c r="BA1224" s="164"/>
      <c r="BB1224" s="164"/>
      <c r="BC1224" s="164"/>
      <c r="BD1224" s="164"/>
      <c r="BE1224" s="164"/>
      <c r="BF1224" s="164"/>
      <c r="BG1224" s="164"/>
      <c r="BH1224" s="164"/>
      <c r="BI1224" s="164"/>
      <c r="BJ1224" s="164"/>
      <c r="BK1224" s="164"/>
      <c r="BL1224" s="164"/>
      <c r="BM1224" s="164"/>
      <c r="BN1224" s="164"/>
      <c r="BO1224" s="164"/>
      <c r="BP1224" s="164"/>
      <c r="BQ1224" s="164"/>
      <c r="BR1224" s="164"/>
      <c r="BS1224" s="164"/>
      <c r="BT1224" s="164"/>
      <c r="BU1224" s="164"/>
      <c r="BV1224" s="164"/>
      <c r="BW1224" s="164"/>
      <c r="BX1224" s="164"/>
      <c r="BY1224" s="172"/>
    </row>
    <row r="1225" spans="1:77" s="169" customFormat="1" x14ac:dyDescent="0.3">
      <c r="A1225" s="156"/>
      <c r="B1225" s="170"/>
      <c r="W1225" s="170"/>
      <c r="X1225" s="164"/>
      <c r="Y1225" s="164"/>
      <c r="Z1225" s="164"/>
      <c r="AA1225" s="164"/>
      <c r="AB1225" s="164"/>
      <c r="AC1225" s="164"/>
      <c r="AD1225" s="164"/>
      <c r="AE1225" s="164"/>
      <c r="AF1225" s="164"/>
      <c r="AG1225" s="164"/>
      <c r="AH1225" s="164"/>
      <c r="AI1225" s="164"/>
      <c r="AJ1225" s="164"/>
      <c r="AK1225" s="164"/>
      <c r="AL1225" s="164"/>
      <c r="AM1225" s="164"/>
      <c r="AN1225" s="164"/>
      <c r="AO1225" s="164"/>
      <c r="AP1225" s="164"/>
      <c r="AQ1225" s="164"/>
      <c r="AR1225" s="164"/>
      <c r="AS1225" s="164"/>
      <c r="AT1225" s="164"/>
      <c r="AU1225" s="164"/>
      <c r="AV1225" s="164"/>
      <c r="AW1225" s="164"/>
      <c r="AX1225" s="164"/>
      <c r="AY1225" s="164"/>
      <c r="AZ1225" s="164"/>
      <c r="BA1225" s="164"/>
      <c r="BB1225" s="164"/>
      <c r="BC1225" s="164"/>
      <c r="BD1225" s="164"/>
      <c r="BE1225" s="164"/>
      <c r="BF1225" s="164"/>
      <c r="BG1225" s="164"/>
      <c r="BH1225" s="164"/>
      <c r="BI1225" s="164"/>
      <c r="BJ1225" s="164"/>
      <c r="BK1225" s="164"/>
      <c r="BL1225" s="164"/>
      <c r="BM1225" s="164"/>
      <c r="BN1225" s="164"/>
      <c r="BO1225" s="164"/>
      <c r="BP1225" s="164"/>
      <c r="BQ1225" s="164"/>
      <c r="BR1225" s="164"/>
      <c r="BS1225" s="164"/>
      <c r="BT1225" s="164"/>
      <c r="BU1225" s="164"/>
      <c r="BV1225" s="164"/>
      <c r="BW1225" s="164"/>
      <c r="BX1225" s="164"/>
      <c r="BY1225" s="172"/>
    </row>
    <row r="1226" spans="1:77" s="169" customFormat="1" x14ac:dyDescent="0.3">
      <c r="A1226" s="156"/>
      <c r="B1226" s="170"/>
      <c r="W1226" s="170"/>
      <c r="X1226" s="164"/>
      <c r="Y1226" s="164"/>
      <c r="Z1226" s="164"/>
      <c r="AA1226" s="164"/>
      <c r="AB1226" s="164"/>
      <c r="AC1226" s="164"/>
      <c r="AD1226" s="164"/>
      <c r="AE1226" s="164"/>
      <c r="AF1226" s="164"/>
      <c r="AG1226" s="164"/>
      <c r="AH1226" s="164"/>
      <c r="AI1226" s="164"/>
      <c r="AJ1226" s="164"/>
      <c r="AK1226" s="164"/>
      <c r="AL1226" s="164"/>
      <c r="AM1226" s="164"/>
      <c r="AN1226" s="164"/>
      <c r="AO1226" s="164"/>
      <c r="AP1226" s="164"/>
      <c r="AQ1226" s="164"/>
      <c r="AR1226" s="164"/>
      <c r="AS1226" s="164"/>
      <c r="AT1226" s="164"/>
      <c r="AU1226" s="164"/>
      <c r="AV1226" s="164"/>
      <c r="AW1226" s="164"/>
      <c r="AX1226" s="164"/>
      <c r="AY1226" s="164"/>
      <c r="AZ1226" s="164"/>
      <c r="BA1226" s="164"/>
      <c r="BB1226" s="164"/>
      <c r="BC1226" s="164"/>
      <c r="BD1226" s="164"/>
      <c r="BE1226" s="164"/>
      <c r="BF1226" s="164"/>
      <c r="BG1226" s="164"/>
      <c r="BH1226" s="164"/>
      <c r="BI1226" s="164"/>
      <c r="BJ1226" s="164"/>
      <c r="BK1226" s="164"/>
      <c r="BL1226" s="164"/>
      <c r="BM1226" s="164"/>
      <c r="BN1226" s="164"/>
      <c r="BO1226" s="164"/>
      <c r="BP1226" s="164"/>
      <c r="BQ1226" s="164"/>
      <c r="BR1226" s="164"/>
      <c r="BS1226" s="164"/>
      <c r="BT1226" s="164"/>
      <c r="BU1226" s="164"/>
      <c r="BV1226" s="164"/>
      <c r="BW1226" s="164"/>
      <c r="BX1226" s="164"/>
      <c r="BY1226" s="172"/>
    </row>
    <row r="1227" spans="1:77" s="169" customFormat="1" x14ac:dyDescent="0.3">
      <c r="A1227" s="156"/>
      <c r="B1227" s="170"/>
      <c r="W1227" s="170"/>
      <c r="X1227" s="164"/>
      <c r="Y1227" s="164"/>
      <c r="Z1227" s="164"/>
      <c r="AA1227" s="164"/>
      <c r="AB1227" s="164"/>
      <c r="AC1227" s="164"/>
      <c r="AD1227" s="164"/>
      <c r="AE1227" s="164"/>
      <c r="AF1227" s="164"/>
      <c r="AG1227" s="164"/>
      <c r="AH1227" s="164"/>
      <c r="AI1227" s="164"/>
      <c r="AJ1227" s="164"/>
      <c r="AK1227" s="164"/>
      <c r="AL1227" s="164"/>
      <c r="AM1227" s="164"/>
      <c r="AN1227" s="164"/>
      <c r="AO1227" s="164"/>
      <c r="AP1227" s="164"/>
      <c r="AQ1227" s="164"/>
      <c r="AR1227" s="164"/>
      <c r="AS1227" s="164"/>
      <c r="AT1227" s="164"/>
      <c r="AU1227" s="164"/>
      <c r="AV1227" s="164"/>
      <c r="AW1227" s="164"/>
      <c r="AX1227" s="164"/>
      <c r="AY1227" s="164"/>
      <c r="AZ1227" s="164"/>
      <c r="BA1227" s="164"/>
      <c r="BB1227" s="164"/>
      <c r="BC1227" s="164"/>
      <c r="BD1227" s="164"/>
      <c r="BE1227" s="164"/>
      <c r="BF1227" s="164"/>
      <c r="BG1227" s="164"/>
      <c r="BH1227" s="164"/>
      <c r="BI1227" s="164"/>
      <c r="BJ1227" s="164"/>
      <c r="BK1227" s="164"/>
      <c r="BL1227" s="164"/>
      <c r="BM1227" s="164"/>
      <c r="BN1227" s="164"/>
      <c r="BO1227" s="164"/>
      <c r="BP1227" s="164"/>
      <c r="BQ1227" s="164"/>
      <c r="BR1227" s="164"/>
      <c r="BS1227" s="164"/>
      <c r="BT1227" s="164"/>
      <c r="BU1227" s="164"/>
      <c r="BV1227" s="164"/>
      <c r="BW1227" s="164"/>
      <c r="BX1227" s="164"/>
      <c r="BY1227" s="172"/>
    </row>
    <row r="1228" spans="1:77" s="169" customFormat="1" x14ac:dyDescent="0.3">
      <c r="A1228" s="156"/>
      <c r="B1228" s="170"/>
      <c r="W1228" s="170"/>
      <c r="X1228" s="164"/>
      <c r="Y1228" s="164"/>
      <c r="Z1228" s="164"/>
      <c r="AA1228" s="164"/>
      <c r="AB1228" s="164"/>
      <c r="AC1228" s="164"/>
      <c r="AD1228" s="164"/>
      <c r="AE1228" s="164"/>
      <c r="AF1228" s="164"/>
      <c r="AG1228" s="164"/>
      <c r="AH1228" s="164"/>
      <c r="AI1228" s="164"/>
      <c r="AJ1228" s="164"/>
      <c r="AK1228" s="164"/>
      <c r="AL1228" s="164"/>
      <c r="AM1228" s="164"/>
      <c r="AN1228" s="164"/>
      <c r="AO1228" s="164"/>
      <c r="AP1228" s="164"/>
      <c r="AQ1228" s="164"/>
      <c r="AR1228" s="164"/>
      <c r="AS1228" s="164"/>
      <c r="AT1228" s="164"/>
      <c r="AU1228" s="164"/>
      <c r="AV1228" s="164"/>
      <c r="AW1228" s="164"/>
      <c r="AX1228" s="164"/>
      <c r="AY1228" s="164"/>
      <c r="AZ1228" s="164"/>
      <c r="BA1228" s="164"/>
      <c r="BB1228" s="164"/>
      <c r="BC1228" s="164"/>
      <c r="BD1228" s="164"/>
      <c r="BE1228" s="164"/>
      <c r="BF1228" s="164"/>
      <c r="BG1228" s="164"/>
      <c r="BH1228" s="164"/>
      <c r="BI1228" s="164"/>
      <c r="BJ1228" s="164"/>
      <c r="BK1228" s="164"/>
      <c r="BL1228" s="164"/>
      <c r="BM1228" s="164"/>
      <c r="BN1228" s="164"/>
      <c r="BO1228" s="164"/>
      <c r="BP1228" s="164"/>
      <c r="BQ1228" s="164"/>
      <c r="BR1228" s="164"/>
      <c r="BS1228" s="164"/>
      <c r="BT1228" s="164"/>
      <c r="BU1228" s="164"/>
      <c r="BV1228" s="164"/>
      <c r="BW1228" s="164"/>
      <c r="BX1228" s="164"/>
      <c r="BY1228" s="172"/>
    </row>
    <row r="1229" spans="1:77" s="169" customFormat="1" x14ac:dyDescent="0.3">
      <c r="A1229" s="156"/>
      <c r="B1229" s="170"/>
      <c r="W1229" s="170"/>
      <c r="X1229" s="164"/>
      <c r="Y1229" s="164"/>
      <c r="Z1229" s="164"/>
      <c r="AA1229" s="164"/>
      <c r="AB1229" s="164"/>
      <c r="AC1229" s="164"/>
      <c r="AD1229" s="164"/>
      <c r="AE1229" s="164"/>
      <c r="AF1229" s="164"/>
      <c r="AG1229" s="164"/>
      <c r="AH1229" s="164"/>
      <c r="AI1229" s="164"/>
      <c r="AJ1229" s="164"/>
      <c r="AK1229" s="164"/>
      <c r="AL1229" s="164"/>
      <c r="AM1229" s="164"/>
      <c r="AN1229" s="164"/>
      <c r="AO1229" s="164"/>
      <c r="AP1229" s="164"/>
      <c r="AQ1229" s="164"/>
      <c r="AR1229" s="164"/>
      <c r="AS1229" s="164"/>
      <c r="AT1229" s="164"/>
      <c r="AU1229" s="164"/>
      <c r="AV1229" s="164"/>
      <c r="AW1229" s="164"/>
      <c r="AX1229" s="164"/>
      <c r="AY1229" s="164"/>
      <c r="AZ1229" s="164"/>
      <c r="BA1229" s="164"/>
      <c r="BB1229" s="164"/>
      <c r="BC1229" s="164"/>
      <c r="BD1229" s="164"/>
      <c r="BE1229" s="164"/>
      <c r="BF1229" s="164"/>
      <c r="BG1229" s="164"/>
      <c r="BH1229" s="164"/>
      <c r="BI1229" s="164"/>
      <c r="BJ1229" s="164"/>
      <c r="BK1229" s="164"/>
      <c r="BL1229" s="164"/>
      <c r="BM1229" s="164"/>
      <c r="BN1229" s="164"/>
      <c r="BO1229" s="164"/>
      <c r="BP1229" s="164"/>
      <c r="BQ1229" s="164"/>
      <c r="BR1229" s="164"/>
      <c r="BS1229" s="164"/>
      <c r="BT1229" s="164"/>
      <c r="BU1229" s="164"/>
      <c r="BV1229" s="164"/>
      <c r="BW1229" s="164"/>
      <c r="BX1229" s="164"/>
      <c r="BY1229" s="172"/>
    </row>
    <row r="1230" spans="1:77" s="169" customFormat="1" x14ac:dyDescent="0.3">
      <c r="A1230" s="156"/>
      <c r="B1230" s="170"/>
      <c r="W1230" s="170"/>
      <c r="X1230" s="164"/>
      <c r="Y1230" s="164"/>
      <c r="Z1230" s="164"/>
      <c r="AA1230" s="164"/>
      <c r="AB1230" s="164"/>
      <c r="AC1230" s="164"/>
      <c r="AD1230" s="164"/>
      <c r="AE1230" s="164"/>
      <c r="AF1230" s="164"/>
      <c r="AG1230" s="164"/>
      <c r="AH1230" s="164"/>
      <c r="AI1230" s="164"/>
      <c r="AJ1230" s="164"/>
      <c r="AK1230" s="164"/>
      <c r="AL1230" s="164"/>
      <c r="AM1230" s="164"/>
      <c r="AN1230" s="164"/>
      <c r="AO1230" s="164"/>
      <c r="AP1230" s="164"/>
      <c r="AQ1230" s="164"/>
      <c r="AR1230" s="164"/>
      <c r="AS1230" s="164"/>
      <c r="AT1230" s="164"/>
      <c r="AU1230" s="164"/>
      <c r="AV1230" s="164"/>
      <c r="AW1230" s="164"/>
      <c r="AX1230" s="164"/>
      <c r="AY1230" s="164"/>
      <c r="AZ1230" s="164"/>
      <c r="BA1230" s="164"/>
      <c r="BB1230" s="164"/>
      <c r="BC1230" s="164"/>
      <c r="BD1230" s="164"/>
      <c r="BE1230" s="164"/>
      <c r="BF1230" s="164"/>
      <c r="BG1230" s="164"/>
      <c r="BH1230" s="164"/>
      <c r="BI1230" s="164"/>
      <c r="BJ1230" s="164"/>
      <c r="BK1230" s="164"/>
      <c r="BL1230" s="164"/>
      <c r="BM1230" s="164"/>
      <c r="BN1230" s="164"/>
      <c r="BO1230" s="164"/>
      <c r="BP1230" s="164"/>
      <c r="BQ1230" s="164"/>
      <c r="BR1230" s="164"/>
      <c r="BS1230" s="164"/>
      <c r="BT1230" s="164"/>
      <c r="BU1230" s="164"/>
      <c r="BV1230" s="164"/>
      <c r="BW1230" s="164"/>
      <c r="BX1230" s="164"/>
      <c r="BY1230" s="172"/>
    </row>
    <row r="1231" spans="1:77" s="169" customFormat="1" x14ac:dyDescent="0.3">
      <c r="A1231" s="156"/>
      <c r="B1231" s="170"/>
      <c r="W1231" s="170"/>
      <c r="X1231" s="164"/>
      <c r="Y1231" s="164"/>
      <c r="Z1231" s="164"/>
      <c r="AA1231" s="164"/>
      <c r="AB1231" s="164"/>
      <c r="AC1231" s="164"/>
      <c r="AD1231" s="164"/>
      <c r="AE1231" s="164"/>
      <c r="AF1231" s="164"/>
      <c r="AG1231" s="164"/>
      <c r="AH1231" s="164"/>
      <c r="AI1231" s="164"/>
      <c r="AJ1231" s="164"/>
      <c r="AK1231" s="164"/>
      <c r="AL1231" s="164"/>
      <c r="AM1231" s="164"/>
      <c r="AN1231" s="164"/>
      <c r="AO1231" s="164"/>
      <c r="AP1231" s="164"/>
      <c r="AQ1231" s="164"/>
      <c r="AR1231" s="164"/>
      <c r="AS1231" s="164"/>
      <c r="AT1231" s="164"/>
      <c r="AU1231" s="164"/>
      <c r="AV1231" s="164"/>
      <c r="AW1231" s="164"/>
      <c r="AX1231" s="164"/>
      <c r="AY1231" s="164"/>
      <c r="AZ1231" s="164"/>
      <c r="BA1231" s="164"/>
      <c r="BB1231" s="164"/>
      <c r="BC1231" s="164"/>
      <c r="BD1231" s="164"/>
      <c r="BE1231" s="164"/>
      <c r="BF1231" s="164"/>
      <c r="BG1231" s="164"/>
      <c r="BH1231" s="164"/>
      <c r="BI1231" s="164"/>
      <c r="BJ1231" s="164"/>
      <c r="BK1231" s="164"/>
      <c r="BL1231" s="164"/>
      <c r="BM1231" s="164"/>
      <c r="BN1231" s="164"/>
      <c r="BO1231" s="164"/>
      <c r="BP1231" s="164"/>
      <c r="BQ1231" s="164"/>
      <c r="BR1231" s="164"/>
      <c r="BS1231" s="164"/>
      <c r="BT1231" s="164"/>
      <c r="BU1231" s="164"/>
      <c r="BV1231" s="164"/>
      <c r="BW1231" s="164"/>
      <c r="BX1231" s="164"/>
      <c r="BY1231" s="172"/>
    </row>
    <row r="1232" spans="1:77" s="169" customFormat="1" x14ac:dyDescent="0.3">
      <c r="A1232" s="156"/>
      <c r="B1232" s="170"/>
      <c r="W1232" s="170"/>
      <c r="X1232" s="164"/>
      <c r="Y1232" s="164"/>
      <c r="Z1232" s="164"/>
      <c r="AA1232" s="164"/>
      <c r="AB1232" s="164"/>
      <c r="AC1232" s="164"/>
      <c r="AD1232" s="164"/>
      <c r="AE1232" s="164"/>
      <c r="AF1232" s="164"/>
      <c r="AG1232" s="164"/>
      <c r="AH1232" s="164"/>
      <c r="AI1232" s="164"/>
      <c r="AJ1232" s="164"/>
      <c r="AK1232" s="164"/>
      <c r="AL1232" s="164"/>
      <c r="AM1232" s="164"/>
      <c r="AN1232" s="164"/>
      <c r="AO1232" s="164"/>
      <c r="AP1232" s="164"/>
      <c r="AQ1232" s="164"/>
      <c r="AR1232" s="164"/>
      <c r="AS1232" s="164"/>
      <c r="AT1232" s="164"/>
      <c r="AU1232" s="164"/>
      <c r="AV1232" s="164"/>
      <c r="AW1232" s="164"/>
      <c r="AX1232" s="164"/>
      <c r="AY1232" s="164"/>
      <c r="AZ1232" s="164"/>
      <c r="BA1232" s="164"/>
      <c r="BB1232" s="164"/>
      <c r="BC1232" s="164"/>
      <c r="BD1232" s="164"/>
      <c r="BE1232" s="164"/>
      <c r="BF1232" s="164"/>
      <c r="BG1232" s="164"/>
      <c r="BH1232" s="164"/>
      <c r="BI1232" s="164"/>
      <c r="BJ1232" s="164"/>
      <c r="BK1232" s="164"/>
      <c r="BL1232" s="164"/>
      <c r="BM1232" s="164"/>
      <c r="BN1232" s="164"/>
      <c r="BO1232" s="164"/>
      <c r="BP1232" s="164"/>
      <c r="BQ1232" s="164"/>
      <c r="BR1232" s="164"/>
      <c r="BS1232" s="164"/>
      <c r="BT1232" s="164"/>
      <c r="BU1232" s="164"/>
      <c r="BV1232" s="164"/>
      <c r="BW1232" s="164"/>
      <c r="BX1232" s="164"/>
      <c r="BY1232" s="172"/>
    </row>
    <row r="1233" spans="1:77" s="169" customFormat="1" x14ac:dyDescent="0.3">
      <c r="A1233" s="156"/>
      <c r="B1233" s="170"/>
      <c r="W1233" s="170"/>
      <c r="X1233" s="164"/>
      <c r="Y1233" s="164"/>
      <c r="Z1233" s="164"/>
      <c r="AA1233" s="164"/>
      <c r="AB1233" s="164"/>
      <c r="AC1233" s="164"/>
      <c r="AD1233" s="164"/>
      <c r="AE1233" s="164"/>
      <c r="AF1233" s="164"/>
      <c r="AG1233" s="164"/>
      <c r="AH1233" s="164"/>
      <c r="AI1233" s="164"/>
      <c r="AJ1233" s="164"/>
      <c r="AK1233" s="164"/>
      <c r="AL1233" s="164"/>
      <c r="AM1233" s="164"/>
      <c r="AN1233" s="164"/>
      <c r="AO1233" s="164"/>
      <c r="AP1233" s="164"/>
      <c r="AQ1233" s="164"/>
      <c r="AR1233" s="164"/>
      <c r="AS1233" s="164"/>
      <c r="AT1233" s="164"/>
      <c r="AU1233" s="164"/>
      <c r="AV1233" s="164"/>
      <c r="AW1233" s="164"/>
      <c r="AX1233" s="164"/>
      <c r="AY1233" s="164"/>
      <c r="AZ1233" s="164"/>
      <c r="BA1233" s="164"/>
      <c r="BB1233" s="164"/>
      <c r="BC1233" s="164"/>
      <c r="BD1233" s="164"/>
      <c r="BE1233" s="164"/>
      <c r="BF1233" s="164"/>
      <c r="BG1233" s="164"/>
      <c r="BH1233" s="164"/>
      <c r="BI1233" s="164"/>
      <c r="BJ1233" s="164"/>
      <c r="BK1233" s="164"/>
      <c r="BL1233" s="164"/>
      <c r="BM1233" s="164"/>
      <c r="BN1233" s="164"/>
      <c r="BO1233" s="164"/>
      <c r="BP1233" s="164"/>
      <c r="BQ1233" s="164"/>
      <c r="BR1233" s="164"/>
      <c r="BS1233" s="164"/>
      <c r="BT1233" s="164"/>
      <c r="BU1233" s="164"/>
      <c r="BV1233" s="164"/>
      <c r="BW1233" s="164"/>
      <c r="BX1233" s="164"/>
      <c r="BY1233" s="172"/>
    </row>
    <row r="1234" spans="1:77" s="169" customFormat="1" x14ac:dyDescent="0.3">
      <c r="A1234" s="156"/>
      <c r="B1234" s="170"/>
      <c r="W1234" s="170"/>
      <c r="X1234" s="164"/>
      <c r="Y1234" s="164"/>
      <c r="Z1234" s="164"/>
      <c r="AA1234" s="164"/>
      <c r="AB1234" s="164"/>
      <c r="AC1234" s="164"/>
      <c r="AD1234" s="164"/>
      <c r="AE1234" s="164"/>
      <c r="AF1234" s="164"/>
      <c r="AG1234" s="164"/>
      <c r="AH1234" s="164"/>
      <c r="AI1234" s="164"/>
      <c r="AJ1234" s="164"/>
      <c r="AK1234" s="164"/>
      <c r="AL1234" s="164"/>
      <c r="AM1234" s="164"/>
      <c r="AN1234" s="164"/>
      <c r="AO1234" s="164"/>
      <c r="AP1234" s="164"/>
      <c r="AQ1234" s="164"/>
      <c r="AR1234" s="164"/>
      <c r="AS1234" s="164"/>
      <c r="AT1234" s="164"/>
      <c r="AU1234" s="164"/>
      <c r="AV1234" s="164"/>
      <c r="AW1234" s="164"/>
      <c r="AX1234" s="164"/>
      <c r="AY1234" s="164"/>
      <c r="AZ1234" s="164"/>
      <c r="BA1234" s="164"/>
      <c r="BB1234" s="164"/>
      <c r="BC1234" s="164"/>
      <c r="BD1234" s="164"/>
      <c r="BE1234" s="164"/>
      <c r="BF1234" s="164"/>
      <c r="BG1234" s="164"/>
      <c r="BH1234" s="164"/>
      <c r="BI1234" s="164"/>
      <c r="BJ1234" s="164"/>
      <c r="BK1234" s="164"/>
      <c r="BL1234" s="164"/>
      <c r="BM1234" s="164"/>
      <c r="BN1234" s="164"/>
      <c r="BO1234" s="164"/>
      <c r="BP1234" s="164"/>
      <c r="BQ1234" s="164"/>
      <c r="BR1234" s="164"/>
      <c r="BS1234" s="164"/>
      <c r="BT1234" s="164"/>
      <c r="BU1234" s="164"/>
      <c r="BV1234" s="164"/>
      <c r="BW1234" s="164"/>
      <c r="BX1234" s="164"/>
      <c r="BY1234" s="172"/>
    </row>
    <row r="1235" spans="1:77" s="169" customFormat="1" x14ac:dyDescent="0.3">
      <c r="A1235" s="156"/>
      <c r="B1235" s="170"/>
      <c r="W1235" s="170"/>
      <c r="X1235" s="164"/>
      <c r="Y1235" s="164"/>
      <c r="Z1235" s="164"/>
      <c r="AA1235" s="164"/>
      <c r="AB1235" s="164"/>
      <c r="AC1235" s="164"/>
      <c r="AD1235" s="164"/>
      <c r="AE1235" s="164"/>
      <c r="AF1235" s="164"/>
      <c r="AG1235" s="164"/>
      <c r="AH1235" s="164"/>
      <c r="AI1235" s="164"/>
      <c r="AJ1235" s="164"/>
      <c r="AK1235" s="164"/>
      <c r="AL1235" s="164"/>
      <c r="AM1235" s="164"/>
      <c r="AN1235" s="164"/>
      <c r="AO1235" s="164"/>
      <c r="AP1235" s="164"/>
      <c r="AQ1235" s="164"/>
      <c r="AR1235" s="164"/>
      <c r="AS1235" s="164"/>
      <c r="AT1235" s="164"/>
      <c r="AU1235" s="164"/>
      <c r="AV1235" s="164"/>
      <c r="AW1235" s="164"/>
      <c r="AX1235" s="164"/>
      <c r="AY1235" s="164"/>
      <c r="AZ1235" s="164"/>
      <c r="BA1235" s="164"/>
      <c r="BB1235" s="164"/>
      <c r="BC1235" s="164"/>
      <c r="BD1235" s="164"/>
      <c r="BE1235" s="164"/>
      <c r="BF1235" s="164"/>
      <c r="BG1235" s="164"/>
      <c r="BH1235" s="164"/>
      <c r="BI1235" s="164"/>
      <c r="BJ1235" s="164"/>
      <c r="BK1235" s="164"/>
      <c r="BL1235" s="164"/>
      <c r="BM1235" s="164"/>
      <c r="BN1235" s="164"/>
      <c r="BO1235" s="164"/>
      <c r="BP1235" s="164"/>
      <c r="BQ1235" s="164"/>
      <c r="BR1235" s="164"/>
      <c r="BS1235" s="164"/>
      <c r="BT1235" s="164"/>
      <c r="BU1235" s="164"/>
      <c r="BV1235" s="164"/>
      <c r="BW1235" s="164"/>
      <c r="BX1235" s="164"/>
      <c r="BY1235" s="172"/>
    </row>
    <row r="1236" spans="1:77" s="169" customFormat="1" x14ac:dyDescent="0.3">
      <c r="A1236" s="156"/>
      <c r="B1236" s="170"/>
      <c r="W1236" s="170"/>
      <c r="X1236" s="164"/>
      <c r="Y1236" s="164"/>
      <c r="Z1236" s="164"/>
      <c r="AA1236" s="164"/>
      <c r="AB1236" s="164"/>
      <c r="AC1236" s="164"/>
      <c r="AD1236" s="164"/>
      <c r="AE1236" s="164"/>
      <c r="AF1236" s="164"/>
      <c r="AG1236" s="164"/>
      <c r="AH1236" s="164"/>
      <c r="AI1236" s="164"/>
      <c r="AJ1236" s="164"/>
      <c r="AK1236" s="164"/>
      <c r="AL1236" s="164"/>
      <c r="AM1236" s="164"/>
      <c r="AN1236" s="164"/>
      <c r="AO1236" s="164"/>
      <c r="AP1236" s="164"/>
      <c r="AQ1236" s="164"/>
      <c r="AR1236" s="164"/>
      <c r="AS1236" s="164"/>
      <c r="AT1236" s="164"/>
      <c r="AU1236" s="164"/>
      <c r="AV1236" s="164"/>
      <c r="AW1236" s="164"/>
      <c r="AX1236" s="164"/>
      <c r="AY1236" s="164"/>
      <c r="AZ1236" s="164"/>
      <c r="BA1236" s="164"/>
      <c r="BB1236" s="164"/>
      <c r="BC1236" s="164"/>
      <c r="BD1236" s="164"/>
      <c r="BE1236" s="164"/>
      <c r="BF1236" s="164"/>
      <c r="BG1236" s="164"/>
      <c r="BH1236" s="164"/>
      <c r="BI1236" s="164"/>
      <c r="BJ1236" s="164"/>
      <c r="BK1236" s="164"/>
      <c r="BL1236" s="164"/>
      <c r="BM1236" s="164"/>
      <c r="BN1236" s="164"/>
      <c r="BO1236" s="164"/>
      <c r="BP1236" s="164"/>
      <c r="BQ1236" s="164"/>
      <c r="BR1236" s="164"/>
      <c r="BS1236" s="164"/>
      <c r="BT1236" s="164"/>
      <c r="BU1236" s="164"/>
      <c r="BV1236" s="164"/>
      <c r="BW1236" s="164"/>
      <c r="BX1236" s="164"/>
      <c r="BY1236" s="172"/>
    </row>
    <row r="1237" spans="1:77" s="169" customFormat="1" x14ac:dyDescent="0.3">
      <c r="A1237" s="156"/>
      <c r="B1237" s="170"/>
      <c r="W1237" s="170"/>
      <c r="X1237" s="164"/>
      <c r="Y1237" s="164"/>
      <c r="Z1237" s="164"/>
      <c r="AA1237" s="164"/>
      <c r="AB1237" s="164"/>
      <c r="AC1237" s="164"/>
      <c r="AD1237" s="164"/>
      <c r="AE1237" s="164"/>
      <c r="AF1237" s="164"/>
      <c r="AG1237" s="164"/>
      <c r="AH1237" s="164"/>
      <c r="AI1237" s="164"/>
      <c r="AJ1237" s="164"/>
      <c r="AK1237" s="164"/>
      <c r="AL1237" s="164"/>
      <c r="AM1237" s="164"/>
      <c r="AN1237" s="164"/>
      <c r="AO1237" s="164"/>
      <c r="AP1237" s="164"/>
      <c r="AQ1237" s="164"/>
      <c r="AR1237" s="164"/>
      <c r="AS1237" s="164"/>
      <c r="AT1237" s="164"/>
      <c r="AU1237" s="164"/>
      <c r="AV1237" s="164"/>
      <c r="AW1237" s="164"/>
      <c r="AX1237" s="164"/>
      <c r="AY1237" s="164"/>
      <c r="AZ1237" s="164"/>
      <c r="BA1237" s="164"/>
      <c r="BB1237" s="164"/>
      <c r="BC1237" s="164"/>
      <c r="BD1237" s="164"/>
      <c r="BE1237" s="164"/>
      <c r="BF1237" s="164"/>
      <c r="BG1237" s="164"/>
      <c r="BH1237" s="164"/>
      <c r="BI1237" s="164"/>
      <c r="BJ1237" s="164"/>
      <c r="BK1237" s="164"/>
      <c r="BL1237" s="164"/>
      <c r="BM1237" s="164"/>
      <c r="BN1237" s="164"/>
      <c r="BO1237" s="164"/>
      <c r="BP1237" s="164"/>
      <c r="BQ1237" s="164"/>
      <c r="BR1237" s="164"/>
      <c r="BS1237" s="164"/>
      <c r="BT1237" s="164"/>
      <c r="BU1237" s="164"/>
      <c r="BV1237" s="164"/>
      <c r="BW1237" s="164"/>
      <c r="BX1237" s="164"/>
      <c r="BY1237" s="172"/>
    </row>
    <row r="1238" spans="1:77" s="169" customFormat="1" x14ac:dyDescent="0.3">
      <c r="A1238" s="156"/>
      <c r="B1238" s="170"/>
      <c r="W1238" s="170"/>
      <c r="X1238" s="164"/>
      <c r="Y1238" s="164"/>
      <c r="Z1238" s="164"/>
      <c r="AA1238" s="164"/>
      <c r="AB1238" s="164"/>
      <c r="AC1238" s="164"/>
      <c r="AD1238" s="164"/>
      <c r="AE1238" s="164"/>
      <c r="AF1238" s="164"/>
      <c r="AG1238" s="164"/>
      <c r="AH1238" s="164"/>
      <c r="AI1238" s="164"/>
      <c r="AJ1238" s="164"/>
      <c r="AK1238" s="164"/>
      <c r="AL1238" s="164"/>
      <c r="AM1238" s="164"/>
      <c r="AN1238" s="164"/>
      <c r="AO1238" s="164"/>
      <c r="AP1238" s="164"/>
      <c r="AQ1238" s="164"/>
      <c r="AR1238" s="164"/>
      <c r="AS1238" s="164"/>
      <c r="AT1238" s="164"/>
      <c r="AU1238" s="164"/>
      <c r="AV1238" s="164"/>
      <c r="AW1238" s="164"/>
      <c r="AX1238" s="164"/>
      <c r="AY1238" s="164"/>
      <c r="AZ1238" s="164"/>
      <c r="BA1238" s="164"/>
      <c r="BB1238" s="164"/>
      <c r="BC1238" s="164"/>
      <c r="BD1238" s="164"/>
      <c r="BE1238" s="164"/>
      <c r="BF1238" s="164"/>
      <c r="BG1238" s="164"/>
      <c r="BH1238" s="164"/>
      <c r="BI1238" s="164"/>
      <c r="BJ1238" s="164"/>
      <c r="BK1238" s="164"/>
      <c r="BL1238" s="164"/>
      <c r="BM1238" s="164"/>
      <c r="BN1238" s="164"/>
      <c r="BO1238" s="164"/>
      <c r="BP1238" s="164"/>
      <c r="BQ1238" s="164"/>
      <c r="BR1238" s="164"/>
      <c r="BS1238" s="164"/>
      <c r="BT1238" s="164"/>
      <c r="BU1238" s="164"/>
      <c r="BV1238" s="164"/>
      <c r="BW1238" s="164"/>
      <c r="BX1238" s="164"/>
      <c r="BY1238" s="172"/>
    </row>
    <row r="1239" spans="1:77" s="169" customFormat="1" x14ac:dyDescent="0.3">
      <c r="A1239" s="156"/>
      <c r="B1239" s="170"/>
      <c r="W1239" s="170"/>
      <c r="X1239" s="164"/>
      <c r="Y1239" s="164"/>
      <c r="Z1239" s="164"/>
      <c r="AA1239" s="164"/>
      <c r="AB1239" s="164"/>
      <c r="AC1239" s="164"/>
      <c r="AD1239" s="164"/>
      <c r="AE1239" s="164"/>
      <c r="AF1239" s="164"/>
      <c r="AG1239" s="164"/>
      <c r="AH1239" s="164"/>
      <c r="AI1239" s="164"/>
      <c r="AJ1239" s="164"/>
      <c r="AK1239" s="164"/>
      <c r="AL1239" s="164"/>
      <c r="AM1239" s="164"/>
      <c r="AN1239" s="164"/>
      <c r="AO1239" s="164"/>
      <c r="AP1239" s="164"/>
      <c r="AQ1239" s="164"/>
      <c r="AR1239" s="164"/>
      <c r="AS1239" s="164"/>
      <c r="AT1239" s="164"/>
      <c r="AU1239" s="164"/>
      <c r="AV1239" s="164"/>
      <c r="AW1239" s="164"/>
      <c r="AX1239" s="164"/>
      <c r="AY1239" s="164"/>
      <c r="AZ1239" s="164"/>
      <c r="BA1239" s="164"/>
      <c r="BB1239" s="164"/>
      <c r="BC1239" s="164"/>
      <c r="BD1239" s="164"/>
      <c r="BE1239" s="164"/>
      <c r="BF1239" s="164"/>
      <c r="BG1239" s="164"/>
      <c r="BH1239" s="164"/>
      <c r="BI1239" s="164"/>
      <c r="BJ1239" s="164"/>
      <c r="BK1239" s="164"/>
      <c r="BL1239" s="164"/>
      <c r="BM1239" s="164"/>
      <c r="BN1239" s="164"/>
      <c r="BO1239" s="164"/>
      <c r="BP1239" s="164"/>
      <c r="BQ1239" s="164"/>
      <c r="BR1239" s="164"/>
      <c r="BS1239" s="164"/>
      <c r="BT1239" s="164"/>
      <c r="BU1239" s="164"/>
      <c r="BV1239" s="164"/>
      <c r="BW1239" s="164"/>
      <c r="BX1239" s="164"/>
      <c r="BY1239" s="172"/>
    </row>
    <row r="1240" spans="1:77" s="169" customFormat="1" x14ac:dyDescent="0.3">
      <c r="A1240" s="156"/>
      <c r="B1240" s="170"/>
      <c r="W1240" s="170"/>
      <c r="X1240" s="164"/>
      <c r="Y1240" s="164"/>
      <c r="Z1240" s="164"/>
      <c r="AA1240" s="164"/>
      <c r="AB1240" s="164"/>
      <c r="AC1240" s="164"/>
      <c r="AD1240" s="164"/>
      <c r="AE1240" s="164"/>
      <c r="AF1240" s="164"/>
      <c r="AG1240" s="164"/>
      <c r="AH1240" s="164"/>
      <c r="AI1240" s="164"/>
      <c r="AJ1240" s="164"/>
      <c r="AK1240" s="164"/>
      <c r="AL1240" s="164"/>
      <c r="AM1240" s="164"/>
      <c r="AN1240" s="164"/>
      <c r="AO1240" s="164"/>
      <c r="AP1240" s="164"/>
      <c r="AQ1240" s="164"/>
      <c r="AR1240" s="164"/>
      <c r="AS1240" s="164"/>
      <c r="AT1240" s="164"/>
      <c r="AU1240" s="164"/>
      <c r="AV1240" s="164"/>
      <c r="AW1240" s="164"/>
      <c r="AX1240" s="164"/>
      <c r="AY1240" s="164"/>
      <c r="AZ1240" s="164"/>
      <c r="BA1240" s="164"/>
      <c r="BB1240" s="164"/>
      <c r="BC1240" s="164"/>
      <c r="BD1240" s="164"/>
      <c r="BE1240" s="164"/>
      <c r="BF1240" s="164"/>
      <c r="BG1240" s="164"/>
      <c r="BH1240" s="164"/>
      <c r="BI1240" s="164"/>
      <c r="BJ1240" s="164"/>
      <c r="BK1240" s="164"/>
      <c r="BL1240" s="164"/>
      <c r="BM1240" s="164"/>
      <c r="BN1240" s="164"/>
      <c r="BO1240" s="164"/>
      <c r="BP1240" s="164"/>
      <c r="BQ1240" s="164"/>
      <c r="BR1240" s="164"/>
      <c r="BS1240" s="164"/>
      <c r="BT1240" s="164"/>
      <c r="BU1240" s="164"/>
      <c r="BV1240" s="164"/>
      <c r="BW1240" s="164"/>
      <c r="BX1240" s="164"/>
      <c r="BY1240" s="172"/>
    </row>
    <row r="1241" spans="1:77" s="169" customFormat="1" x14ac:dyDescent="0.3">
      <c r="A1241" s="156"/>
      <c r="B1241" s="170"/>
      <c r="W1241" s="170"/>
      <c r="X1241" s="164"/>
      <c r="Y1241" s="164"/>
      <c r="Z1241" s="164"/>
      <c r="AA1241" s="164"/>
      <c r="AB1241" s="164"/>
      <c r="AC1241" s="164"/>
      <c r="AD1241" s="164"/>
      <c r="AE1241" s="164"/>
      <c r="AF1241" s="164"/>
      <c r="AG1241" s="164"/>
      <c r="AH1241" s="164"/>
      <c r="AI1241" s="164"/>
      <c r="AJ1241" s="164"/>
      <c r="AK1241" s="164"/>
      <c r="AL1241" s="164"/>
      <c r="AM1241" s="164"/>
      <c r="AN1241" s="164"/>
      <c r="AO1241" s="164"/>
      <c r="AP1241" s="164"/>
      <c r="AQ1241" s="164"/>
      <c r="AR1241" s="164"/>
      <c r="AS1241" s="164"/>
      <c r="AT1241" s="164"/>
      <c r="AU1241" s="164"/>
      <c r="AV1241" s="164"/>
      <c r="AW1241" s="164"/>
      <c r="AX1241" s="164"/>
      <c r="AY1241" s="164"/>
      <c r="AZ1241" s="164"/>
      <c r="BA1241" s="164"/>
      <c r="BB1241" s="164"/>
      <c r="BC1241" s="164"/>
      <c r="BD1241" s="164"/>
      <c r="BE1241" s="164"/>
      <c r="BF1241" s="164"/>
      <c r="BG1241" s="164"/>
      <c r="BH1241" s="164"/>
      <c r="BI1241" s="164"/>
      <c r="BJ1241" s="164"/>
      <c r="BK1241" s="164"/>
      <c r="BL1241" s="164"/>
      <c r="BM1241" s="164"/>
      <c r="BN1241" s="164"/>
      <c r="BO1241" s="164"/>
      <c r="BP1241" s="164"/>
      <c r="BQ1241" s="164"/>
      <c r="BR1241" s="164"/>
      <c r="BS1241" s="164"/>
      <c r="BT1241" s="164"/>
      <c r="BU1241" s="164"/>
      <c r="BV1241" s="164"/>
      <c r="BW1241" s="164"/>
      <c r="BX1241" s="164"/>
      <c r="BY1241" s="172"/>
    </row>
    <row r="1242" spans="1:77" s="169" customFormat="1" x14ac:dyDescent="0.3">
      <c r="A1242" s="156"/>
      <c r="B1242" s="170"/>
      <c r="W1242" s="170"/>
      <c r="X1242" s="164"/>
      <c r="Y1242" s="164"/>
      <c r="Z1242" s="164"/>
      <c r="AA1242" s="164"/>
      <c r="AB1242" s="164"/>
      <c r="AC1242" s="164"/>
      <c r="AD1242" s="164"/>
      <c r="AE1242" s="164"/>
      <c r="AF1242" s="164"/>
      <c r="AG1242" s="164"/>
      <c r="AH1242" s="164"/>
      <c r="AI1242" s="164"/>
      <c r="AJ1242" s="164"/>
      <c r="AK1242" s="164"/>
      <c r="AL1242" s="164"/>
      <c r="AM1242" s="164"/>
      <c r="AN1242" s="164"/>
      <c r="AO1242" s="164"/>
      <c r="AP1242" s="164"/>
      <c r="AQ1242" s="164"/>
      <c r="AR1242" s="164"/>
      <c r="AS1242" s="164"/>
      <c r="AT1242" s="164"/>
      <c r="AU1242" s="164"/>
      <c r="AV1242" s="164"/>
      <c r="AW1242" s="164"/>
      <c r="AX1242" s="164"/>
      <c r="AY1242" s="164"/>
      <c r="AZ1242" s="164"/>
      <c r="BA1242" s="164"/>
      <c r="BB1242" s="164"/>
      <c r="BC1242" s="164"/>
      <c r="BD1242" s="164"/>
      <c r="BE1242" s="164"/>
      <c r="BF1242" s="164"/>
      <c r="BG1242" s="164"/>
      <c r="BH1242" s="164"/>
      <c r="BI1242" s="164"/>
      <c r="BJ1242" s="164"/>
      <c r="BK1242" s="164"/>
      <c r="BL1242" s="164"/>
      <c r="BM1242" s="164"/>
      <c r="BN1242" s="164"/>
      <c r="BO1242" s="164"/>
      <c r="BP1242" s="164"/>
      <c r="BQ1242" s="164"/>
      <c r="BR1242" s="164"/>
      <c r="BS1242" s="164"/>
      <c r="BT1242" s="164"/>
      <c r="BU1242" s="164"/>
      <c r="BV1242" s="164"/>
      <c r="BW1242" s="164"/>
      <c r="BX1242" s="164"/>
      <c r="BY1242" s="172"/>
    </row>
    <row r="1243" spans="1:77" s="169" customFormat="1" x14ac:dyDescent="0.3">
      <c r="A1243" s="156"/>
      <c r="B1243" s="170"/>
      <c r="W1243" s="170"/>
      <c r="X1243" s="164"/>
      <c r="Y1243" s="164"/>
      <c r="Z1243" s="164"/>
      <c r="AA1243" s="164"/>
      <c r="AB1243" s="164"/>
      <c r="AC1243" s="164"/>
      <c r="AD1243" s="164"/>
      <c r="AE1243" s="164"/>
      <c r="AF1243" s="164"/>
      <c r="AG1243" s="164"/>
      <c r="AH1243" s="164"/>
      <c r="AI1243" s="164"/>
      <c r="AJ1243" s="164"/>
      <c r="AK1243" s="164"/>
      <c r="AL1243" s="164"/>
      <c r="AM1243" s="164"/>
      <c r="AN1243" s="164"/>
      <c r="AO1243" s="164"/>
      <c r="AP1243" s="164"/>
      <c r="AQ1243" s="164"/>
      <c r="AR1243" s="164"/>
      <c r="AS1243" s="164"/>
      <c r="AT1243" s="164"/>
      <c r="AU1243" s="164"/>
      <c r="AV1243" s="164"/>
      <c r="AW1243" s="164"/>
      <c r="AX1243" s="164"/>
      <c r="AY1243" s="164"/>
      <c r="AZ1243" s="164"/>
      <c r="BA1243" s="164"/>
      <c r="BB1243" s="164"/>
      <c r="BC1243" s="164"/>
      <c r="BD1243" s="164"/>
      <c r="BE1243" s="164"/>
      <c r="BF1243" s="164"/>
      <c r="BG1243" s="164"/>
      <c r="BH1243" s="164"/>
      <c r="BI1243" s="164"/>
      <c r="BJ1243" s="164"/>
      <c r="BK1243" s="164"/>
      <c r="BL1243" s="164"/>
      <c r="BM1243" s="164"/>
      <c r="BN1243" s="164"/>
      <c r="BO1243" s="164"/>
      <c r="BP1243" s="164"/>
      <c r="BQ1243" s="164"/>
      <c r="BR1243" s="164"/>
      <c r="BS1243" s="164"/>
      <c r="BT1243" s="164"/>
      <c r="BU1243" s="164"/>
      <c r="BV1243" s="164"/>
      <c r="BW1243" s="164"/>
      <c r="BX1243" s="164"/>
      <c r="BY1243" s="172"/>
    </row>
    <row r="1244" spans="1:77" s="169" customFormat="1" x14ac:dyDescent="0.3">
      <c r="A1244" s="156"/>
      <c r="B1244" s="170"/>
      <c r="W1244" s="170"/>
      <c r="X1244" s="164"/>
      <c r="Y1244" s="164"/>
      <c r="Z1244" s="164"/>
      <c r="AA1244" s="164"/>
      <c r="AB1244" s="164"/>
      <c r="AC1244" s="164"/>
      <c r="AD1244" s="164"/>
      <c r="AE1244" s="164"/>
      <c r="AF1244" s="164"/>
      <c r="AG1244" s="164"/>
      <c r="AH1244" s="164"/>
      <c r="AI1244" s="164"/>
      <c r="AJ1244" s="164"/>
      <c r="AK1244" s="164"/>
      <c r="AL1244" s="164"/>
      <c r="AM1244" s="164"/>
      <c r="AN1244" s="164"/>
      <c r="AO1244" s="164"/>
      <c r="AP1244" s="164"/>
      <c r="AQ1244" s="164"/>
      <c r="AR1244" s="164"/>
      <c r="AS1244" s="164"/>
      <c r="AT1244" s="164"/>
      <c r="AU1244" s="164"/>
      <c r="AV1244" s="164"/>
      <c r="AW1244" s="164"/>
      <c r="AX1244" s="164"/>
      <c r="AY1244" s="164"/>
      <c r="AZ1244" s="164"/>
      <c r="BA1244" s="164"/>
      <c r="BB1244" s="164"/>
      <c r="BC1244" s="164"/>
      <c r="BD1244" s="164"/>
      <c r="BE1244" s="164"/>
      <c r="BF1244" s="164"/>
      <c r="BG1244" s="164"/>
      <c r="BH1244" s="164"/>
      <c r="BI1244" s="164"/>
      <c r="BJ1244" s="164"/>
      <c r="BK1244" s="164"/>
      <c r="BL1244" s="164"/>
      <c r="BM1244" s="164"/>
      <c r="BN1244" s="164"/>
      <c r="BO1244" s="164"/>
      <c r="BP1244" s="164"/>
      <c r="BQ1244" s="164"/>
      <c r="BR1244" s="164"/>
      <c r="BS1244" s="164"/>
      <c r="BT1244" s="164"/>
      <c r="BU1244" s="164"/>
      <c r="BV1244" s="164"/>
      <c r="BW1244" s="164"/>
      <c r="BX1244" s="164"/>
      <c r="BY1244" s="172"/>
    </row>
    <row r="1245" spans="1:77" s="169" customFormat="1" x14ac:dyDescent="0.3">
      <c r="A1245" s="156"/>
      <c r="B1245" s="170"/>
      <c r="W1245" s="170"/>
      <c r="X1245" s="164"/>
      <c r="Y1245" s="164"/>
      <c r="Z1245" s="164"/>
      <c r="AA1245" s="164"/>
      <c r="AB1245" s="164"/>
      <c r="AC1245" s="164"/>
      <c r="AD1245" s="164"/>
      <c r="AE1245" s="164"/>
      <c r="AF1245" s="164"/>
      <c r="AG1245" s="164"/>
      <c r="AH1245" s="164"/>
      <c r="AI1245" s="164"/>
      <c r="AJ1245" s="164"/>
      <c r="AK1245" s="164"/>
      <c r="AL1245" s="164"/>
      <c r="AM1245" s="164"/>
      <c r="AN1245" s="164"/>
      <c r="AO1245" s="164"/>
      <c r="AP1245" s="164"/>
      <c r="AQ1245" s="164"/>
      <c r="AR1245" s="164"/>
      <c r="AS1245" s="164"/>
      <c r="AT1245" s="164"/>
      <c r="AU1245" s="164"/>
      <c r="AV1245" s="164"/>
      <c r="AW1245" s="164"/>
      <c r="AX1245" s="164"/>
      <c r="AY1245" s="164"/>
      <c r="AZ1245" s="164"/>
      <c r="BA1245" s="164"/>
      <c r="BB1245" s="164"/>
      <c r="BC1245" s="164"/>
      <c r="BD1245" s="164"/>
      <c r="BE1245" s="164"/>
      <c r="BF1245" s="164"/>
      <c r="BG1245" s="164"/>
      <c r="BH1245" s="164"/>
      <c r="BI1245" s="164"/>
      <c r="BJ1245" s="164"/>
      <c r="BK1245" s="164"/>
      <c r="BL1245" s="164"/>
      <c r="BM1245" s="164"/>
      <c r="BN1245" s="164"/>
      <c r="BO1245" s="164"/>
      <c r="BP1245" s="164"/>
      <c r="BQ1245" s="164"/>
      <c r="BR1245" s="164"/>
      <c r="BS1245" s="164"/>
      <c r="BT1245" s="164"/>
      <c r="BU1245" s="164"/>
      <c r="BV1245" s="164"/>
      <c r="BW1245" s="164"/>
      <c r="BX1245" s="164"/>
      <c r="BY1245" s="172"/>
    </row>
    <row r="1246" spans="1:77" s="169" customFormat="1" x14ac:dyDescent="0.3">
      <c r="A1246" s="156"/>
      <c r="B1246" s="170"/>
      <c r="W1246" s="170"/>
      <c r="X1246" s="164"/>
      <c r="Y1246" s="164"/>
      <c r="Z1246" s="164"/>
      <c r="AA1246" s="164"/>
      <c r="AB1246" s="164"/>
      <c r="AC1246" s="164"/>
      <c r="AD1246" s="164"/>
      <c r="AE1246" s="164"/>
      <c r="AF1246" s="164"/>
      <c r="AG1246" s="164"/>
      <c r="AH1246" s="164"/>
      <c r="AI1246" s="164"/>
      <c r="AJ1246" s="164"/>
      <c r="AK1246" s="164"/>
      <c r="AL1246" s="164"/>
      <c r="AM1246" s="164"/>
      <c r="AN1246" s="164"/>
      <c r="AO1246" s="164"/>
      <c r="AP1246" s="164"/>
      <c r="AQ1246" s="164"/>
      <c r="AR1246" s="164"/>
      <c r="AS1246" s="164"/>
      <c r="AT1246" s="164"/>
      <c r="AU1246" s="164"/>
      <c r="AV1246" s="164"/>
      <c r="AW1246" s="164"/>
      <c r="AX1246" s="164"/>
      <c r="AY1246" s="164"/>
      <c r="AZ1246" s="164"/>
      <c r="BA1246" s="164"/>
      <c r="BB1246" s="164"/>
      <c r="BC1246" s="164"/>
      <c r="BD1246" s="164"/>
      <c r="BE1246" s="164"/>
      <c r="BF1246" s="164"/>
      <c r="BG1246" s="164"/>
      <c r="BH1246" s="164"/>
      <c r="BI1246" s="164"/>
      <c r="BJ1246" s="164"/>
      <c r="BK1246" s="164"/>
      <c r="BL1246" s="164"/>
      <c r="BM1246" s="164"/>
      <c r="BN1246" s="164"/>
      <c r="BO1246" s="164"/>
      <c r="BP1246" s="164"/>
      <c r="BQ1246" s="164"/>
      <c r="BR1246" s="164"/>
      <c r="BS1246" s="164"/>
      <c r="BT1246" s="164"/>
      <c r="BU1246" s="164"/>
      <c r="BV1246" s="164"/>
      <c r="BW1246" s="164"/>
      <c r="BX1246" s="164"/>
      <c r="BY1246" s="172"/>
    </row>
    <row r="1247" spans="1:77" s="169" customFormat="1" x14ac:dyDescent="0.3">
      <c r="A1247" s="156"/>
      <c r="B1247" s="170"/>
      <c r="W1247" s="170"/>
      <c r="X1247" s="164"/>
      <c r="Y1247" s="164"/>
      <c r="Z1247" s="164"/>
      <c r="AA1247" s="164"/>
      <c r="AB1247" s="164"/>
      <c r="AC1247" s="164"/>
      <c r="AD1247" s="164"/>
      <c r="AE1247" s="164"/>
      <c r="AF1247" s="164"/>
      <c r="AG1247" s="164"/>
      <c r="AH1247" s="164"/>
      <c r="AI1247" s="164"/>
      <c r="AJ1247" s="164"/>
      <c r="AK1247" s="164"/>
      <c r="AL1247" s="164"/>
      <c r="AM1247" s="164"/>
      <c r="AN1247" s="164"/>
      <c r="AO1247" s="164"/>
      <c r="AP1247" s="164"/>
      <c r="AQ1247" s="164"/>
      <c r="AR1247" s="164"/>
      <c r="AS1247" s="164"/>
      <c r="AT1247" s="164"/>
      <c r="AU1247" s="164"/>
      <c r="AV1247" s="164"/>
      <c r="AW1247" s="164"/>
      <c r="AX1247" s="164"/>
      <c r="AY1247" s="164"/>
      <c r="AZ1247" s="164"/>
      <c r="BA1247" s="164"/>
      <c r="BB1247" s="164"/>
      <c r="BC1247" s="164"/>
      <c r="BD1247" s="164"/>
      <c r="BE1247" s="164"/>
      <c r="BF1247" s="164"/>
      <c r="BG1247" s="164"/>
      <c r="BH1247" s="164"/>
      <c r="BI1247" s="164"/>
      <c r="BJ1247" s="164"/>
      <c r="BK1247" s="164"/>
      <c r="BL1247" s="164"/>
      <c r="BM1247" s="164"/>
      <c r="BN1247" s="164"/>
      <c r="BO1247" s="164"/>
      <c r="BP1247" s="164"/>
      <c r="BQ1247" s="164"/>
      <c r="BR1247" s="164"/>
      <c r="BS1247" s="164"/>
      <c r="BT1247" s="164"/>
      <c r="BU1247" s="164"/>
      <c r="BV1247" s="164"/>
      <c r="BW1247" s="164"/>
      <c r="BX1247" s="164"/>
      <c r="BY1247" s="172"/>
    </row>
    <row r="1248" spans="1:77" s="169" customFormat="1" x14ac:dyDescent="0.3">
      <c r="A1248" s="156"/>
      <c r="B1248" s="170"/>
      <c r="W1248" s="170"/>
      <c r="X1248" s="164"/>
      <c r="Y1248" s="164"/>
      <c r="Z1248" s="164"/>
      <c r="AA1248" s="164"/>
      <c r="AB1248" s="164"/>
      <c r="AC1248" s="164"/>
      <c r="AD1248" s="164"/>
      <c r="AE1248" s="164"/>
      <c r="AF1248" s="164"/>
      <c r="AG1248" s="164"/>
      <c r="AH1248" s="164"/>
      <c r="AI1248" s="164"/>
      <c r="AJ1248" s="164"/>
      <c r="AK1248" s="164"/>
      <c r="AL1248" s="164"/>
      <c r="AM1248" s="164"/>
      <c r="AN1248" s="164"/>
      <c r="AO1248" s="164"/>
      <c r="AP1248" s="164"/>
      <c r="AQ1248" s="164"/>
      <c r="AR1248" s="164"/>
      <c r="AS1248" s="164"/>
      <c r="AT1248" s="164"/>
      <c r="AU1248" s="164"/>
      <c r="AV1248" s="164"/>
      <c r="AW1248" s="164"/>
      <c r="AX1248" s="164"/>
      <c r="AY1248" s="164"/>
      <c r="AZ1248" s="164"/>
      <c r="BA1248" s="164"/>
      <c r="BB1248" s="164"/>
      <c r="BC1248" s="164"/>
      <c r="BD1248" s="164"/>
      <c r="BE1248" s="164"/>
      <c r="BF1248" s="164"/>
      <c r="BG1248" s="164"/>
      <c r="BH1248" s="164"/>
      <c r="BI1248" s="164"/>
      <c r="BJ1248" s="164"/>
      <c r="BK1248" s="164"/>
      <c r="BL1248" s="164"/>
      <c r="BM1248" s="164"/>
      <c r="BN1248" s="164"/>
      <c r="BO1248" s="164"/>
      <c r="BP1248" s="164"/>
      <c r="BQ1248" s="164"/>
      <c r="BR1248" s="164"/>
      <c r="BS1248" s="164"/>
      <c r="BT1248" s="164"/>
      <c r="BU1248" s="164"/>
      <c r="BV1248" s="164"/>
      <c r="BW1248" s="164"/>
      <c r="BX1248" s="164"/>
      <c r="BY1248" s="172"/>
    </row>
    <row r="1249" spans="1:77" s="169" customFormat="1" x14ac:dyDescent="0.3">
      <c r="A1249" s="156"/>
      <c r="B1249" s="170"/>
      <c r="W1249" s="170"/>
      <c r="X1249" s="164"/>
      <c r="Y1249" s="164"/>
      <c r="Z1249" s="164"/>
      <c r="AA1249" s="164"/>
      <c r="AB1249" s="164"/>
      <c r="AC1249" s="164"/>
      <c r="AD1249" s="164"/>
      <c r="AE1249" s="164"/>
      <c r="AF1249" s="164"/>
      <c r="AG1249" s="164"/>
      <c r="AH1249" s="164"/>
      <c r="AI1249" s="164"/>
      <c r="AJ1249" s="164"/>
      <c r="AK1249" s="164"/>
      <c r="AL1249" s="164"/>
      <c r="AM1249" s="164"/>
      <c r="AN1249" s="164"/>
      <c r="AO1249" s="164"/>
      <c r="AP1249" s="164"/>
      <c r="AQ1249" s="164"/>
      <c r="AR1249" s="164"/>
      <c r="AS1249" s="164"/>
      <c r="AT1249" s="164"/>
      <c r="AU1249" s="164"/>
      <c r="AV1249" s="164"/>
      <c r="AW1249" s="164"/>
      <c r="AX1249" s="164"/>
      <c r="AY1249" s="164"/>
      <c r="AZ1249" s="164"/>
      <c r="BA1249" s="164"/>
      <c r="BB1249" s="164"/>
      <c r="BC1249" s="164"/>
      <c r="BD1249" s="164"/>
      <c r="BE1249" s="164"/>
      <c r="BF1249" s="164"/>
      <c r="BG1249" s="164"/>
      <c r="BH1249" s="164"/>
      <c r="BI1249" s="164"/>
      <c r="BJ1249" s="164"/>
      <c r="BK1249" s="164"/>
      <c r="BL1249" s="164"/>
      <c r="BM1249" s="164"/>
      <c r="BN1249" s="164"/>
      <c r="BO1249" s="164"/>
      <c r="BP1249" s="164"/>
      <c r="BQ1249" s="164"/>
      <c r="BR1249" s="164"/>
      <c r="BS1249" s="164"/>
      <c r="BT1249" s="164"/>
      <c r="BU1249" s="164"/>
      <c r="BV1249" s="164"/>
      <c r="BW1249" s="164"/>
      <c r="BX1249" s="164"/>
      <c r="BY1249" s="172"/>
    </row>
    <row r="1250" spans="1:77" s="169" customFormat="1" x14ac:dyDescent="0.3">
      <c r="A1250" s="156"/>
      <c r="B1250" s="170"/>
      <c r="W1250" s="170"/>
      <c r="X1250" s="164"/>
      <c r="Y1250" s="164"/>
      <c r="Z1250" s="164"/>
      <c r="AA1250" s="164"/>
      <c r="AB1250" s="164"/>
      <c r="AC1250" s="164"/>
      <c r="AD1250" s="164"/>
      <c r="AE1250" s="164"/>
      <c r="AF1250" s="164"/>
      <c r="AG1250" s="164"/>
      <c r="AH1250" s="164"/>
      <c r="AI1250" s="164"/>
      <c r="AJ1250" s="164"/>
      <c r="AK1250" s="164"/>
      <c r="AL1250" s="164"/>
      <c r="AM1250" s="164"/>
      <c r="AN1250" s="164"/>
      <c r="AO1250" s="164"/>
      <c r="AP1250" s="164"/>
      <c r="AQ1250" s="164"/>
      <c r="AR1250" s="164"/>
      <c r="AS1250" s="164"/>
      <c r="AT1250" s="164"/>
      <c r="AU1250" s="164"/>
      <c r="AV1250" s="164"/>
      <c r="AW1250" s="164"/>
      <c r="AX1250" s="164"/>
      <c r="AY1250" s="164"/>
      <c r="AZ1250" s="164"/>
      <c r="BA1250" s="164"/>
      <c r="BB1250" s="164"/>
      <c r="BC1250" s="164"/>
      <c r="BD1250" s="164"/>
      <c r="BE1250" s="164"/>
      <c r="BF1250" s="164"/>
      <c r="BG1250" s="164"/>
      <c r="BH1250" s="164"/>
      <c r="BI1250" s="164"/>
      <c r="BJ1250" s="164"/>
      <c r="BK1250" s="164"/>
      <c r="BL1250" s="164"/>
      <c r="BM1250" s="164"/>
      <c r="BN1250" s="164"/>
      <c r="BO1250" s="164"/>
      <c r="BP1250" s="164"/>
      <c r="BQ1250" s="164"/>
      <c r="BR1250" s="164"/>
      <c r="BS1250" s="164"/>
      <c r="BT1250" s="164"/>
      <c r="BU1250" s="164"/>
      <c r="BV1250" s="164"/>
      <c r="BW1250" s="164"/>
      <c r="BX1250" s="164"/>
      <c r="BY1250" s="172"/>
    </row>
    <row r="1251" spans="1:77" s="169" customFormat="1" x14ac:dyDescent="0.3">
      <c r="A1251" s="156"/>
      <c r="B1251" s="170"/>
      <c r="W1251" s="170"/>
      <c r="X1251" s="164"/>
      <c r="Y1251" s="164"/>
      <c r="Z1251" s="164"/>
      <c r="AA1251" s="164"/>
      <c r="AB1251" s="164"/>
      <c r="AC1251" s="164"/>
      <c r="AD1251" s="164"/>
      <c r="AE1251" s="164"/>
      <c r="AF1251" s="164"/>
      <c r="AG1251" s="164"/>
      <c r="AH1251" s="164"/>
      <c r="AI1251" s="164"/>
      <c r="AJ1251" s="164"/>
      <c r="AK1251" s="164"/>
      <c r="AL1251" s="164"/>
      <c r="AM1251" s="164"/>
      <c r="AN1251" s="164"/>
      <c r="AO1251" s="164"/>
      <c r="AP1251" s="164"/>
      <c r="AQ1251" s="164"/>
      <c r="AR1251" s="164"/>
      <c r="AS1251" s="164"/>
      <c r="AT1251" s="164"/>
      <c r="AU1251" s="164"/>
      <c r="AV1251" s="164"/>
      <c r="AW1251" s="164"/>
      <c r="AX1251" s="164"/>
      <c r="AY1251" s="164"/>
      <c r="AZ1251" s="164"/>
      <c r="BA1251" s="164"/>
      <c r="BB1251" s="164"/>
      <c r="BC1251" s="164"/>
      <c r="BD1251" s="164"/>
      <c r="BE1251" s="164"/>
      <c r="BF1251" s="164"/>
      <c r="BG1251" s="164"/>
      <c r="BH1251" s="164"/>
      <c r="BI1251" s="164"/>
      <c r="BJ1251" s="164"/>
      <c r="BK1251" s="164"/>
      <c r="BL1251" s="164"/>
      <c r="BM1251" s="164"/>
      <c r="BN1251" s="164"/>
      <c r="BO1251" s="164"/>
      <c r="BP1251" s="164"/>
      <c r="BQ1251" s="164"/>
      <c r="BR1251" s="164"/>
      <c r="BS1251" s="164"/>
      <c r="BT1251" s="164"/>
      <c r="BU1251" s="164"/>
      <c r="BV1251" s="164"/>
      <c r="BW1251" s="164"/>
      <c r="BX1251" s="164"/>
      <c r="BY1251" s="172"/>
    </row>
    <row r="1252" spans="1:77" s="169" customFormat="1" x14ac:dyDescent="0.3">
      <c r="A1252" s="156"/>
      <c r="B1252" s="170"/>
      <c r="W1252" s="170"/>
      <c r="X1252" s="164"/>
      <c r="Y1252" s="164"/>
      <c r="Z1252" s="164"/>
      <c r="AA1252" s="164"/>
      <c r="AB1252" s="164"/>
      <c r="AC1252" s="164"/>
      <c r="AD1252" s="164"/>
      <c r="AE1252" s="164"/>
      <c r="AF1252" s="164"/>
      <c r="AG1252" s="164"/>
      <c r="AH1252" s="164"/>
      <c r="AI1252" s="164"/>
      <c r="AJ1252" s="164"/>
      <c r="AK1252" s="164"/>
      <c r="AL1252" s="164"/>
      <c r="AM1252" s="164"/>
      <c r="AN1252" s="164"/>
      <c r="AO1252" s="164"/>
      <c r="AP1252" s="164"/>
      <c r="AQ1252" s="164"/>
      <c r="AR1252" s="164"/>
      <c r="AS1252" s="164"/>
      <c r="AT1252" s="164"/>
      <c r="AU1252" s="164"/>
      <c r="AV1252" s="164"/>
      <c r="AW1252" s="164"/>
      <c r="AX1252" s="164"/>
      <c r="AY1252" s="164"/>
      <c r="AZ1252" s="164"/>
      <c r="BA1252" s="164"/>
      <c r="BB1252" s="164"/>
      <c r="BC1252" s="164"/>
      <c r="BD1252" s="164"/>
      <c r="BE1252" s="164"/>
      <c r="BF1252" s="164"/>
      <c r="BG1252" s="164"/>
      <c r="BH1252" s="164"/>
      <c r="BI1252" s="164"/>
      <c r="BJ1252" s="164"/>
      <c r="BK1252" s="164"/>
      <c r="BL1252" s="164"/>
      <c r="BM1252" s="164"/>
      <c r="BN1252" s="164"/>
      <c r="BO1252" s="164"/>
      <c r="BP1252" s="164"/>
      <c r="BQ1252" s="164"/>
      <c r="BR1252" s="164"/>
      <c r="BS1252" s="164"/>
      <c r="BT1252" s="164"/>
      <c r="BU1252" s="164"/>
      <c r="BV1252" s="164"/>
      <c r="BW1252" s="164"/>
      <c r="BX1252" s="164"/>
      <c r="BY1252" s="172"/>
    </row>
    <row r="1253" spans="1:77" s="169" customFormat="1" x14ac:dyDescent="0.3">
      <c r="A1253" s="156"/>
      <c r="B1253" s="170"/>
      <c r="W1253" s="170"/>
      <c r="X1253" s="164"/>
      <c r="Y1253" s="164"/>
      <c r="Z1253" s="164"/>
      <c r="AA1253" s="164"/>
      <c r="AB1253" s="164"/>
      <c r="AC1253" s="164"/>
      <c r="AD1253" s="164"/>
      <c r="AE1253" s="164"/>
      <c r="AF1253" s="164"/>
      <c r="AG1253" s="164"/>
      <c r="AH1253" s="164"/>
      <c r="AI1253" s="164"/>
      <c r="AJ1253" s="164"/>
      <c r="AK1253" s="164"/>
      <c r="AL1253" s="164"/>
      <c r="AM1253" s="164"/>
      <c r="AN1253" s="164"/>
      <c r="AO1253" s="164"/>
      <c r="AP1253" s="164"/>
      <c r="AQ1253" s="164"/>
      <c r="AR1253" s="164"/>
      <c r="AS1253" s="164"/>
      <c r="AT1253" s="164"/>
      <c r="AU1253" s="164"/>
      <c r="AV1253" s="164"/>
      <c r="AW1253" s="164"/>
      <c r="AX1253" s="164"/>
      <c r="AY1253" s="164"/>
      <c r="AZ1253" s="164"/>
      <c r="BA1253" s="164"/>
      <c r="BB1253" s="164"/>
      <c r="BC1253" s="164"/>
      <c r="BD1253" s="164"/>
      <c r="BE1253" s="164"/>
      <c r="BF1253" s="164"/>
      <c r="BG1253" s="164"/>
      <c r="BH1253" s="164"/>
      <c r="BI1253" s="164"/>
      <c r="BJ1253" s="164"/>
      <c r="BK1253" s="164"/>
      <c r="BL1253" s="164"/>
      <c r="BM1253" s="164"/>
      <c r="BN1253" s="164"/>
      <c r="BO1253" s="164"/>
      <c r="BP1253" s="164"/>
      <c r="BQ1253" s="164"/>
      <c r="BR1253" s="164"/>
      <c r="BS1253" s="164"/>
      <c r="BT1253" s="164"/>
      <c r="BU1253" s="164"/>
      <c r="BV1253" s="164"/>
      <c r="BW1253" s="164"/>
      <c r="BX1253" s="164"/>
      <c r="BY1253" s="172"/>
    </row>
    <row r="1254" spans="1:77" s="169" customFormat="1" x14ac:dyDescent="0.3">
      <c r="A1254" s="156"/>
      <c r="B1254" s="170"/>
      <c r="W1254" s="170"/>
      <c r="X1254" s="164"/>
      <c r="Y1254" s="164"/>
      <c r="Z1254" s="164"/>
      <c r="AA1254" s="164"/>
      <c r="AB1254" s="164"/>
      <c r="AC1254" s="164"/>
      <c r="AD1254" s="164"/>
      <c r="AE1254" s="164"/>
      <c r="AF1254" s="164"/>
      <c r="AG1254" s="164"/>
      <c r="AH1254" s="164"/>
      <c r="AI1254" s="164"/>
      <c r="AJ1254" s="164"/>
      <c r="AK1254" s="164"/>
      <c r="AL1254" s="164"/>
      <c r="AM1254" s="164"/>
      <c r="AN1254" s="164"/>
      <c r="AO1254" s="164"/>
      <c r="AP1254" s="164"/>
      <c r="AQ1254" s="164"/>
      <c r="AR1254" s="164"/>
      <c r="AS1254" s="164"/>
      <c r="AT1254" s="164"/>
      <c r="AU1254" s="164"/>
      <c r="AV1254" s="164"/>
      <c r="AW1254" s="164"/>
      <c r="AX1254" s="164"/>
      <c r="AY1254" s="164"/>
      <c r="AZ1254" s="164"/>
      <c r="BA1254" s="164"/>
      <c r="BB1254" s="164"/>
      <c r="BC1254" s="164"/>
      <c r="BD1254" s="164"/>
      <c r="BE1254" s="164"/>
      <c r="BF1254" s="164"/>
      <c r="BG1254" s="164"/>
      <c r="BH1254" s="164"/>
      <c r="BI1254" s="164"/>
      <c r="BJ1254" s="164"/>
      <c r="BK1254" s="164"/>
      <c r="BL1254" s="164"/>
      <c r="BM1254" s="164"/>
      <c r="BN1254" s="164"/>
      <c r="BO1254" s="164"/>
      <c r="BP1254" s="164"/>
      <c r="BQ1254" s="164"/>
      <c r="BR1254" s="164"/>
      <c r="BS1254" s="164"/>
      <c r="BT1254" s="164"/>
      <c r="BU1254" s="164"/>
      <c r="BV1254" s="164"/>
      <c r="BW1254" s="164"/>
      <c r="BX1254" s="164"/>
      <c r="BY1254" s="172"/>
    </row>
    <row r="1255" spans="1:77" s="169" customFormat="1" x14ac:dyDescent="0.3">
      <c r="A1255" s="156"/>
      <c r="B1255" s="170"/>
      <c r="W1255" s="170"/>
      <c r="X1255" s="164"/>
      <c r="Y1255" s="164"/>
      <c r="Z1255" s="164"/>
      <c r="AA1255" s="164"/>
      <c r="AB1255" s="164"/>
      <c r="AC1255" s="164"/>
      <c r="AD1255" s="164"/>
      <c r="AE1255" s="164"/>
      <c r="AF1255" s="164"/>
      <c r="AG1255" s="164"/>
      <c r="AH1255" s="164"/>
      <c r="AI1255" s="164"/>
      <c r="AJ1255" s="164"/>
      <c r="AK1255" s="164"/>
      <c r="AL1255" s="164"/>
      <c r="AM1255" s="164"/>
      <c r="AN1255" s="164"/>
      <c r="AO1255" s="164"/>
      <c r="AP1255" s="164"/>
      <c r="AQ1255" s="164"/>
      <c r="AR1255" s="164"/>
      <c r="AS1255" s="164"/>
      <c r="AT1255" s="164"/>
      <c r="AU1255" s="164"/>
      <c r="AV1255" s="164"/>
      <c r="AW1255" s="164"/>
      <c r="AX1255" s="164"/>
      <c r="AY1255" s="164"/>
      <c r="AZ1255" s="164"/>
      <c r="BA1255" s="164"/>
      <c r="BB1255" s="164"/>
      <c r="BC1255" s="164"/>
      <c r="BD1255" s="164"/>
      <c r="BE1255" s="164"/>
      <c r="BF1255" s="164"/>
      <c r="BG1255" s="164"/>
      <c r="BH1255" s="164"/>
      <c r="BI1255" s="164"/>
      <c r="BJ1255" s="164"/>
      <c r="BK1255" s="164"/>
      <c r="BL1255" s="164"/>
      <c r="BM1255" s="164"/>
      <c r="BN1255" s="164"/>
      <c r="BO1255" s="164"/>
      <c r="BP1255" s="164"/>
      <c r="BQ1255" s="164"/>
      <c r="BR1255" s="164"/>
      <c r="BS1255" s="164"/>
      <c r="BT1255" s="164"/>
      <c r="BU1255" s="164"/>
      <c r="BV1255" s="164"/>
      <c r="BW1255" s="164"/>
      <c r="BX1255" s="164"/>
      <c r="BY1255" s="172"/>
    </row>
    <row r="1256" spans="1:77" s="169" customFormat="1" x14ac:dyDescent="0.3">
      <c r="A1256" s="156"/>
      <c r="B1256" s="170"/>
      <c r="W1256" s="170"/>
      <c r="X1256" s="164"/>
      <c r="Y1256" s="164"/>
      <c r="Z1256" s="164"/>
      <c r="AA1256" s="164"/>
      <c r="AB1256" s="164"/>
      <c r="AC1256" s="164"/>
      <c r="AD1256" s="164"/>
      <c r="AE1256" s="164"/>
      <c r="AF1256" s="164"/>
      <c r="AG1256" s="164"/>
      <c r="AH1256" s="164"/>
      <c r="AI1256" s="164"/>
      <c r="AJ1256" s="164"/>
      <c r="AK1256" s="164"/>
      <c r="AL1256" s="164"/>
      <c r="AM1256" s="164"/>
      <c r="AN1256" s="164"/>
      <c r="AO1256" s="164"/>
      <c r="AP1256" s="164"/>
      <c r="AQ1256" s="164"/>
      <c r="AR1256" s="164"/>
      <c r="AS1256" s="164"/>
      <c r="AT1256" s="164"/>
      <c r="AU1256" s="164"/>
      <c r="AV1256" s="164"/>
      <c r="AW1256" s="164"/>
      <c r="AX1256" s="164"/>
      <c r="AY1256" s="164"/>
      <c r="AZ1256" s="164"/>
      <c r="BA1256" s="164"/>
      <c r="BB1256" s="164"/>
      <c r="BC1256" s="164"/>
      <c r="BD1256" s="164"/>
      <c r="BE1256" s="164"/>
      <c r="BF1256" s="164"/>
      <c r="BG1256" s="164"/>
      <c r="BH1256" s="164"/>
      <c r="BI1256" s="164"/>
      <c r="BJ1256" s="164"/>
      <c r="BK1256" s="164"/>
      <c r="BL1256" s="164"/>
      <c r="BM1256" s="164"/>
      <c r="BN1256" s="164"/>
      <c r="BO1256" s="164"/>
      <c r="BP1256" s="164"/>
      <c r="BQ1256" s="164"/>
      <c r="BR1256" s="164"/>
      <c r="BS1256" s="164"/>
      <c r="BT1256" s="164"/>
      <c r="BU1256" s="164"/>
      <c r="BV1256" s="164"/>
      <c r="BW1256" s="164"/>
      <c r="BX1256" s="164"/>
      <c r="BY1256" s="172"/>
    </row>
    <row r="1257" spans="1:77" s="169" customFormat="1" x14ac:dyDescent="0.3">
      <c r="A1257" s="156"/>
      <c r="B1257" s="170"/>
      <c r="W1257" s="170"/>
      <c r="X1257" s="164"/>
      <c r="Y1257" s="164"/>
      <c r="Z1257" s="164"/>
      <c r="AA1257" s="164"/>
      <c r="AB1257" s="164"/>
      <c r="AC1257" s="164"/>
      <c r="AD1257" s="164"/>
      <c r="AE1257" s="164"/>
      <c r="AF1257" s="164"/>
      <c r="AG1257" s="164"/>
      <c r="AH1257" s="164"/>
      <c r="AI1257" s="164"/>
      <c r="AJ1257" s="164"/>
      <c r="AK1257" s="164"/>
      <c r="AL1257" s="164"/>
      <c r="AM1257" s="164"/>
      <c r="AN1257" s="164"/>
      <c r="AO1257" s="164"/>
      <c r="AP1257" s="164"/>
      <c r="AQ1257" s="164"/>
      <c r="AR1257" s="164"/>
      <c r="AS1257" s="164"/>
      <c r="AT1257" s="164"/>
      <c r="AU1257" s="164"/>
      <c r="AV1257" s="164"/>
      <c r="AW1257" s="164"/>
      <c r="AX1257" s="164"/>
      <c r="AY1257" s="164"/>
      <c r="AZ1257" s="164"/>
      <c r="BA1257" s="164"/>
      <c r="BB1257" s="164"/>
      <c r="BC1257" s="164"/>
      <c r="BD1257" s="164"/>
      <c r="BE1257" s="164"/>
      <c r="BF1257" s="164"/>
      <c r="BG1257" s="164"/>
      <c r="BH1257" s="164"/>
      <c r="BI1257" s="164"/>
      <c r="BJ1257" s="164"/>
      <c r="BK1257" s="164"/>
      <c r="BL1257" s="164"/>
      <c r="BM1257" s="164"/>
      <c r="BN1257" s="164"/>
      <c r="BO1257" s="164"/>
      <c r="BP1257" s="164"/>
      <c r="BQ1257" s="164"/>
      <c r="BR1257" s="164"/>
      <c r="BS1257" s="164"/>
      <c r="BT1257" s="164"/>
      <c r="BU1257" s="164"/>
      <c r="BV1257" s="164"/>
      <c r="BW1257" s="164"/>
      <c r="BX1257" s="164"/>
      <c r="BY1257" s="172"/>
    </row>
    <row r="1258" spans="1:77" s="169" customFormat="1" x14ac:dyDescent="0.3">
      <c r="A1258" s="156"/>
      <c r="B1258" s="170"/>
      <c r="W1258" s="170"/>
      <c r="X1258" s="164"/>
      <c r="Y1258" s="164"/>
      <c r="Z1258" s="164"/>
      <c r="AA1258" s="164"/>
      <c r="AB1258" s="164"/>
      <c r="AC1258" s="164"/>
      <c r="AD1258" s="164"/>
      <c r="AE1258" s="164"/>
      <c r="AF1258" s="164"/>
      <c r="AG1258" s="164"/>
      <c r="AH1258" s="164"/>
      <c r="AI1258" s="164"/>
      <c r="AJ1258" s="164"/>
      <c r="AK1258" s="164"/>
      <c r="AL1258" s="164"/>
      <c r="AM1258" s="164"/>
      <c r="AN1258" s="164"/>
      <c r="AO1258" s="164"/>
      <c r="AP1258" s="164"/>
      <c r="AQ1258" s="164"/>
      <c r="AR1258" s="164"/>
      <c r="AS1258" s="164"/>
      <c r="AT1258" s="164"/>
      <c r="AU1258" s="164"/>
      <c r="AV1258" s="164"/>
      <c r="AW1258" s="164"/>
      <c r="AX1258" s="164"/>
      <c r="AY1258" s="164"/>
      <c r="AZ1258" s="164"/>
      <c r="BA1258" s="164"/>
      <c r="BB1258" s="164"/>
      <c r="BC1258" s="164"/>
      <c r="BD1258" s="164"/>
      <c r="BE1258" s="164"/>
      <c r="BF1258" s="164"/>
      <c r="BG1258" s="164"/>
      <c r="BH1258" s="164"/>
      <c r="BI1258" s="164"/>
      <c r="BJ1258" s="164"/>
      <c r="BK1258" s="164"/>
      <c r="BL1258" s="164"/>
      <c r="BM1258" s="164"/>
      <c r="BN1258" s="164"/>
      <c r="BO1258" s="164"/>
      <c r="BP1258" s="164"/>
      <c r="BQ1258" s="164"/>
      <c r="BR1258" s="164"/>
      <c r="BS1258" s="164"/>
      <c r="BT1258" s="164"/>
      <c r="BU1258" s="164"/>
      <c r="BV1258" s="164"/>
      <c r="BW1258" s="164"/>
      <c r="BX1258" s="164"/>
      <c r="BY1258" s="172"/>
    </row>
    <row r="1259" spans="1:77" s="169" customFormat="1" x14ac:dyDescent="0.3">
      <c r="A1259" s="156"/>
      <c r="B1259" s="170"/>
      <c r="W1259" s="170"/>
      <c r="X1259" s="164"/>
      <c r="Y1259" s="164"/>
      <c r="Z1259" s="164"/>
      <c r="AA1259" s="164"/>
      <c r="AB1259" s="164"/>
      <c r="AC1259" s="164"/>
      <c r="AD1259" s="164"/>
      <c r="AE1259" s="164"/>
      <c r="AF1259" s="164"/>
      <c r="AG1259" s="164"/>
      <c r="AH1259" s="164"/>
      <c r="AI1259" s="164"/>
      <c r="AJ1259" s="164"/>
      <c r="AK1259" s="164"/>
      <c r="AL1259" s="164"/>
      <c r="AM1259" s="164"/>
      <c r="AN1259" s="164"/>
      <c r="AO1259" s="164"/>
      <c r="AP1259" s="164"/>
      <c r="AQ1259" s="164"/>
      <c r="AR1259" s="164"/>
      <c r="AS1259" s="164"/>
      <c r="AT1259" s="164"/>
      <c r="AU1259" s="164"/>
      <c r="AV1259" s="164"/>
      <c r="AW1259" s="164"/>
      <c r="AX1259" s="164"/>
      <c r="AY1259" s="164"/>
      <c r="AZ1259" s="164"/>
      <c r="BA1259" s="164"/>
      <c r="BB1259" s="164"/>
      <c r="BC1259" s="164"/>
      <c r="BD1259" s="164"/>
      <c r="BE1259" s="164"/>
      <c r="BF1259" s="164"/>
      <c r="BG1259" s="164"/>
      <c r="BH1259" s="164"/>
      <c r="BI1259" s="164"/>
      <c r="BJ1259" s="164"/>
      <c r="BK1259" s="164"/>
      <c r="BL1259" s="164"/>
      <c r="BM1259" s="164"/>
      <c r="BN1259" s="164"/>
      <c r="BO1259" s="164"/>
      <c r="BP1259" s="164"/>
      <c r="BQ1259" s="164"/>
      <c r="BR1259" s="164"/>
      <c r="BS1259" s="164"/>
      <c r="BT1259" s="164"/>
      <c r="BU1259" s="164"/>
      <c r="BV1259" s="164"/>
      <c r="BW1259" s="164"/>
      <c r="BX1259" s="164"/>
      <c r="BY1259" s="172"/>
    </row>
    <row r="1260" spans="1:77" s="169" customFormat="1" x14ac:dyDescent="0.3">
      <c r="A1260" s="156"/>
      <c r="B1260" s="170"/>
      <c r="W1260" s="170"/>
      <c r="X1260" s="164"/>
      <c r="Y1260" s="164"/>
      <c r="Z1260" s="164"/>
      <c r="AA1260" s="164"/>
      <c r="AB1260" s="164"/>
      <c r="AC1260" s="164"/>
      <c r="AD1260" s="164"/>
      <c r="AE1260" s="164"/>
      <c r="AF1260" s="164"/>
      <c r="AG1260" s="164"/>
      <c r="AH1260" s="164"/>
      <c r="AI1260" s="164"/>
      <c r="AJ1260" s="164"/>
      <c r="AK1260" s="164"/>
      <c r="AL1260" s="164"/>
      <c r="AM1260" s="164"/>
      <c r="AN1260" s="164"/>
      <c r="AO1260" s="164"/>
      <c r="AP1260" s="164"/>
      <c r="AQ1260" s="164"/>
      <c r="AR1260" s="164"/>
      <c r="AS1260" s="164"/>
      <c r="AT1260" s="164"/>
      <c r="AU1260" s="164"/>
      <c r="AV1260" s="164"/>
      <c r="AW1260" s="164"/>
      <c r="AX1260" s="164"/>
      <c r="AY1260" s="164"/>
      <c r="AZ1260" s="164"/>
      <c r="BA1260" s="164"/>
      <c r="BB1260" s="164"/>
      <c r="BC1260" s="164"/>
      <c r="BD1260" s="164"/>
      <c r="BE1260" s="164"/>
      <c r="BF1260" s="164"/>
      <c r="BG1260" s="164"/>
      <c r="BH1260" s="164"/>
      <c r="BI1260" s="164"/>
      <c r="BJ1260" s="164"/>
      <c r="BK1260" s="164"/>
      <c r="BL1260" s="164"/>
      <c r="BM1260" s="164"/>
      <c r="BN1260" s="164"/>
      <c r="BO1260" s="164"/>
      <c r="BP1260" s="164"/>
      <c r="BQ1260" s="164"/>
      <c r="BR1260" s="164"/>
      <c r="BS1260" s="164"/>
      <c r="BT1260" s="164"/>
      <c r="BU1260" s="164"/>
      <c r="BV1260" s="164"/>
      <c r="BW1260" s="164"/>
      <c r="BX1260" s="164"/>
      <c r="BY1260" s="172"/>
    </row>
    <row r="1261" spans="1:77" s="169" customFormat="1" x14ac:dyDescent="0.3">
      <c r="A1261" s="156"/>
      <c r="B1261" s="170"/>
      <c r="W1261" s="170"/>
      <c r="X1261" s="164"/>
      <c r="Y1261" s="164"/>
      <c r="Z1261" s="164"/>
      <c r="AA1261" s="164"/>
      <c r="AB1261" s="164"/>
      <c r="AC1261" s="164"/>
      <c r="AD1261" s="164"/>
      <c r="AE1261" s="164"/>
      <c r="AF1261" s="164"/>
      <c r="AG1261" s="164"/>
      <c r="AH1261" s="164"/>
      <c r="AI1261" s="164"/>
      <c r="AJ1261" s="164"/>
      <c r="AK1261" s="164"/>
      <c r="AL1261" s="164"/>
      <c r="AM1261" s="164"/>
      <c r="AN1261" s="164"/>
      <c r="AO1261" s="164"/>
      <c r="AP1261" s="164"/>
      <c r="AQ1261" s="164"/>
      <c r="AR1261" s="164"/>
      <c r="AS1261" s="164"/>
      <c r="AT1261" s="164"/>
      <c r="AU1261" s="164"/>
      <c r="AV1261" s="164"/>
      <c r="AW1261" s="164"/>
      <c r="AX1261" s="164"/>
      <c r="AY1261" s="164"/>
      <c r="AZ1261" s="164"/>
      <c r="BA1261" s="164"/>
      <c r="BB1261" s="164"/>
      <c r="BC1261" s="164"/>
      <c r="BD1261" s="164"/>
      <c r="BE1261" s="164"/>
      <c r="BF1261" s="164"/>
      <c r="BG1261" s="164"/>
      <c r="BH1261" s="164"/>
      <c r="BI1261" s="164"/>
      <c r="BJ1261" s="164"/>
      <c r="BK1261" s="164"/>
      <c r="BL1261" s="164"/>
      <c r="BM1261" s="164"/>
      <c r="BN1261" s="164"/>
      <c r="BO1261" s="164"/>
      <c r="BP1261" s="164"/>
      <c r="BQ1261" s="164"/>
      <c r="BR1261" s="164"/>
      <c r="BS1261" s="164"/>
      <c r="BT1261" s="164"/>
      <c r="BU1261" s="164"/>
      <c r="BV1261" s="164"/>
      <c r="BW1261" s="164"/>
      <c r="BX1261" s="164"/>
      <c r="BY1261" s="172"/>
    </row>
    <row r="1262" spans="1:77" s="169" customFormat="1" x14ac:dyDescent="0.3">
      <c r="A1262" s="156"/>
      <c r="B1262" s="170"/>
      <c r="W1262" s="170"/>
      <c r="X1262" s="164"/>
      <c r="Y1262" s="164"/>
      <c r="Z1262" s="164"/>
      <c r="AA1262" s="164"/>
      <c r="AB1262" s="164"/>
      <c r="AC1262" s="164"/>
      <c r="AD1262" s="164"/>
      <c r="AE1262" s="164"/>
      <c r="AF1262" s="164"/>
      <c r="AG1262" s="164"/>
      <c r="AH1262" s="164"/>
      <c r="AI1262" s="164"/>
      <c r="AJ1262" s="164"/>
      <c r="AK1262" s="164"/>
      <c r="AL1262" s="164"/>
      <c r="AM1262" s="164"/>
      <c r="AN1262" s="164"/>
      <c r="AO1262" s="164"/>
      <c r="AP1262" s="164"/>
      <c r="AQ1262" s="164"/>
      <c r="AR1262" s="164"/>
      <c r="AS1262" s="164"/>
      <c r="AT1262" s="164"/>
      <c r="AU1262" s="164"/>
      <c r="AV1262" s="164"/>
      <c r="AW1262" s="164"/>
      <c r="AX1262" s="164"/>
      <c r="AY1262" s="164"/>
      <c r="AZ1262" s="164"/>
      <c r="BA1262" s="164"/>
      <c r="BB1262" s="164"/>
      <c r="BC1262" s="164"/>
      <c r="BD1262" s="164"/>
      <c r="BE1262" s="164"/>
      <c r="BF1262" s="164"/>
      <c r="BG1262" s="164"/>
      <c r="BH1262" s="164"/>
      <c r="BI1262" s="164"/>
      <c r="BJ1262" s="164"/>
      <c r="BK1262" s="164"/>
      <c r="BL1262" s="164"/>
      <c r="BM1262" s="164"/>
      <c r="BN1262" s="164"/>
      <c r="BO1262" s="164"/>
      <c r="BP1262" s="164"/>
      <c r="BQ1262" s="164"/>
      <c r="BR1262" s="164"/>
      <c r="BS1262" s="164"/>
      <c r="BT1262" s="164"/>
      <c r="BU1262" s="164"/>
      <c r="BV1262" s="164"/>
      <c r="BW1262" s="164"/>
      <c r="BX1262" s="164"/>
      <c r="BY1262" s="172"/>
    </row>
    <row r="1263" spans="1:77" s="169" customFormat="1" x14ac:dyDescent="0.3">
      <c r="A1263" s="156"/>
      <c r="B1263" s="170"/>
      <c r="W1263" s="170"/>
      <c r="X1263" s="164"/>
      <c r="Y1263" s="164"/>
      <c r="Z1263" s="164"/>
      <c r="AA1263" s="164"/>
      <c r="AB1263" s="164"/>
      <c r="AC1263" s="164"/>
      <c r="AD1263" s="164"/>
      <c r="AE1263" s="164"/>
      <c r="AF1263" s="164"/>
      <c r="AG1263" s="164"/>
      <c r="AH1263" s="164"/>
      <c r="AI1263" s="164"/>
      <c r="AJ1263" s="164"/>
      <c r="AK1263" s="164"/>
      <c r="AL1263" s="164"/>
      <c r="AM1263" s="164"/>
      <c r="AN1263" s="164"/>
      <c r="AO1263" s="164"/>
      <c r="AP1263" s="164"/>
      <c r="AQ1263" s="164"/>
      <c r="AR1263" s="164"/>
      <c r="AS1263" s="164"/>
      <c r="AT1263" s="164"/>
      <c r="AU1263" s="164"/>
      <c r="AV1263" s="164"/>
      <c r="AW1263" s="164"/>
      <c r="AX1263" s="164"/>
      <c r="AY1263" s="164"/>
      <c r="AZ1263" s="164"/>
      <c r="BA1263" s="164"/>
      <c r="BB1263" s="164"/>
      <c r="BC1263" s="164"/>
      <c r="BD1263" s="164"/>
      <c r="BE1263" s="164"/>
      <c r="BF1263" s="164"/>
      <c r="BG1263" s="164"/>
      <c r="BH1263" s="164"/>
      <c r="BI1263" s="164"/>
      <c r="BJ1263" s="164"/>
      <c r="BK1263" s="164"/>
      <c r="BL1263" s="164"/>
      <c r="BM1263" s="164"/>
      <c r="BN1263" s="164"/>
      <c r="BO1263" s="164"/>
      <c r="BP1263" s="164"/>
      <c r="BQ1263" s="164"/>
      <c r="BR1263" s="164"/>
      <c r="BS1263" s="164"/>
      <c r="BT1263" s="164"/>
      <c r="BU1263" s="164"/>
      <c r="BV1263" s="164"/>
      <c r="BW1263" s="164"/>
      <c r="BX1263" s="164"/>
      <c r="BY1263" s="172"/>
    </row>
    <row r="1264" spans="1:77" s="169" customFormat="1" x14ac:dyDescent="0.3">
      <c r="A1264" s="156"/>
      <c r="B1264" s="170"/>
      <c r="W1264" s="170"/>
      <c r="X1264" s="164"/>
      <c r="Y1264" s="164"/>
      <c r="Z1264" s="164"/>
      <c r="AA1264" s="164"/>
      <c r="AB1264" s="164"/>
      <c r="AC1264" s="164"/>
      <c r="AD1264" s="164"/>
      <c r="AE1264" s="164"/>
      <c r="AF1264" s="164"/>
      <c r="AG1264" s="164"/>
      <c r="AH1264" s="164"/>
      <c r="AI1264" s="164"/>
      <c r="AJ1264" s="164"/>
      <c r="AK1264" s="164"/>
      <c r="AL1264" s="164"/>
      <c r="AM1264" s="164"/>
      <c r="AN1264" s="164"/>
      <c r="AO1264" s="164"/>
      <c r="AP1264" s="164"/>
      <c r="AQ1264" s="164"/>
      <c r="AR1264" s="164"/>
      <c r="AS1264" s="164"/>
      <c r="AT1264" s="164"/>
      <c r="AU1264" s="164"/>
      <c r="AV1264" s="164"/>
      <c r="AW1264" s="164"/>
      <c r="AX1264" s="164"/>
      <c r="AY1264" s="164"/>
      <c r="AZ1264" s="164"/>
      <c r="BA1264" s="164"/>
      <c r="BB1264" s="164"/>
      <c r="BC1264" s="164"/>
      <c r="BD1264" s="164"/>
      <c r="BE1264" s="164"/>
      <c r="BF1264" s="164"/>
      <c r="BG1264" s="164"/>
      <c r="BH1264" s="164"/>
      <c r="BI1264" s="164"/>
      <c r="BJ1264" s="164"/>
      <c r="BK1264" s="164"/>
      <c r="BL1264" s="164"/>
      <c r="BM1264" s="164"/>
      <c r="BN1264" s="164"/>
      <c r="BO1264" s="164"/>
      <c r="BP1264" s="164"/>
      <c r="BQ1264" s="164"/>
      <c r="BR1264" s="164"/>
      <c r="BS1264" s="164"/>
      <c r="BT1264" s="164"/>
      <c r="BU1264" s="164"/>
      <c r="BV1264" s="164"/>
      <c r="BW1264" s="164"/>
      <c r="BX1264" s="164"/>
      <c r="BY1264" s="172"/>
    </row>
    <row r="1265" spans="1:77" s="169" customFormat="1" x14ac:dyDescent="0.3">
      <c r="A1265" s="156"/>
      <c r="B1265" s="170"/>
      <c r="W1265" s="170"/>
      <c r="X1265" s="164"/>
      <c r="Y1265" s="164"/>
      <c r="Z1265" s="164"/>
      <c r="AA1265" s="164"/>
      <c r="AB1265" s="164"/>
      <c r="AC1265" s="164"/>
      <c r="AD1265" s="164"/>
      <c r="AE1265" s="164"/>
      <c r="AF1265" s="164"/>
      <c r="AG1265" s="164"/>
      <c r="AH1265" s="164"/>
      <c r="AI1265" s="164"/>
      <c r="AJ1265" s="164"/>
      <c r="AK1265" s="164"/>
      <c r="AL1265" s="164"/>
      <c r="AM1265" s="164"/>
      <c r="AN1265" s="164"/>
      <c r="AO1265" s="164"/>
      <c r="AP1265" s="164"/>
      <c r="AQ1265" s="164"/>
      <c r="AR1265" s="164"/>
      <c r="AS1265" s="164"/>
      <c r="AT1265" s="164"/>
      <c r="AU1265" s="164"/>
      <c r="AV1265" s="164"/>
      <c r="AW1265" s="164"/>
      <c r="AX1265" s="164"/>
      <c r="AY1265" s="164"/>
      <c r="AZ1265" s="164"/>
      <c r="BA1265" s="164"/>
      <c r="BB1265" s="164"/>
      <c r="BC1265" s="164"/>
      <c r="BD1265" s="164"/>
      <c r="BE1265" s="164"/>
      <c r="BF1265" s="164"/>
      <c r="BG1265" s="164"/>
      <c r="BH1265" s="164"/>
      <c r="BI1265" s="164"/>
      <c r="BJ1265" s="164"/>
      <c r="BK1265" s="164"/>
      <c r="BL1265" s="164"/>
      <c r="BM1265" s="164"/>
      <c r="BN1265" s="164"/>
      <c r="BO1265" s="164"/>
      <c r="BP1265" s="164"/>
      <c r="BQ1265" s="164"/>
      <c r="BR1265" s="164"/>
      <c r="BS1265" s="164"/>
      <c r="BT1265" s="164"/>
      <c r="BU1265" s="164"/>
      <c r="BV1265" s="164"/>
      <c r="BW1265" s="164"/>
      <c r="BX1265" s="164"/>
      <c r="BY1265" s="172"/>
    </row>
    <row r="1266" spans="1:77" s="169" customFormat="1" x14ac:dyDescent="0.3">
      <c r="A1266" s="156"/>
      <c r="B1266" s="170"/>
      <c r="W1266" s="170"/>
      <c r="X1266" s="164"/>
      <c r="Y1266" s="164"/>
      <c r="Z1266" s="164"/>
      <c r="AA1266" s="164"/>
      <c r="AB1266" s="164"/>
      <c r="AC1266" s="164"/>
      <c r="AD1266" s="164"/>
      <c r="AE1266" s="164"/>
      <c r="AF1266" s="164"/>
      <c r="AG1266" s="164"/>
      <c r="AH1266" s="164"/>
      <c r="AI1266" s="164"/>
      <c r="AJ1266" s="164"/>
      <c r="AK1266" s="164"/>
      <c r="AL1266" s="164"/>
      <c r="AM1266" s="164"/>
      <c r="AN1266" s="164"/>
      <c r="AO1266" s="164"/>
      <c r="AP1266" s="164"/>
      <c r="AQ1266" s="164"/>
      <c r="AR1266" s="164"/>
      <c r="AS1266" s="164"/>
      <c r="AT1266" s="164"/>
      <c r="AU1266" s="164"/>
      <c r="AV1266" s="164"/>
      <c r="AW1266" s="164"/>
      <c r="AX1266" s="164"/>
      <c r="AY1266" s="164"/>
      <c r="AZ1266" s="164"/>
      <c r="BA1266" s="164"/>
      <c r="BB1266" s="164"/>
      <c r="BC1266" s="164"/>
      <c r="BD1266" s="164"/>
      <c r="BE1266" s="164"/>
      <c r="BF1266" s="164"/>
      <c r="BG1266" s="164"/>
      <c r="BH1266" s="164"/>
      <c r="BI1266" s="164"/>
      <c r="BJ1266" s="164"/>
      <c r="BK1266" s="164"/>
      <c r="BL1266" s="164"/>
      <c r="BM1266" s="164"/>
      <c r="BN1266" s="164"/>
      <c r="BO1266" s="164"/>
      <c r="BP1266" s="164"/>
      <c r="BQ1266" s="164"/>
      <c r="BR1266" s="164"/>
      <c r="BS1266" s="164"/>
      <c r="BT1266" s="164"/>
      <c r="BU1266" s="164"/>
      <c r="BV1266" s="164"/>
      <c r="BW1266" s="164"/>
      <c r="BX1266" s="164"/>
      <c r="BY1266" s="172"/>
    </row>
    <row r="1267" spans="1:77" s="169" customFormat="1" x14ac:dyDescent="0.3">
      <c r="A1267" s="156"/>
      <c r="B1267" s="170"/>
      <c r="W1267" s="170"/>
      <c r="X1267" s="164"/>
      <c r="Y1267" s="164"/>
      <c r="Z1267" s="164"/>
      <c r="AA1267" s="164"/>
      <c r="AB1267" s="164"/>
      <c r="AC1267" s="164"/>
      <c r="AD1267" s="164"/>
      <c r="AE1267" s="164"/>
      <c r="AF1267" s="164"/>
      <c r="AG1267" s="164"/>
      <c r="AH1267" s="164"/>
      <c r="AI1267" s="164"/>
      <c r="AJ1267" s="164"/>
      <c r="AK1267" s="164"/>
      <c r="AL1267" s="164"/>
      <c r="AM1267" s="164"/>
      <c r="AN1267" s="164"/>
      <c r="AO1267" s="164"/>
      <c r="AP1267" s="164"/>
      <c r="AQ1267" s="164"/>
      <c r="AR1267" s="164"/>
      <c r="AS1267" s="164"/>
      <c r="AT1267" s="164"/>
      <c r="AU1267" s="164"/>
      <c r="AV1267" s="164"/>
      <c r="AW1267" s="164"/>
      <c r="AX1267" s="164"/>
      <c r="AY1267" s="164"/>
      <c r="AZ1267" s="164"/>
      <c r="BA1267" s="164"/>
      <c r="BB1267" s="164"/>
      <c r="BC1267" s="164"/>
      <c r="BD1267" s="164"/>
      <c r="BE1267" s="164"/>
      <c r="BF1267" s="164"/>
      <c r="BG1267" s="164"/>
      <c r="BH1267" s="164"/>
      <c r="BI1267" s="164"/>
      <c r="BJ1267" s="164"/>
      <c r="BK1267" s="164"/>
      <c r="BL1267" s="164"/>
      <c r="BM1267" s="164"/>
      <c r="BN1267" s="164"/>
      <c r="BO1267" s="164"/>
      <c r="BP1267" s="164"/>
      <c r="BQ1267" s="164"/>
      <c r="BR1267" s="164"/>
      <c r="BS1267" s="164"/>
      <c r="BT1267" s="164"/>
      <c r="BU1267" s="164"/>
      <c r="BV1267" s="164"/>
      <c r="BW1267" s="164"/>
      <c r="BX1267" s="164"/>
      <c r="BY1267" s="172"/>
    </row>
    <row r="1268" spans="1:77" s="169" customFormat="1" x14ac:dyDescent="0.3">
      <c r="A1268" s="156"/>
      <c r="B1268" s="170"/>
      <c r="W1268" s="170"/>
      <c r="X1268" s="164"/>
      <c r="Y1268" s="164"/>
      <c r="Z1268" s="164"/>
      <c r="AA1268" s="164"/>
      <c r="AB1268" s="164"/>
      <c r="AC1268" s="164"/>
      <c r="AD1268" s="164"/>
      <c r="AE1268" s="164"/>
      <c r="AF1268" s="164"/>
      <c r="AG1268" s="164"/>
      <c r="AH1268" s="164"/>
      <c r="AI1268" s="164"/>
      <c r="AJ1268" s="164"/>
      <c r="AK1268" s="164"/>
      <c r="AL1268" s="164"/>
      <c r="AM1268" s="164"/>
      <c r="AN1268" s="164"/>
      <c r="AO1268" s="164"/>
      <c r="AP1268" s="164"/>
      <c r="AQ1268" s="164"/>
      <c r="AR1268" s="164"/>
      <c r="AS1268" s="164"/>
      <c r="AT1268" s="164"/>
      <c r="AU1268" s="164"/>
      <c r="AV1268" s="164"/>
      <c r="AW1268" s="164"/>
      <c r="AX1268" s="164"/>
      <c r="AY1268" s="164"/>
      <c r="AZ1268" s="164"/>
      <c r="BA1268" s="164"/>
      <c r="BB1268" s="164"/>
      <c r="BC1268" s="164"/>
      <c r="BD1268" s="164"/>
      <c r="BE1268" s="164"/>
      <c r="BF1268" s="164"/>
      <c r="BG1268" s="164"/>
      <c r="BH1268" s="164"/>
      <c r="BI1268" s="164"/>
      <c r="BJ1268" s="164"/>
      <c r="BK1268" s="164"/>
      <c r="BL1268" s="164"/>
      <c r="BM1268" s="164"/>
      <c r="BN1268" s="164"/>
      <c r="BO1268" s="164"/>
      <c r="BP1268" s="164"/>
      <c r="BQ1268" s="164"/>
      <c r="BR1268" s="164"/>
      <c r="BS1268" s="164"/>
      <c r="BT1268" s="164"/>
      <c r="BU1268" s="164"/>
      <c r="BV1268" s="164"/>
      <c r="BW1268" s="164"/>
      <c r="BX1268" s="164"/>
      <c r="BY1268" s="172"/>
    </row>
    <row r="1269" spans="1:77" s="169" customFormat="1" x14ac:dyDescent="0.3">
      <c r="A1269" s="156"/>
      <c r="B1269" s="170"/>
      <c r="W1269" s="170"/>
      <c r="X1269" s="164"/>
      <c r="Y1269" s="164"/>
      <c r="Z1269" s="164"/>
      <c r="AA1269" s="164"/>
      <c r="AB1269" s="164"/>
      <c r="AC1269" s="164"/>
      <c r="AD1269" s="164"/>
      <c r="AE1269" s="164"/>
      <c r="AF1269" s="164"/>
      <c r="AG1269" s="164"/>
      <c r="AH1269" s="164"/>
      <c r="AI1269" s="164"/>
      <c r="AJ1269" s="164"/>
      <c r="AK1269" s="164"/>
      <c r="AL1269" s="164"/>
      <c r="AM1269" s="164"/>
      <c r="AN1269" s="164"/>
      <c r="AO1269" s="164"/>
      <c r="AP1269" s="164"/>
      <c r="AQ1269" s="164"/>
      <c r="AR1269" s="164"/>
      <c r="AS1269" s="164"/>
      <c r="AT1269" s="164"/>
      <c r="AU1269" s="164"/>
      <c r="AV1269" s="164"/>
      <c r="AW1269" s="164"/>
      <c r="AX1269" s="164"/>
      <c r="AY1269" s="164"/>
      <c r="AZ1269" s="164"/>
      <c r="BA1269" s="164"/>
      <c r="BB1269" s="164"/>
      <c r="BC1269" s="164"/>
      <c r="BD1269" s="164"/>
      <c r="BE1269" s="164"/>
      <c r="BF1269" s="164"/>
      <c r="BG1269" s="164"/>
      <c r="BH1269" s="164"/>
      <c r="BI1269" s="164"/>
      <c r="BJ1269" s="164"/>
      <c r="BK1269" s="164"/>
      <c r="BL1269" s="164"/>
      <c r="BM1269" s="164"/>
      <c r="BN1269" s="164"/>
      <c r="BO1269" s="164"/>
      <c r="BP1269" s="164"/>
      <c r="BQ1269" s="164"/>
      <c r="BR1269" s="164"/>
      <c r="BS1269" s="164"/>
      <c r="BT1269" s="164"/>
      <c r="BU1269" s="164"/>
      <c r="BV1269" s="164"/>
      <c r="BW1269" s="164"/>
      <c r="BX1269" s="164"/>
      <c r="BY1269" s="172"/>
    </row>
    <row r="1270" spans="1:77" s="169" customFormat="1" x14ac:dyDescent="0.3">
      <c r="A1270" s="156"/>
      <c r="B1270" s="170"/>
      <c r="W1270" s="170"/>
      <c r="X1270" s="164"/>
      <c r="Y1270" s="164"/>
      <c r="Z1270" s="164"/>
      <c r="AA1270" s="164"/>
      <c r="AB1270" s="164"/>
      <c r="AC1270" s="164"/>
      <c r="AD1270" s="164"/>
      <c r="AE1270" s="164"/>
      <c r="AF1270" s="164"/>
      <c r="AG1270" s="164"/>
      <c r="AH1270" s="164"/>
      <c r="AI1270" s="164"/>
      <c r="AJ1270" s="164"/>
      <c r="AK1270" s="164"/>
      <c r="AL1270" s="164"/>
      <c r="AM1270" s="164"/>
      <c r="AN1270" s="164"/>
      <c r="AO1270" s="164"/>
      <c r="AP1270" s="164"/>
      <c r="AQ1270" s="164"/>
      <c r="AR1270" s="164"/>
      <c r="AS1270" s="164"/>
      <c r="AT1270" s="164"/>
      <c r="AU1270" s="164"/>
      <c r="AV1270" s="164"/>
      <c r="AW1270" s="164"/>
      <c r="AX1270" s="164"/>
      <c r="AY1270" s="164"/>
      <c r="AZ1270" s="164"/>
      <c r="BA1270" s="164"/>
      <c r="BB1270" s="164"/>
      <c r="BC1270" s="164"/>
      <c r="BD1270" s="164"/>
      <c r="BE1270" s="164"/>
      <c r="BF1270" s="164"/>
      <c r="BG1270" s="164"/>
      <c r="BH1270" s="164"/>
      <c r="BI1270" s="164"/>
      <c r="BJ1270" s="164"/>
      <c r="BK1270" s="164"/>
      <c r="BL1270" s="164"/>
      <c r="BM1270" s="164"/>
      <c r="BN1270" s="164"/>
      <c r="BO1270" s="164"/>
      <c r="BP1270" s="164"/>
      <c r="BQ1270" s="164"/>
      <c r="BR1270" s="164"/>
      <c r="BS1270" s="164"/>
      <c r="BT1270" s="164"/>
      <c r="BU1270" s="164"/>
      <c r="BV1270" s="164"/>
      <c r="BW1270" s="164"/>
      <c r="BX1270" s="164"/>
      <c r="BY1270" s="172"/>
    </row>
    <row r="1271" spans="1:77" s="169" customFormat="1" x14ac:dyDescent="0.3">
      <c r="A1271" s="156"/>
      <c r="B1271" s="170"/>
      <c r="W1271" s="170"/>
      <c r="X1271" s="164"/>
      <c r="Y1271" s="164"/>
      <c r="Z1271" s="164"/>
      <c r="AA1271" s="164"/>
      <c r="AB1271" s="164"/>
      <c r="AC1271" s="164"/>
      <c r="AD1271" s="164"/>
      <c r="AE1271" s="164"/>
      <c r="AF1271" s="164"/>
      <c r="AG1271" s="164"/>
      <c r="AH1271" s="164"/>
      <c r="AI1271" s="164"/>
      <c r="AJ1271" s="164"/>
      <c r="AK1271" s="164"/>
      <c r="AL1271" s="164"/>
      <c r="AM1271" s="164"/>
      <c r="AN1271" s="164"/>
      <c r="AO1271" s="164"/>
      <c r="AP1271" s="164"/>
      <c r="AQ1271" s="164"/>
      <c r="AR1271" s="164"/>
      <c r="AS1271" s="164"/>
      <c r="AT1271" s="164"/>
      <c r="AU1271" s="164"/>
      <c r="AV1271" s="164"/>
      <c r="AW1271" s="164"/>
      <c r="AX1271" s="164"/>
      <c r="AY1271" s="164"/>
      <c r="AZ1271" s="164"/>
      <c r="BA1271" s="164"/>
      <c r="BB1271" s="164"/>
      <c r="BC1271" s="164"/>
      <c r="BD1271" s="164"/>
      <c r="BE1271" s="164"/>
      <c r="BF1271" s="164"/>
      <c r="BG1271" s="164"/>
      <c r="BH1271" s="164"/>
      <c r="BI1271" s="164"/>
      <c r="BJ1271" s="164"/>
      <c r="BK1271" s="164"/>
      <c r="BL1271" s="164"/>
      <c r="BM1271" s="164"/>
      <c r="BN1271" s="164"/>
      <c r="BO1271" s="164"/>
      <c r="BP1271" s="164"/>
      <c r="BQ1271" s="164"/>
      <c r="BR1271" s="164"/>
      <c r="BS1271" s="164"/>
      <c r="BT1271" s="164"/>
      <c r="BU1271" s="164"/>
      <c r="BV1271" s="164"/>
      <c r="BW1271" s="164"/>
      <c r="BX1271" s="164"/>
      <c r="BY1271" s="172"/>
    </row>
    <row r="1272" spans="1:77" s="169" customFormat="1" x14ac:dyDescent="0.3">
      <c r="A1272" s="156"/>
      <c r="B1272" s="170"/>
      <c r="W1272" s="170"/>
      <c r="X1272" s="164"/>
      <c r="Y1272" s="164"/>
      <c r="Z1272" s="164"/>
      <c r="AA1272" s="164"/>
      <c r="AB1272" s="164"/>
      <c r="AC1272" s="164"/>
      <c r="AD1272" s="164"/>
      <c r="AE1272" s="164"/>
      <c r="AF1272" s="164"/>
      <c r="AG1272" s="164"/>
      <c r="AH1272" s="164"/>
      <c r="AI1272" s="164"/>
      <c r="AJ1272" s="164"/>
      <c r="AK1272" s="164"/>
      <c r="AL1272" s="164"/>
      <c r="AM1272" s="164"/>
      <c r="AN1272" s="164"/>
      <c r="AO1272" s="164"/>
      <c r="AP1272" s="164"/>
      <c r="AQ1272" s="164"/>
      <c r="AR1272" s="164"/>
      <c r="AS1272" s="164"/>
      <c r="AT1272" s="164"/>
      <c r="AU1272" s="164"/>
      <c r="AV1272" s="164"/>
      <c r="AW1272" s="164"/>
      <c r="AX1272" s="164"/>
      <c r="AY1272" s="164"/>
      <c r="AZ1272" s="164"/>
      <c r="BA1272" s="164"/>
      <c r="BB1272" s="164"/>
      <c r="BC1272" s="164"/>
      <c r="BD1272" s="164"/>
      <c r="BE1272" s="164"/>
      <c r="BF1272" s="164"/>
      <c r="BG1272" s="164"/>
      <c r="BH1272" s="164"/>
      <c r="BI1272" s="164"/>
      <c r="BJ1272" s="164"/>
      <c r="BK1272" s="164"/>
      <c r="BL1272" s="164"/>
      <c r="BM1272" s="164"/>
      <c r="BN1272" s="164"/>
      <c r="BO1272" s="164"/>
      <c r="BP1272" s="164"/>
      <c r="BQ1272" s="164"/>
      <c r="BR1272" s="164"/>
      <c r="BS1272" s="164"/>
      <c r="BT1272" s="164"/>
      <c r="BU1272" s="164"/>
      <c r="BV1272" s="164"/>
      <c r="BW1272" s="164"/>
      <c r="BX1272" s="164"/>
      <c r="BY1272" s="172"/>
    </row>
    <row r="1273" spans="1:77" s="169" customFormat="1" x14ac:dyDescent="0.3">
      <c r="A1273" s="156"/>
      <c r="B1273" s="170"/>
      <c r="W1273" s="170"/>
      <c r="X1273" s="164"/>
      <c r="Y1273" s="164"/>
      <c r="Z1273" s="164"/>
      <c r="AA1273" s="164"/>
      <c r="AB1273" s="164"/>
      <c r="AC1273" s="164"/>
      <c r="AD1273" s="164"/>
      <c r="AE1273" s="164"/>
      <c r="AF1273" s="164"/>
      <c r="AG1273" s="164"/>
      <c r="AH1273" s="164"/>
      <c r="AI1273" s="164"/>
      <c r="AJ1273" s="164"/>
      <c r="AK1273" s="164"/>
      <c r="AL1273" s="164"/>
      <c r="AM1273" s="164"/>
      <c r="AN1273" s="164"/>
      <c r="AO1273" s="164"/>
      <c r="AP1273" s="164"/>
      <c r="AQ1273" s="164"/>
      <c r="AR1273" s="164"/>
      <c r="AS1273" s="164"/>
      <c r="AT1273" s="164"/>
      <c r="AU1273" s="164"/>
      <c r="AV1273" s="164"/>
      <c r="AW1273" s="164"/>
      <c r="AX1273" s="164"/>
      <c r="AY1273" s="164"/>
      <c r="AZ1273" s="164"/>
      <c r="BA1273" s="164"/>
      <c r="BB1273" s="164"/>
      <c r="BC1273" s="164"/>
      <c r="BD1273" s="164"/>
      <c r="BE1273" s="164"/>
      <c r="BF1273" s="164"/>
      <c r="BG1273" s="164"/>
      <c r="BH1273" s="164"/>
      <c r="BI1273" s="164"/>
      <c r="BJ1273" s="164"/>
      <c r="BK1273" s="164"/>
      <c r="BL1273" s="164"/>
      <c r="BM1273" s="164"/>
      <c r="BN1273" s="164"/>
      <c r="BO1273" s="164"/>
      <c r="BP1273" s="164"/>
      <c r="BQ1273" s="164"/>
      <c r="BR1273" s="164"/>
      <c r="BS1273" s="164"/>
      <c r="BT1273" s="164"/>
      <c r="BU1273" s="164"/>
      <c r="BV1273" s="164"/>
      <c r="BW1273" s="164"/>
      <c r="BX1273" s="164"/>
      <c r="BY1273" s="172"/>
    </row>
    <row r="1274" spans="1:77" s="169" customFormat="1" x14ac:dyDescent="0.3">
      <c r="A1274" s="156"/>
      <c r="B1274" s="170"/>
      <c r="W1274" s="170"/>
      <c r="X1274" s="164"/>
      <c r="Y1274" s="164"/>
      <c r="Z1274" s="164"/>
      <c r="AA1274" s="164"/>
      <c r="AB1274" s="164"/>
      <c r="AC1274" s="164"/>
      <c r="AD1274" s="164"/>
      <c r="AE1274" s="164"/>
      <c r="AF1274" s="164"/>
      <c r="AG1274" s="164"/>
      <c r="AH1274" s="164"/>
      <c r="AI1274" s="164"/>
      <c r="AJ1274" s="164"/>
      <c r="AK1274" s="164"/>
      <c r="AL1274" s="164"/>
      <c r="AM1274" s="164"/>
      <c r="AN1274" s="164"/>
      <c r="AO1274" s="164"/>
      <c r="AP1274" s="164"/>
      <c r="AQ1274" s="164"/>
      <c r="AR1274" s="164"/>
      <c r="AS1274" s="164"/>
      <c r="AT1274" s="164"/>
      <c r="AU1274" s="164"/>
      <c r="AV1274" s="164"/>
      <c r="AW1274" s="164"/>
      <c r="AX1274" s="164"/>
      <c r="AY1274" s="164"/>
      <c r="AZ1274" s="164"/>
      <c r="BA1274" s="164"/>
      <c r="BB1274" s="164"/>
      <c r="BC1274" s="164"/>
      <c r="BD1274" s="164"/>
      <c r="BE1274" s="164"/>
      <c r="BF1274" s="164"/>
      <c r="BG1274" s="164"/>
      <c r="BH1274" s="164"/>
      <c r="BI1274" s="164"/>
      <c r="BJ1274" s="164"/>
      <c r="BK1274" s="164"/>
      <c r="BL1274" s="164"/>
      <c r="BM1274" s="164"/>
      <c r="BN1274" s="164"/>
      <c r="BO1274" s="164"/>
      <c r="BP1274" s="164"/>
      <c r="BQ1274" s="164"/>
      <c r="BR1274" s="164"/>
      <c r="BS1274" s="164"/>
      <c r="BT1274" s="164"/>
      <c r="BU1274" s="164"/>
      <c r="BV1274" s="164"/>
      <c r="BW1274" s="164"/>
      <c r="BX1274" s="164"/>
      <c r="BY1274" s="172"/>
    </row>
    <row r="1275" spans="1:77" s="169" customFormat="1" x14ac:dyDescent="0.3">
      <c r="A1275" s="156"/>
      <c r="B1275" s="170"/>
      <c r="W1275" s="170"/>
      <c r="X1275" s="164"/>
      <c r="Y1275" s="164"/>
      <c r="Z1275" s="164"/>
      <c r="AA1275" s="164"/>
      <c r="AB1275" s="164"/>
      <c r="AC1275" s="164"/>
      <c r="AD1275" s="164"/>
      <c r="AE1275" s="164"/>
      <c r="AF1275" s="164"/>
      <c r="AG1275" s="164"/>
      <c r="AH1275" s="164"/>
      <c r="AI1275" s="164"/>
      <c r="AJ1275" s="164"/>
      <c r="AK1275" s="164"/>
      <c r="AL1275" s="164"/>
      <c r="AM1275" s="164"/>
      <c r="AN1275" s="164"/>
      <c r="AO1275" s="164"/>
      <c r="AP1275" s="164"/>
      <c r="AQ1275" s="164"/>
      <c r="AR1275" s="164"/>
      <c r="AS1275" s="164"/>
      <c r="AT1275" s="164"/>
      <c r="AU1275" s="164"/>
      <c r="AV1275" s="164"/>
      <c r="AW1275" s="164"/>
      <c r="AX1275" s="164"/>
      <c r="AY1275" s="164"/>
      <c r="AZ1275" s="164"/>
      <c r="BA1275" s="164"/>
      <c r="BB1275" s="164"/>
      <c r="BC1275" s="164"/>
      <c r="BD1275" s="164"/>
      <c r="BE1275" s="164"/>
      <c r="BF1275" s="164"/>
      <c r="BG1275" s="164"/>
      <c r="BH1275" s="164"/>
      <c r="BI1275" s="164"/>
      <c r="BJ1275" s="164"/>
      <c r="BK1275" s="164"/>
      <c r="BL1275" s="164"/>
      <c r="BM1275" s="164"/>
      <c r="BN1275" s="164"/>
      <c r="BO1275" s="164"/>
      <c r="BP1275" s="164"/>
      <c r="BQ1275" s="164"/>
      <c r="BR1275" s="164"/>
      <c r="BS1275" s="164"/>
      <c r="BT1275" s="164"/>
      <c r="BU1275" s="164"/>
      <c r="BV1275" s="164"/>
      <c r="BW1275" s="164"/>
      <c r="BX1275" s="164"/>
      <c r="BY1275" s="172"/>
    </row>
    <row r="1276" spans="1:77" s="169" customFormat="1" x14ac:dyDescent="0.3">
      <c r="A1276" s="156"/>
      <c r="B1276" s="170"/>
      <c r="W1276" s="170"/>
      <c r="X1276" s="164"/>
      <c r="Y1276" s="164"/>
      <c r="Z1276" s="164"/>
      <c r="AA1276" s="164"/>
      <c r="AB1276" s="164"/>
      <c r="AC1276" s="164"/>
      <c r="AD1276" s="164"/>
      <c r="AE1276" s="164"/>
      <c r="AF1276" s="164"/>
      <c r="AG1276" s="164"/>
      <c r="AH1276" s="164"/>
      <c r="AI1276" s="164"/>
      <c r="AJ1276" s="164"/>
      <c r="AK1276" s="164"/>
      <c r="AL1276" s="164"/>
      <c r="AM1276" s="164"/>
      <c r="AN1276" s="164"/>
      <c r="AO1276" s="164"/>
      <c r="AP1276" s="164"/>
      <c r="AQ1276" s="164"/>
      <c r="AR1276" s="164"/>
      <c r="AS1276" s="164"/>
      <c r="AT1276" s="164"/>
      <c r="AU1276" s="164"/>
      <c r="AV1276" s="164"/>
      <c r="AW1276" s="164"/>
      <c r="AX1276" s="164"/>
      <c r="AY1276" s="164"/>
      <c r="AZ1276" s="164"/>
      <c r="BA1276" s="164"/>
      <c r="BB1276" s="164"/>
      <c r="BC1276" s="164"/>
      <c r="BD1276" s="164"/>
      <c r="BE1276" s="164"/>
      <c r="BF1276" s="164"/>
      <c r="BG1276" s="164"/>
      <c r="BH1276" s="164"/>
      <c r="BI1276" s="164"/>
      <c r="BJ1276" s="164"/>
      <c r="BK1276" s="164"/>
      <c r="BL1276" s="164"/>
      <c r="BM1276" s="164"/>
      <c r="BN1276" s="164"/>
      <c r="BO1276" s="164"/>
      <c r="BP1276" s="164"/>
      <c r="BQ1276" s="164"/>
      <c r="BR1276" s="164"/>
      <c r="BS1276" s="164"/>
      <c r="BT1276" s="164"/>
      <c r="BU1276" s="164"/>
      <c r="BV1276" s="164"/>
      <c r="BW1276" s="164"/>
      <c r="BX1276" s="164"/>
      <c r="BY1276" s="172"/>
    </row>
    <row r="1277" spans="1:77" s="169" customFormat="1" x14ac:dyDescent="0.3">
      <c r="A1277" s="156"/>
      <c r="B1277" s="170"/>
      <c r="W1277" s="170"/>
      <c r="X1277" s="164"/>
      <c r="Y1277" s="164"/>
      <c r="Z1277" s="164"/>
      <c r="AA1277" s="164"/>
      <c r="AB1277" s="164"/>
      <c r="AC1277" s="164"/>
      <c r="AD1277" s="164"/>
      <c r="AE1277" s="164"/>
      <c r="AF1277" s="164"/>
      <c r="AG1277" s="164"/>
      <c r="AH1277" s="164"/>
      <c r="AI1277" s="164"/>
      <c r="AJ1277" s="164"/>
      <c r="AK1277" s="164"/>
      <c r="AL1277" s="164"/>
      <c r="AM1277" s="164"/>
      <c r="AN1277" s="164"/>
      <c r="AO1277" s="164"/>
      <c r="AP1277" s="164"/>
      <c r="AQ1277" s="164"/>
      <c r="AR1277" s="164"/>
      <c r="AS1277" s="164"/>
      <c r="AT1277" s="164"/>
      <c r="AU1277" s="164"/>
      <c r="AV1277" s="164"/>
      <c r="AW1277" s="164"/>
      <c r="AX1277" s="164"/>
      <c r="AY1277" s="164"/>
      <c r="AZ1277" s="164"/>
      <c r="BA1277" s="164"/>
      <c r="BB1277" s="164"/>
      <c r="BC1277" s="164"/>
      <c r="BD1277" s="164"/>
      <c r="BE1277" s="164"/>
      <c r="BF1277" s="164"/>
      <c r="BG1277" s="164"/>
      <c r="BH1277" s="164"/>
      <c r="BI1277" s="164"/>
      <c r="BJ1277" s="164"/>
      <c r="BK1277" s="164"/>
      <c r="BL1277" s="164"/>
      <c r="BM1277" s="164"/>
      <c r="BN1277" s="164"/>
      <c r="BO1277" s="164"/>
      <c r="BP1277" s="164"/>
      <c r="BQ1277" s="164"/>
      <c r="BR1277" s="164"/>
      <c r="BS1277" s="164"/>
      <c r="BT1277" s="164"/>
      <c r="BU1277" s="164"/>
      <c r="BV1277" s="164"/>
      <c r="BW1277" s="164"/>
      <c r="BX1277" s="164"/>
      <c r="BY1277" s="172"/>
    </row>
    <row r="1278" spans="1:77" s="169" customFormat="1" x14ac:dyDescent="0.3">
      <c r="A1278" s="156"/>
      <c r="B1278" s="170"/>
      <c r="W1278" s="170"/>
      <c r="X1278" s="164"/>
      <c r="Y1278" s="164"/>
      <c r="Z1278" s="164"/>
      <c r="AA1278" s="164"/>
      <c r="AB1278" s="164"/>
      <c r="AC1278" s="164"/>
      <c r="AD1278" s="164"/>
      <c r="AE1278" s="164"/>
      <c r="AF1278" s="164"/>
      <c r="AG1278" s="164"/>
      <c r="AH1278" s="164"/>
      <c r="AI1278" s="164"/>
      <c r="AJ1278" s="164"/>
      <c r="AK1278" s="164"/>
      <c r="AL1278" s="164"/>
      <c r="AM1278" s="164"/>
      <c r="AN1278" s="164"/>
      <c r="AO1278" s="164"/>
      <c r="AP1278" s="164"/>
      <c r="AQ1278" s="164"/>
      <c r="AR1278" s="164"/>
      <c r="AS1278" s="164"/>
      <c r="AT1278" s="164"/>
      <c r="AU1278" s="164"/>
      <c r="AV1278" s="164"/>
      <c r="AW1278" s="164"/>
      <c r="AX1278" s="164"/>
      <c r="AY1278" s="164"/>
      <c r="AZ1278" s="164"/>
      <c r="BA1278" s="164"/>
      <c r="BB1278" s="164"/>
      <c r="BC1278" s="164"/>
      <c r="BD1278" s="164"/>
      <c r="BE1278" s="164"/>
      <c r="BF1278" s="164"/>
      <c r="BG1278" s="164"/>
      <c r="BH1278" s="164"/>
      <c r="BI1278" s="164"/>
      <c r="BJ1278" s="164"/>
      <c r="BK1278" s="164"/>
      <c r="BL1278" s="164"/>
      <c r="BM1278" s="164"/>
      <c r="BN1278" s="164"/>
      <c r="BO1278" s="164"/>
      <c r="BP1278" s="164"/>
      <c r="BQ1278" s="164"/>
      <c r="BR1278" s="164"/>
      <c r="BS1278" s="164"/>
      <c r="BT1278" s="164"/>
      <c r="BU1278" s="164"/>
      <c r="BV1278" s="164"/>
      <c r="BW1278" s="164"/>
      <c r="BX1278" s="164"/>
      <c r="BY1278" s="172"/>
    </row>
    <row r="1279" spans="1:77" s="169" customFormat="1" x14ac:dyDescent="0.3">
      <c r="A1279" s="156"/>
      <c r="B1279" s="170"/>
      <c r="W1279" s="170"/>
      <c r="X1279" s="164"/>
      <c r="Y1279" s="164"/>
      <c r="Z1279" s="164"/>
      <c r="AA1279" s="164"/>
      <c r="AB1279" s="164"/>
      <c r="AC1279" s="164"/>
      <c r="AD1279" s="164"/>
      <c r="AE1279" s="164"/>
      <c r="AF1279" s="164"/>
      <c r="AG1279" s="164"/>
      <c r="AH1279" s="164"/>
      <c r="AI1279" s="164"/>
      <c r="AJ1279" s="164"/>
      <c r="AK1279" s="164"/>
      <c r="AL1279" s="164"/>
      <c r="AM1279" s="164"/>
      <c r="AN1279" s="164"/>
      <c r="AO1279" s="164"/>
      <c r="AP1279" s="164"/>
      <c r="AQ1279" s="164"/>
      <c r="AR1279" s="164"/>
      <c r="AS1279" s="164"/>
      <c r="AT1279" s="164"/>
      <c r="AU1279" s="164"/>
      <c r="AV1279" s="164"/>
      <c r="AW1279" s="164"/>
      <c r="AX1279" s="164"/>
      <c r="AY1279" s="164"/>
      <c r="AZ1279" s="164"/>
      <c r="BA1279" s="164"/>
      <c r="BB1279" s="164"/>
      <c r="BC1279" s="164"/>
      <c r="BD1279" s="164"/>
      <c r="BE1279" s="164"/>
      <c r="BF1279" s="164"/>
      <c r="BG1279" s="164"/>
      <c r="BH1279" s="164"/>
      <c r="BI1279" s="164"/>
      <c r="BJ1279" s="164"/>
      <c r="BK1279" s="164"/>
      <c r="BL1279" s="164"/>
      <c r="BM1279" s="164"/>
      <c r="BN1279" s="164"/>
      <c r="BO1279" s="164"/>
      <c r="BP1279" s="164"/>
      <c r="BQ1279" s="164"/>
      <c r="BR1279" s="164"/>
      <c r="BS1279" s="164"/>
      <c r="BT1279" s="164"/>
      <c r="BU1279" s="164"/>
      <c r="BV1279" s="164"/>
      <c r="BW1279" s="164"/>
      <c r="BX1279" s="164"/>
      <c r="BY1279" s="172"/>
    </row>
    <row r="1280" spans="1:77" s="169" customFormat="1" x14ac:dyDescent="0.3">
      <c r="A1280" s="156"/>
      <c r="B1280" s="170"/>
      <c r="W1280" s="170"/>
      <c r="X1280" s="164"/>
      <c r="Y1280" s="164"/>
      <c r="Z1280" s="164"/>
      <c r="AA1280" s="164"/>
      <c r="AB1280" s="164"/>
      <c r="AC1280" s="164"/>
      <c r="AD1280" s="164"/>
      <c r="AE1280" s="164"/>
      <c r="AF1280" s="164"/>
      <c r="AG1280" s="164"/>
      <c r="AH1280" s="164"/>
      <c r="AI1280" s="164"/>
      <c r="AJ1280" s="164"/>
      <c r="AK1280" s="164"/>
      <c r="AL1280" s="164"/>
      <c r="AM1280" s="164"/>
      <c r="AN1280" s="164"/>
      <c r="AO1280" s="164"/>
      <c r="AP1280" s="164"/>
      <c r="AQ1280" s="164"/>
      <c r="AR1280" s="164"/>
      <c r="AS1280" s="164"/>
      <c r="AT1280" s="164"/>
      <c r="AU1280" s="164"/>
      <c r="AV1280" s="164"/>
      <c r="AW1280" s="164"/>
      <c r="AX1280" s="164"/>
      <c r="AY1280" s="164"/>
      <c r="AZ1280" s="164"/>
      <c r="BA1280" s="164"/>
      <c r="BB1280" s="164"/>
      <c r="BC1280" s="164"/>
      <c r="BD1280" s="164"/>
      <c r="BE1280" s="164"/>
      <c r="BF1280" s="164"/>
      <c r="BG1280" s="164"/>
      <c r="BH1280" s="164"/>
      <c r="BI1280" s="164"/>
      <c r="BJ1280" s="164"/>
      <c r="BK1280" s="164"/>
      <c r="BL1280" s="164"/>
      <c r="BM1280" s="164"/>
      <c r="BN1280" s="164"/>
      <c r="BO1280" s="164"/>
      <c r="BP1280" s="164"/>
      <c r="BQ1280" s="164"/>
      <c r="BR1280" s="164"/>
      <c r="BS1280" s="164"/>
      <c r="BT1280" s="164"/>
      <c r="BU1280" s="164"/>
      <c r="BV1280" s="164"/>
      <c r="BW1280" s="164"/>
      <c r="BX1280" s="164"/>
      <c r="BY1280" s="172"/>
    </row>
    <row r="1281" spans="1:77" s="169" customFormat="1" x14ac:dyDescent="0.3">
      <c r="A1281" s="156"/>
      <c r="B1281" s="170"/>
      <c r="W1281" s="170"/>
      <c r="X1281" s="164"/>
      <c r="Y1281" s="164"/>
      <c r="Z1281" s="164"/>
      <c r="AA1281" s="164"/>
      <c r="AB1281" s="164"/>
      <c r="AC1281" s="164"/>
      <c r="AD1281" s="164"/>
      <c r="AE1281" s="164"/>
      <c r="AF1281" s="164"/>
      <c r="AG1281" s="164"/>
      <c r="AH1281" s="164"/>
      <c r="AI1281" s="164"/>
      <c r="AJ1281" s="164"/>
      <c r="AK1281" s="164"/>
      <c r="AL1281" s="164"/>
      <c r="AM1281" s="164"/>
      <c r="AN1281" s="164"/>
      <c r="AO1281" s="164"/>
      <c r="AP1281" s="164"/>
      <c r="AQ1281" s="164"/>
      <c r="AR1281" s="164"/>
      <c r="AS1281" s="164"/>
      <c r="AT1281" s="164"/>
      <c r="AU1281" s="164"/>
      <c r="AV1281" s="164"/>
      <c r="AW1281" s="164"/>
      <c r="AX1281" s="164"/>
      <c r="AY1281" s="164"/>
      <c r="AZ1281" s="164"/>
      <c r="BA1281" s="164"/>
      <c r="BB1281" s="164"/>
      <c r="BC1281" s="164"/>
      <c r="BD1281" s="164"/>
      <c r="BE1281" s="164"/>
      <c r="BF1281" s="164"/>
      <c r="BG1281" s="164"/>
      <c r="BH1281" s="164"/>
      <c r="BI1281" s="164"/>
      <c r="BJ1281" s="164"/>
      <c r="BK1281" s="164"/>
      <c r="BL1281" s="164"/>
      <c r="BM1281" s="164"/>
      <c r="BN1281" s="164"/>
      <c r="BO1281" s="164"/>
      <c r="BP1281" s="164"/>
      <c r="BQ1281" s="164"/>
      <c r="BR1281" s="164"/>
      <c r="BS1281" s="164"/>
      <c r="BT1281" s="164"/>
      <c r="BU1281" s="164"/>
      <c r="BV1281" s="164"/>
      <c r="BW1281" s="164"/>
      <c r="BX1281" s="164"/>
      <c r="BY1281" s="172"/>
    </row>
    <row r="1282" spans="1:77" s="169" customFormat="1" x14ac:dyDescent="0.3">
      <c r="A1282" s="156"/>
      <c r="B1282" s="170"/>
      <c r="W1282" s="170"/>
      <c r="X1282" s="164"/>
      <c r="Y1282" s="164"/>
      <c r="Z1282" s="164"/>
      <c r="AA1282" s="164"/>
      <c r="AB1282" s="164"/>
      <c r="AC1282" s="164"/>
      <c r="AD1282" s="164"/>
      <c r="AE1282" s="164"/>
      <c r="AF1282" s="164"/>
      <c r="AG1282" s="164"/>
      <c r="AH1282" s="164"/>
      <c r="AI1282" s="164"/>
      <c r="AJ1282" s="164"/>
      <c r="AK1282" s="164"/>
      <c r="AL1282" s="164"/>
      <c r="AM1282" s="164"/>
      <c r="AN1282" s="164"/>
      <c r="AO1282" s="164"/>
      <c r="AP1282" s="164"/>
      <c r="AQ1282" s="164"/>
      <c r="AR1282" s="164"/>
      <c r="AS1282" s="164"/>
      <c r="AT1282" s="164"/>
      <c r="AU1282" s="164"/>
      <c r="AV1282" s="164"/>
      <c r="AW1282" s="164"/>
      <c r="AX1282" s="164"/>
      <c r="AY1282" s="164"/>
      <c r="AZ1282" s="164"/>
      <c r="BA1282" s="164"/>
      <c r="BB1282" s="164"/>
      <c r="BC1282" s="164"/>
      <c r="BD1282" s="164"/>
      <c r="BE1282" s="164"/>
      <c r="BF1282" s="164"/>
      <c r="BG1282" s="164"/>
      <c r="BH1282" s="164"/>
      <c r="BI1282" s="164"/>
      <c r="BJ1282" s="164"/>
      <c r="BK1282" s="164"/>
      <c r="BL1282" s="164"/>
      <c r="BM1282" s="164"/>
      <c r="BN1282" s="164"/>
      <c r="BO1282" s="164"/>
      <c r="BP1282" s="164"/>
      <c r="BQ1282" s="164"/>
      <c r="BR1282" s="164"/>
      <c r="BS1282" s="164"/>
      <c r="BT1282" s="164"/>
      <c r="BU1282" s="164"/>
      <c r="BV1282" s="164"/>
      <c r="BW1282" s="164"/>
      <c r="BX1282" s="164"/>
      <c r="BY1282" s="172"/>
    </row>
    <row r="1283" spans="1:77" s="169" customFormat="1" x14ac:dyDescent="0.3">
      <c r="A1283" s="156"/>
      <c r="B1283" s="170"/>
      <c r="W1283" s="170"/>
      <c r="X1283" s="164"/>
      <c r="Y1283" s="164"/>
      <c r="Z1283" s="164"/>
      <c r="AA1283" s="164"/>
      <c r="AB1283" s="164"/>
      <c r="AC1283" s="164"/>
      <c r="AD1283" s="164"/>
      <c r="AE1283" s="164"/>
      <c r="AF1283" s="164"/>
      <c r="AG1283" s="164"/>
      <c r="AH1283" s="164"/>
      <c r="AI1283" s="164"/>
      <c r="AJ1283" s="164"/>
      <c r="AK1283" s="164"/>
      <c r="AL1283" s="164"/>
      <c r="AM1283" s="164"/>
      <c r="AN1283" s="164"/>
      <c r="AO1283" s="164"/>
      <c r="AP1283" s="164"/>
      <c r="AQ1283" s="164"/>
      <c r="AR1283" s="164"/>
      <c r="AS1283" s="164"/>
      <c r="AT1283" s="164"/>
      <c r="AU1283" s="164"/>
      <c r="AV1283" s="164"/>
      <c r="AW1283" s="164"/>
      <c r="AX1283" s="164"/>
      <c r="AY1283" s="164"/>
      <c r="AZ1283" s="164"/>
      <c r="BA1283" s="164"/>
      <c r="BB1283" s="164"/>
      <c r="BC1283" s="164"/>
      <c r="BD1283" s="164"/>
      <c r="BE1283" s="164"/>
      <c r="BF1283" s="164"/>
      <c r="BG1283" s="164"/>
      <c r="BH1283" s="164"/>
      <c r="BI1283" s="164"/>
      <c r="BJ1283" s="164"/>
      <c r="BK1283" s="164"/>
      <c r="BL1283" s="164"/>
      <c r="BM1283" s="164"/>
      <c r="BN1283" s="164"/>
      <c r="BO1283" s="164"/>
      <c r="BP1283" s="164"/>
      <c r="BQ1283" s="164"/>
      <c r="BR1283" s="164"/>
      <c r="BS1283" s="164"/>
      <c r="BT1283" s="164"/>
      <c r="BU1283" s="164"/>
      <c r="BV1283" s="164"/>
      <c r="BW1283" s="164"/>
      <c r="BX1283" s="164"/>
      <c r="BY1283" s="172"/>
    </row>
    <row r="1284" spans="1:77" s="169" customFormat="1" x14ac:dyDescent="0.3">
      <c r="A1284" s="156"/>
      <c r="B1284" s="170"/>
      <c r="W1284" s="170"/>
      <c r="X1284" s="164"/>
      <c r="Y1284" s="164"/>
      <c r="Z1284" s="164"/>
      <c r="AA1284" s="164"/>
      <c r="AB1284" s="164"/>
      <c r="AC1284" s="164"/>
      <c r="AD1284" s="164"/>
      <c r="AE1284" s="164"/>
      <c r="AF1284" s="164"/>
      <c r="AG1284" s="164"/>
      <c r="AH1284" s="164"/>
      <c r="AI1284" s="164"/>
      <c r="AJ1284" s="164"/>
      <c r="AK1284" s="164"/>
      <c r="AL1284" s="164"/>
      <c r="AM1284" s="164"/>
      <c r="AN1284" s="164"/>
      <c r="AO1284" s="164"/>
      <c r="AP1284" s="164"/>
      <c r="AQ1284" s="164"/>
      <c r="AR1284" s="164"/>
      <c r="AS1284" s="164"/>
      <c r="AT1284" s="164"/>
      <c r="AU1284" s="164"/>
      <c r="AV1284" s="164"/>
      <c r="AW1284" s="164"/>
      <c r="AX1284" s="164"/>
      <c r="AY1284" s="164"/>
      <c r="AZ1284" s="164"/>
      <c r="BA1284" s="164"/>
      <c r="BB1284" s="164"/>
      <c r="BC1284" s="164"/>
      <c r="BD1284" s="164"/>
      <c r="BE1284" s="164"/>
      <c r="BF1284" s="164"/>
      <c r="BG1284" s="164"/>
      <c r="BH1284" s="164"/>
      <c r="BI1284" s="164"/>
      <c r="BJ1284" s="164"/>
      <c r="BK1284" s="164"/>
      <c r="BL1284" s="164"/>
      <c r="BM1284" s="164"/>
      <c r="BN1284" s="164"/>
      <c r="BO1284" s="164"/>
      <c r="BP1284" s="164"/>
      <c r="BQ1284" s="164"/>
      <c r="BR1284" s="164"/>
      <c r="BS1284" s="164"/>
      <c r="BT1284" s="164"/>
      <c r="BU1284" s="164"/>
      <c r="BV1284" s="164"/>
      <c r="BW1284" s="164"/>
      <c r="BX1284" s="164"/>
      <c r="BY1284" s="172"/>
    </row>
    <row r="1285" spans="1:77" s="169" customFormat="1" x14ac:dyDescent="0.3">
      <c r="A1285" s="156"/>
      <c r="B1285" s="170"/>
      <c r="W1285" s="170"/>
      <c r="X1285" s="164"/>
      <c r="Y1285" s="164"/>
      <c r="Z1285" s="164"/>
      <c r="AA1285" s="164"/>
      <c r="AB1285" s="164"/>
      <c r="AC1285" s="164"/>
      <c r="AD1285" s="164"/>
      <c r="AE1285" s="164"/>
      <c r="AF1285" s="164"/>
      <c r="AG1285" s="164"/>
      <c r="AH1285" s="164"/>
      <c r="AI1285" s="164"/>
      <c r="AJ1285" s="164"/>
      <c r="AK1285" s="164"/>
      <c r="AL1285" s="164"/>
      <c r="AM1285" s="164"/>
      <c r="AN1285" s="164"/>
      <c r="AO1285" s="164"/>
      <c r="AP1285" s="164"/>
      <c r="AQ1285" s="164"/>
      <c r="AR1285" s="164"/>
      <c r="AS1285" s="164"/>
      <c r="AT1285" s="164"/>
      <c r="AU1285" s="164"/>
      <c r="AV1285" s="164"/>
      <c r="AW1285" s="164"/>
      <c r="AX1285" s="164"/>
      <c r="AY1285" s="164"/>
      <c r="AZ1285" s="164"/>
      <c r="BA1285" s="164"/>
      <c r="BB1285" s="164"/>
      <c r="BC1285" s="164"/>
      <c r="BD1285" s="164"/>
      <c r="BE1285" s="164"/>
      <c r="BF1285" s="164"/>
      <c r="BG1285" s="164"/>
      <c r="BH1285" s="164"/>
      <c r="BI1285" s="164"/>
      <c r="BJ1285" s="164"/>
      <c r="BK1285" s="164"/>
      <c r="BL1285" s="164"/>
      <c r="BM1285" s="164"/>
      <c r="BN1285" s="164"/>
      <c r="BO1285" s="164"/>
      <c r="BP1285" s="164"/>
      <c r="BQ1285" s="164"/>
      <c r="BR1285" s="164"/>
      <c r="BS1285" s="164"/>
      <c r="BT1285" s="164"/>
      <c r="BU1285" s="164"/>
      <c r="BV1285" s="164"/>
      <c r="BW1285" s="164"/>
      <c r="BX1285" s="164"/>
      <c r="BY1285" s="172"/>
    </row>
    <row r="1286" spans="1:77" s="169" customFormat="1" x14ac:dyDescent="0.3">
      <c r="A1286" s="156"/>
      <c r="B1286" s="170"/>
      <c r="W1286" s="170"/>
      <c r="X1286" s="164"/>
      <c r="Y1286" s="164"/>
      <c r="Z1286" s="164"/>
      <c r="AA1286" s="164"/>
      <c r="AB1286" s="164"/>
      <c r="AC1286" s="164"/>
      <c r="AD1286" s="164"/>
      <c r="AE1286" s="164"/>
      <c r="AF1286" s="164"/>
      <c r="AG1286" s="164"/>
      <c r="AH1286" s="164"/>
      <c r="AI1286" s="164"/>
      <c r="AJ1286" s="164"/>
      <c r="AK1286" s="164"/>
      <c r="AL1286" s="164"/>
      <c r="AM1286" s="164"/>
      <c r="AN1286" s="164"/>
      <c r="AO1286" s="164"/>
      <c r="AP1286" s="164"/>
      <c r="AQ1286" s="164"/>
      <c r="AR1286" s="164"/>
      <c r="AS1286" s="164"/>
      <c r="AT1286" s="164"/>
      <c r="AU1286" s="164"/>
      <c r="AV1286" s="164"/>
      <c r="AW1286" s="164"/>
      <c r="AX1286" s="164"/>
      <c r="AY1286" s="164"/>
      <c r="AZ1286" s="164"/>
      <c r="BA1286" s="164"/>
      <c r="BB1286" s="164"/>
      <c r="BC1286" s="164"/>
      <c r="BD1286" s="164"/>
      <c r="BE1286" s="164"/>
      <c r="BF1286" s="164"/>
      <c r="BG1286" s="164"/>
      <c r="BH1286" s="164"/>
      <c r="BI1286" s="164"/>
      <c r="BJ1286" s="164"/>
      <c r="BK1286" s="164"/>
      <c r="BL1286" s="164"/>
      <c r="BM1286" s="164"/>
      <c r="BN1286" s="164"/>
      <c r="BO1286" s="164"/>
      <c r="BP1286" s="164"/>
      <c r="BQ1286" s="164"/>
      <c r="BR1286" s="164"/>
      <c r="BS1286" s="164"/>
      <c r="BT1286" s="164"/>
      <c r="BU1286" s="164"/>
      <c r="BV1286" s="164"/>
      <c r="BW1286" s="164"/>
      <c r="BX1286" s="164"/>
      <c r="BY1286" s="172"/>
    </row>
    <row r="1287" spans="1:77" s="169" customFormat="1" x14ac:dyDescent="0.3">
      <c r="A1287" s="156"/>
      <c r="B1287" s="170"/>
      <c r="W1287" s="170"/>
      <c r="X1287" s="164"/>
      <c r="Y1287" s="164"/>
      <c r="Z1287" s="164"/>
      <c r="AA1287" s="164"/>
      <c r="AB1287" s="164"/>
      <c r="AC1287" s="164"/>
      <c r="AD1287" s="164"/>
      <c r="AE1287" s="164"/>
      <c r="AF1287" s="164"/>
      <c r="AG1287" s="164"/>
      <c r="AH1287" s="164"/>
      <c r="AI1287" s="164"/>
      <c r="AJ1287" s="164"/>
      <c r="AK1287" s="164"/>
      <c r="AL1287" s="164"/>
      <c r="AM1287" s="164"/>
      <c r="AN1287" s="164"/>
      <c r="AO1287" s="164"/>
      <c r="AP1287" s="164"/>
      <c r="AQ1287" s="164"/>
      <c r="AR1287" s="164"/>
      <c r="AS1287" s="164"/>
      <c r="AT1287" s="164"/>
      <c r="AU1287" s="164"/>
      <c r="AV1287" s="164"/>
      <c r="AW1287" s="164"/>
      <c r="AX1287" s="164"/>
      <c r="AY1287" s="164"/>
      <c r="AZ1287" s="164"/>
      <c r="BA1287" s="164"/>
      <c r="BB1287" s="164"/>
      <c r="BC1287" s="164"/>
      <c r="BD1287" s="164"/>
      <c r="BE1287" s="164"/>
      <c r="BF1287" s="164"/>
      <c r="BG1287" s="164"/>
      <c r="BH1287" s="164"/>
      <c r="BI1287" s="164"/>
      <c r="BJ1287" s="164"/>
      <c r="BK1287" s="164"/>
      <c r="BL1287" s="164"/>
      <c r="BM1287" s="164"/>
      <c r="BN1287" s="164"/>
      <c r="BO1287" s="164"/>
      <c r="BP1287" s="164"/>
      <c r="BQ1287" s="164"/>
      <c r="BR1287" s="164"/>
      <c r="BS1287" s="164"/>
      <c r="BT1287" s="164"/>
      <c r="BU1287" s="164"/>
      <c r="BV1287" s="164"/>
      <c r="BW1287" s="164"/>
      <c r="BX1287" s="164"/>
      <c r="BY1287" s="172"/>
    </row>
    <row r="1288" spans="1:77" s="169" customFormat="1" x14ac:dyDescent="0.3">
      <c r="A1288" s="156"/>
      <c r="B1288" s="170"/>
      <c r="W1288" s="170"/>
      <c r="X1288" s="164"/>
      <c r="Y1288" s="164"/>
      <c r="Z1288" s="164"/>
      <c r="AA1288" s="164"/>
      <c r="AB1288" s="164"/>
      <c r="AC1288" s="164"/>
      <c r="AD1288" s="164"/>
      <c r="AE1288" s="164"/>
      <c r="AF1288" s="164"/>
      <c r="AG1288" s="164"/>
      <c r="AH1288" s="164"/>
      <c r="AI1288" s="164"/>
      <c r="AJ1288" s="164"/>
      <c r="AK1288" s="164"/>
      <c r="AL1288" s="164"/>
      <c r="AM1288" s="164"/>
      <c r="AN1288" s="164"/>
      <c r="AO1288" s="164"/>
      <c r="AP1288" s="164"/>
      <c r="AQ1288" s="164"/>
      <c r="AR1288" s="164"/>
      <c r="AS1288" s="164"/>
      <c r="AT1288" s="164"/>
      <c r="AU1288" s="164"/>
      <c r="AV1288" s="164"/>
      <c r="AW1288" s="164"/>
      <c r="AX1288" s="164"/>
      <c r="AY1288" s="164"/>
      <c r="AZ1288" s="164"/>
      <c r="BA1288" s="164"/>
      <c r="BB1288" s="164"/>
      <c r="BC1288" s="164"/>
      <c r="BD1288" s="164"/>
      <c r="BE1288" s="164"/>
      <c r="BF1288" s="164"/>
      <c r="BG1288" s="164"/>
      <c r="BH1288" s="164"/>
      <c r="BI1288" s="164"/>
      <c r="BJ1288" s="164"/>
      <c r="BK1288" s="164"/>
      <c r="BL1288" s="164"/>
      <c r="BM1288" s="164"/>
      <c r="BN1288" s="164"/>
      <c r="BO1288" s="164"/>
      <c r="BP1288" s="164"/>
      <c r="BQ1288" s="164"/>
      <c r="BR1288" s="164"/>
      <c r="BS1288" s="164"/>
      <c r="BT1288" s="164"/>
      <c r="BU1288" s="164"/>
      <c r="BV1288" s="164"/>
      <c r="BW1288" s="164"/>
      <c r="BX1288" s="164"/>
      <c r="BY1288" s="172"/>
    </row>
    <row r="1289" spans="1:77" s="169" customFormat="1" x14ac:dyDescent="0.3">
      <c r="A1289" s="156"/>
      <c r="B1289" s="170"/>
      <c r="W1289" s="170"/>
      <c r="X1289" s="164"/>
      <c r="Y1289" s="164"/>
      <c r="Z1289" s="164"/>
      <c r="AA1289" s="164"/>
      <c r="AB1289" s="164"/>
      <c r="AC1289" s="164"/>
      <c r="AD1289" s="164"/>
      <c r="AE1289" s="164"/>
      <c r="AF1289" s="164"/>
      <c r="AG1289" s="164"/>
      <c r="AH1289" s="164"/>
      <c r="AI1289" s="164"/>
      <c r="AJ1289" s="164"/>
      <c r="AK1289" s="164"/>
      <c r="AL1289" s="164"/>
      <c r="AM1289" s="164"/>
      <c r="AN1289" s="164"/>
      <c r="AO1289" s="164"/>
      <c r="AP1289" s="164"/>
      <c r="AQ1289" s="164"/>
      <c r="AR1289" s="164"/>
      <c r="AS1289" s="164"/>
      <c r="AT1289" s="164"/>
      <c r="AU1289" s="164"/>
      <c r="AV1289" s="164"/>
      <c r="AW1289" s="164"/>
      <c r="AX1289" s="164"/>
      <c r="AY1289" s="164"/>
      <c r="AZ1289" s="164"/>
      <c r="BA1289" s="164"/>
      <c r="BB1289" s="164"/>
      <c r="BC1289" s="164"/>
      <c r="BD1289" s="164"/>
      <c r="BE1289" s="164"/>
      <c r="BF1289" s="164"/>
      <c r="BG1289" s="164"/>
      <c r="BH1289" s="164"/>
      <c r="BI1289" s="164"/>
      <c r="BJ1289" s="164"/>
      <c r="BK1289" s="164"/>
      <c r="BL1289" s="164"/>
      <c r="BM1289" s="164"/>
      <c r="BN1289" s="164"/>
      <c r="BO1289" s="164"/>
      <c r="BP1289" s="164"/>
      <c r="BQ1289" s="164"/>
      <c r="BR1289" s="164"/>
      <c r="BS1289" s="164"/>
      <c r="BT1289" s="164"/>
      <c r="BU1289" s="164"/>
      <c r="BV1289" s="164"/>
      <c r="BW1289" s="164"/>
      <c r="BX1289" s="164"/>
      <c r="BY1289" s="172"/>
    </row>
    <row r="1290" spans="1:77" s="169" customFormat="1" x14ac:dyDescent="0.3">
      <c r="A1290" s="156"/>
      <c r="B1290" s="170"/>
      <c r="W1290" s="170"/>
      <c r="X1290" s="164"/>
      <c r="Y1290" s="164"/>
      <c r="Z1290" s="164"/>
      <c r="AA1290" s="164"/>
      <c r="AB1290" s="164"/>
      <c r="AC1290" s="164"/>
      <c r="AD1290" s="164"/>
      <c r="AE1290" s="164"/>
      <c r="AF1290" s="164"/>
      <c r="AG1290" s="164"/>
      <c r="AH1290" s="164"/>
      <c r="AI1290" s="164"/>
      <c r="AJ1290" s="164"/>
      <c r="AK1290" s="164"/>
      <c r="AL1290" s="164"/>
      <c r="AM1290" s="164"/>
      <c r="AN1290" s="164"/>
      <c r="AO1290" s="164"/>
      <c r="AP1290" s="164"/>
      <c r="AQ1290" s="164"/>
      <c r="AR1290" s="164"/>
      <c r="AS1290" s="164"/>
      <c r="AT1290" s="164"/>
      <c r="AU1290" s="164"/>
      <c r="AV1290" s="164"/>
      <c r="AW1290" s="164"/>
      <c r="AX1290" s="164"/>
      <c r="AY1290" s="164"/>
      <c r="AZ1290" s="164"/>
      <c r="BA1290" s="164"/>
      <c r="BB1290" s="164"/>
      <c r="BC1290" s="164"/>
      <c r="BD1290" s="164"/>
      <c r="BE1290" s="164"/>
      <c r="BF1290" s="164"/>
      <c r="BG1290" s="164"/>
      <c r="BH1290" s="164"/>
      <c r="BI1290" s="164"/>
      <c r="BJ1290" s="164"/>
      <c r="BK1290" s="164"/>
      <c r="BL1290" s="164"/>
      <c r="BM1290" s="164"/>
      <c r="BN1290" s="164"/>
      <c r="BO1290" s="164"/>
      <c r="BP1290" s="164"/>
      <c r="BQ1290" s="164"/>
      <c r="BR1290" s="164"/>
      <c r="BS1290" s="164"/>
      <c r="BT1290" s="164"/>
      <c r="BU1290" s="164"/>
      <c r="BV1290" s="164"/>
      <c r="BW1290" s="164"/>
      <c r="BX1290" s="164"/>
      <c r="BY1290" s="172"/>
    </row>
    <row r="1291" spans="1:77" s="169" customFormat="1" x14ac:dyDescent="0.3">
      <c r="A1291" s="156"/>
      <c r="B1291" s="170"/>
      <c r="W1291" s="170"/>
      <c r="X1291" s="164"/>
      <c r="Y1291" s="164"/>
      <c r="Z1291" s="164"/>
      <c r="AA1291" s="164"/>
      <c r="AB1291" s="164"/>
      <c r="AC1291" s="164"/>
      <c r="AD1291" s="164"/>
      <c r="AE1291" s="164"/>
      <c r="AF1291" s="164"/>
      <c r="AG1291" s="164"/>
      <c r="AH1291" s="164"/>
      <c r="AI1291" s="164"/>
      <c r="AJ1291" s="164"/>
      <c r="AK1291" s="164"/>
      <c r="AL1291" s="164"/>
      <c r="AM1291" s="164"/>
      <c r="AN1291" s="164"/>
      <c r="AO1291" s="164"/>
      <c r="AP1291" s="164"/>
      <c r="AQ1291" s="164"/>
      <c r="AR1291" s="164"/>
      <c r="AS1291" s="164"/>
      <c r="AT1291" s="164"/>
      <c r="AU1291" s="164"/>
      <c r="AV1291" s="164"/>
      <c r="AW1291" s="164"/>
      <c r="AX1291" s="164"/>
      <c r="AY1291" s="164"/>
      <c r="AZ1291" s="164"/>
      <c r="BA1291" s="164"/>
      <c r="BB1291" s="164"/>
      <c r="BC1291" s="164"/>
      <c r="BD1291" s="164"/>
      <c r="BE1291" s="164"/>
      <c r="BF1291" s="164"/>
      <c r="BG1291" s="164"/>
      <c r="BH1291" s="164"/>
      <c r="BI1291" s="164"/>
      <c r="BJ1291" s="164"/>
      <c r="BK1291" s="164"/>
      <c r="BL1291" s="164"/>
      <c r="BM1291" s="164"/>
      <c r="BN1291" s="164"/>
      <c r="BO1291" s="164"/>
      <c r="BP1291" s="164"/>
      <c r="BQ1291" s="164"/>
      <c r="BR1291" s="164"/>
      <c r="BS1291" s="164"/>
      <c r="BT1291" s="164"/>
      <c r="BU1291" s="164"/>
      <c r="BV1291" s="164"/>
      <c r="BW1291" s="164"/>
      <c r="BX1291" s="164"/>
      <c r="BY1291" s="172"/>
    </row>
    <row r="1292" spans="1:77" s="169" customFormat="1" x14ac:dyDescent="0.3">
      <c r="A1292" s="156"/>
      <c r="B1292" s="170"/>
      <c r="W1292" s="170"/>
      <c r="X1292" s="164"/>
      <c r="Y1292" s="164"/>
      <c r="Z1292" s="164"/>
      <c r="AA1292" s="164"/>
      <c r="AB1292" s="164"/>
      <c r="AC1292" s="164"/>
      <c r="AD1292" s="164"/>
      <c r="AE1292" s="164"/>
      <c r="AF1292" s="164"/>
      <c r="AG1292" s="164"/>
      <c r="AH1292" s="164"/>
      <c r="AI1292" s="164"/>
      <c r="AJ1292" s="164"/>
      <c r="AK1292" s="164"/>
      <c r="AL1292" s="164"/>
      <c r="AM1292" s="164"/>
      <c r="AN1292" s="164"/>
      <c r="AO1292" s="164"/>
      <c r="AP1292" s="164"/>
      <c r="AQ1292" s="164"/>
      <c r="AR1292" s="164"/>
      <c r="AS1292" s="164"/>
      <c r="AT1292" s="164"/>
      <c r="AU1292" s="164"/>
      <c r="AV1292" s="164"/>
      <c r="AW1292" s="164"/>
      <c r="AX1292" s="164"/>
      <c r="AY1292" s="164"/>
      <c r="AZ1292" s="164"/>
      <c r="BA1292" s="164"/>
      <c r="BB1292" s="164"/>
      <c r="BC1292" s="164"/>
      <c r="BD1292" s="164"/>
      <c r="BE1292" s="164"/>
      <c r="BF1292" s="164"/>
      <c r="BG1292" s="164"/>
      <c r="BH1292" s="164"/>
      <c r="BI1292" s="164"/>
      <c r="BJ1292" s="164"/>
      <c r="BK1292" s="164"/>
      <c r="BL1292" s="164"/>
      <c r="BM1292" s="164"/>
      <c r="BN1292" s="164"/>
      <c r="BO1292" s="164"/>
      <c r="BP1292" s="164"/>
      <c r="BQ1292" s="164"/>
      <c r="BR1292" s="164"/>
      <c r="BS1292" s="164"/>
      <c r="BT1292" s="164"/>
      <c r="BU1292" s="164"/>
      <c r="BV1292" s="164"/>
      <c r="BW1292" s="164"/>
      <c r="BX1292" s="164"/>
      <c r="BY1292" s="172"/>
    </row>
    <row r="1293" spans="1:77" s="169" customFormat="1" x14ac:dyDescent="0.3">
      <c r="A1293" s="156"/>
      <c r="B1293" s="170"/>
      <c r="W1293" s="170"/>
      <c r="X1293" s="164"/>
      <c r="Y1293" s="164"/>
      <c r="Z1293" s="164"/>
      <c r="AA1293" s="164"/>
      <c r="AB1293" s="164"/>
      <c r="AC1293" s="164"/>
      <c r="AD1293" s="164"/>
      <c r="AE1293" s="164"/>
      <c r="AF1293" s="164"/>
      <c r="AG1293" s="164"/>
      <c r="AH1293" s="164"/>
      <c r="AI1293" s="164"/>
      <c r="AJ1293" s="164"/>
      <c r="AK1293" s="164"/>
      <c r="AL1293" s="164"/>
      <c r="AM1293" s="164"/>
      <c r="AN1293" s="164"/>
      <c r="AO1293" s="164"/>
      <c r="AP1293" s="164"/>
      <c r="AQ1293" s="164"/>
      <c r="AR1293" s="164"/>
      <c r="AS1293" s="164"/>
      <c r="AT1293" s="164"/>
      <c r="AU1293" s="164"/>
      <c r="AV1293" s="164"/>
      <c r="AW1293" s="164"/>
      <c r="AX1293" s="164"/>
      <c r="AY1293" s="164"/>
      <c r="AZ1293" s="164"/>
      <c r="BA1293" s="164"/>
      <c r="BB1293" s="164"/>
      <c r="BC1293" s="164"/>
      <c r="BD1293" s="164"/>
      <c r="BE1293" s="164"/>
      <c r="BF1293" s="164"/>
      <c r="BG1293" s="164"/>
      <c r="BH1293" s="164"/>
      <c r="BI1293" s="164"/>
      <c r="BJ1293" s="164"/>
      <c r="BK1293" s="164"/>
      <c r="BL1293" s="164"/>
      <c r="BM1293" s="164"/>
      <c r="BN1293" s="164"/>
      <c r="BO1293" s="164"/>
      <c r="BP1293" s="164"/>
      <c r="BQ1293" s="164"/>
      <c r="BR1293" s="164"/>
      <c r="BS1293" s="164"/>
      <c r="BT1293" s="164"/>
      <c r="BU1293" s="164"/>
      <c r="BV1293" s="164"/>
      <c r="BW1293" s="164"/>
      <c r="BX1293" s="164"/>
      <c r="BY1293" s="172"/>
    </row>
    <row r="1294" spans="1:77" s="169" customFormat="1" x14ac:dyDescent="0.3">
      <c r="A1294" s="156"/>
      <c r="B1294" s="170"/>
      <c r="W1294" s="170"/>
      <c r="X1294" s="164"/>
      <c r="Y1294" s="164"/>
      <c r="Z1294" s="164"/>
      <c r="AA1294" s="164"/>
      <c r="AB1294" s="164"/>
      <c r="AC1294" s="164"/>
      <c r="AD1294" s="164"/>
      <c r="AE1294" s="164"/>
      <c r="AF1294" s="164"/>
      <c r="AG1294" s="164"/>
      <c r="AH1294" s="164"/>
      <c r="AI1294" s="164"/>
      <c r="AJ1294" s="164"/>
      <c r="AK1294" s="164"/>
      <c r="AL1294" s="164"/>
      <c r="AM1294" s="164"/>
      <c r="AN1294" s="164"/>
      <c r="AO1294" s="164"/>
      <c r="AP1294" s="164"/>
      <c r="AQ1294" s="164"/>
      <c r="AR1294" s="164"/>
      <c r="AS1294" s="164"/>
      <c r="AT1294" s="164"/>
      <c r="AU1294" s="164"/>
      <c r="AV1294" s="164"/>
      <c r="AW1294" s="164"/>
      <c r="AX1294" s="164"/>
      <c r="AY1294" s="164"/>
      <c r="AZ1294" s="164"/>
      <c r="BA1294" s="164"/>
      <c r="BB1294" s="164"/>
      <c r="BC1294" s="164"/>
      <c r="BD1294" s="164"/>
      <c r="BE1294" s="164"/>
      <c r="BF1294" s="164"/>
      <c r="BG1294" s="164"/>
      <c r="BH1294" s="164"/>
      <c r="BI1294" s="164"/>
      <c r="BJ1294" s="164"/>
      <c r="BK1294" s="164"/>
      <c r="BL1294" s="164"/>
      <c r="BM1294" s="164"/>
      <c r="BN1294" s="164"/>
      <c r="BO1294" s="164"/>
      <c r="BP1294" s="164"/>
      <c r="BQ1294" s="164"/>
      <c r="BR1294" s="164"/>
      <c r="BS1294" s="164"/>
      <c r="BT1294" s="164"/>
      <c r="BU1294" s="164"/>
      <c r="BV1294" s="164"/>
      <c r="BW1294" s="164"/>
      <c r="BX1294" s="164"/>
      <c r="BY1294" s="172"/>
    </row>
    <row r="1295" spans="1:77" s="169" customFormat="1" x14ac:dyDescent="0.3">
      <c r="A1295" s="156"/>
      <c r="B1295" s="170"/>
      <c r="W1295" s="170"/>
      <c r="X1295" s="164"/>
      <c r="Y1295" s="164"/>
      <c r="Z1295" s="164"/>
      <c r="AA1295" s="164"/>
      <c r="AB1295" s="164"/>
      <c r="AC1295" s="164"/>
      <c r="AD1295" s="164"/>
      <c r="AE1295" s="164"/>
      <c r="AF1295" s="164"/>
      <c r="AG1295" s="164"/>
      <c r="AH1295" s="164"/>
      <c r="AI1295" s="164"/>
      <c r="AJ1295" s="164"/>
      <c r="AK1295" s="164"/>
      <c r="AL1295" s="164"/>
      <c r="AM1295" s="164"/>
      <c r="AN1295" s="164"/>
      <c r="AO1295" s="164"/>
      <c r="AP1295" s="164"/>
      <c r="AQ1295" s="164"/>
      <c r="AR1295" s="164"/>
      <c r="AS1295" s="164"/>
      <c r="AT1295" s="164"/>
      <c r="AU1295" s="164"/>
      <c r="AV1295" s="164"/>
      <c r="AW1295" s="164"/>
      <c r="AX1295" s="164"/>
      <c r="AY1295" s="164"/>
      <c r="AZ1295" s="164"/>
      <c r="BA1295" s="164"/>
      <c r="BB1295" s="164"/>
      <c r="BC1295" s="164"/>
      <c r="BD1295" s="164"/>
      <c r="BE1295" s="164"/>
      <c r="BF1295" s="164"/>
      <c r="BG1295" s="164"/>
      <c r="BH1295" s="164"/>
      <c r="BI1295" s="164"/>
      <c r="BJ1295" s="164"/>
      <c r="BK1295" s="164"/>
      <c r="BL1295" s="164"/>
      <c r="BM1295" s="164"/>
      <c r="BN1295" s="164"/>
      <c r="BO1295" s="164"/>
      <c r="BP1295" s="164"/>
      <c r="BQ1295" s="164"/>
      <c r="BR1295" s="164"/>
      <c r="BS1295" s="164"/>
      <c r="BT1295" s="164"/>
      <c r="BU1295" s="164"/>
      <c r="BV1295" s="164"/>
      <c r="BW1295" s="164"/>
      <c r="BX1295" s="164"/>
      <c r="BY1295" s="172"/>
    </row>
    <row r="1296" spans="1:77" s="169" customFormat="1" x14ac:dyDescent="0.3">
      <c r="A1296" s="156"/>
      <c r="B1296" s="170"/>
      <c r="W1296" s="170"/>
      <c r="X1296" s="164"/>
      <c r="Y1296" s="164"/>
      <c r="Z1296" s="164"/>
      <c r="AA1296" s="164"/>
      <c r="AB1296" s="164"/>
      <c r="AC1296" s="164"/>
      <c r="AD1296" s="164"/>
      <c r="AE1296" s="164"/>
      <c r="AF1296" s="164"/>
      <c r="AG1296" s="164"/>
      <c r="AH1296" s="164"/>
      <c r="AI1296" s="164"/>
      <c r="AJ1296" s="164"/>
      <c r="AK1296" s="164"/>
      <c r="AL1296" s="164"/>
      <c r="AM1296" s="164"/>
      <c r="AN1296" s="164"/>
      <c r="AO1296" s="164"/>
      <c r="AP1296" s="164"/>
      <c r="AQ1296" s="164"/>
      <c r="AR1296" s="164"/>
      <c r="AS1296" s="164"/>
      <c r="AT1296" s="164"/>
      <c r="AU1296" s="164"/>
      <c r="AV1296" s="164"/>
      <c r="AW1296" s="164"/>
      <c r="AX1296" s="164"/>
      <c r="AY1296" s="164"/>
      <c r="AZ1296" s="164"/>
      <c r="BA1296" s="164"/>
      <c r="BB1296" s="164"/>
      <c r="BC1296" s="164"/>
      <c r="BD1296" s="164"/>
      <c r="BE1296" s="164"/>
      <c r="BF1296" s="164"/>
      <c r="BG1296" s="164"/>
      <c r="BH1296" s="164"/>
      <c r="BI1296" s="164"/>
      <c r="BJ1296" s="164"/>
      <c r="BK1296" s="164"/>
      <c r="BL1296" s="164"/>
      <c r="BM1296" s="164"/>
      <c r="BN1296" s="164"/>
      <c r="BO1296" s="164"/>
      <c r="BP1296" s="164"/>
      <c r="BQ1296" s="164"/>
      <c r="BR1296" s="164"/>
      <c r="BS1296" s="164"/>
      <c r="BT1296" s="164"/>
      <c r="BU1296" s="164"/>
      <c r="BV1296" s="164"/>
      <c r="BW1296" s="164"/>
      <c r="BX1296" s="164"/>
      <c r="BY1296" s="172"/>
    </row>
    <row r="1297" spans="1:77" s="169" customFormat="1" x14ac:dyDescent="0.3">
      <c r="A1297" s="156"/>
      <c r="B1297" s="170"/>
      <c r="W1297" s="170"/>
      <c r="X1297" s="164"/>
      <c r="Y1297" s="164"/>
      <c r="Z1297" s="164"/>
      <c r="AA1297" s="164"/>
      <c r="AB1297" s="164"/>
      <c r="AC1297" s="164"/>
      <c r="AD1297" s="164"/>
      <c r="AE1297" s="164"/>
      <c r="AF1297" s="164"/>
      <c r="AG1297" s="164"/>
      <c r="AH1297" s="164"/>
      <c r="AI1297" s="164"/>
      <c r="AJ1297" s="164"/>
      <c r="AK1297" s="164"/>
      <c r="AL1297" s="164"/>
      <c r="AM1297" s="164"/>
      <c r="AN1297" s="164"/>
      <c r="AO1297" s="164"/>
      <c r="AP1297" s="164"/>
      <c r="AQ1297" s="164"/>
      <c r="AR1297" s="164"/>
      <c r="AS1297" s="164"/>
      <c r="AT1297" s="164"/>
      <c r="AU1297" s="164"/>
      <c r="AV1297" s="164"/>
      <c r="AW1297" s="164"/>
      <c r="AX1297" s="164"/>
      <c r="AY1297" s="164"/>
      <c r="AZ1297" s="164"/>
      <c r="BA1297" s="164"/>
      <c r="BB1297" s="164"/>
      <c r="BC1297" s="164"/>
      <c r="BD1297" s="164"/>
      <c r="BE1297" s="164"/>
      <c r="BF1297" s="164"/>
      <c r="BG1297" s="164"/>
      <c r="BH1297" s="164"/>
      <c r="BI1297" s="164"/>
      <c r="BJ1297" s="164"/>
      <c r="BK1297" s="164"/>
      <c r="BL1297" s="164"/>
      <c r="BM1297" s="164"/>
      <c r="BN1297" s="164"/>
      <c r="BO1297" s="164"/>
      <c r="BP1297" s="164"/>
      <c r="BQ1297" s="164"/>
      <c r="BR1297" s="164"/>
      <c r="BS1297" s="164"/>
      <c r="BT1297" s="164"/>
      <c r="BU1297" s="164"/>
      <c r="BV1297" s="164"/>
      <c r="BW1297" s="164"/>
      <c r="BX1297" s="164"/>
      <c r="BY1297" s="172"/>
    </row>
    <row r="1298" spans="1:77" s="169" customFormat="1" x14ac:dyDescent="0.3">
      <c r="A1298" s="156"/>
      <c r="B1298" s="170"/>
      <c r="W1298" s="170"/>
      <c r="X1298" s="164"/>
      <c r="Y1298" s="164"/>
      <c r="Z1298" s="164"/>
      <c r="AA1298" s="164"/>
      <c r="AB1298" s="164"/>
      <c r="AC1298" s="164"/>
      <c r="AD1298" s="164"/>
      <c r="AE1298" s="164"/>
      <c r="AF1298" s="164"/>
      <c r="AG1298" s="164"/>
      <c r="AH1298" s="164"/>
      <c r="AI1298" s="164"/>
      <c r="AJ1298" s="164"/>
      <c r="AK1298" s="164"/>
      <c r="AL1298" s="164"/>
      <c r="AM1298" s="164"/>
      <c r="AN1298" s="164"/>
      <c r="AO1298" s="164"/>
      <c r="AP1298" s="164"/>
      <c r="AQ1298" s="164"/>
      <c r="AR1298" s="164"/>
      <c r="AS1298" s="164"/>
      <c r="AT1298" s="164"/>
      <c r="AU1298" s="164"/>
      <c r="AV1298" s="164"/>
      <c r="AW1298" s="164"/>
      <c r="AX1298" s="164"/>
      <c r="AY1298" s="164"/>
      <c r="AZ1298" s="164"/>
      <c r="BA1298" s="164"/>
      <c r="BB1298" s="164"/>
      <c r="BC1298" s="164"/>
      <c r="BD1298" s="164"/>
      <c r="BE1298" s="164"/>
      <c r="BF1298" s="164"/>
      <c r="BG1298" s="164"/>
      <c r="BH1298" s="164"/>
      <c r="BI1298" s="164"/>
      <c r="BJ1298" s="164"/>
      <c r="BK1298" s="164"/>
      <c r="BL1298" s="164"/>
      <c r="BM1298" s="164"/>
      <c r="BN1298" s="164"/>
      <c r="BO1298" s="164"/>
      <c r="BP1298" s="164"/>
      <c r="BQ1298" s="164"/>
      <c r="BR1298" s="164"/>
      <c r="BS1298" s="164"/>
      <c r="BT1298" s="164"/>
      <c r="BU1298" s="164"/>
      <c r="BV1298" s="164"/>
      <c r="BW1298" s="164"/>
      <c r="BX1298" s="164"/>
      <c r="BY1298" s="172"/>
    </row>
    <row r="1299" spans="1:77" s="169" customFormat="1" x14ac:dyDescent="0.3">
      <c r="A1299" s="156"/>
      <c r="B1299" s="170"/>
      <c r="W1299" s="170"/>
      <c r="X1299" s="164"/>
      <c r="Y1299" s="164"/>
      <c r="Z1299" s="164"/>
      <c r="AA1299" s="164"/>
      <c r="AB1299" s="164"/>
      <c r="AC1299" s="164"/>
      <c r="AD1299" s="164"/>
      <c r="AE1299" s="164"/>
      <c r="AF1299" s="164"/>
      <c r="AG1299" s="164"/>
      <c r="AH1299" s="164"/>
      <c r="AI1299" s="164"/>
      <c r="AJ1299" s="164"/>
      <c r="AK1299" s="164"/>
      <c r="AL1299" s="164"/>
      <c r="AM1299" s="164"/>
      <c r="AN1299" s="164"/>
      <c r="AO1299" s="164"/>
      <c r="AP1299" s="164"/>
      <c r="AQ1299" s="164"/>
      <c r="AR1299" s="164"/>
      <c r="AS1299" s="164"/>
      <c r="AT1299" s="164"/>
      <c r="AU1299" s="164"/>
      <c r="AV1299" s="164"/>
      <c r="AW1299" s="164"/>
      <c r="AX1299" s="164"/>
      <c r="AY1299" s="164"/>
      <c r="AZ1299" s="164"/>
      <c r="BA1299" s="164"/>
      <c r="BB1299" s="164"/>
      <c r="BC1299" s="164"/>
      <c r="BD1299" s="164"/>
      <c r="BE1299" s="164"/>
      <c r="BF1299" s="164"/>
      <c r="BG1299" s="164"/>
      <c r="BH1299" s="164"/>
      <c r="BI1299" s="164"/>
      <c r="BJ1299" s="164"/>
      <c r="BK1299" s="164"/>
      <c r="BL1299" s="164"/>
      <c r="BM1299" s="164"/>
      <c r="BN1299" s="164"/>
      <c r="BO1299" s="164"/>
      <c r="BP1299" s="164"/>
      <c r="BQ1299" s="164"/>
      <c r="BR1299" s="164"/>
      <c r="BS1299" s="164"/>
      <c r="BT1299" s="164"/>
      <c r="BU1299" s="164"/>
      <c r="BV1299" s="164"/>
      <c r="BW1299" s="164"/>
      <c r="BX1299" s="164"/>
      <c r="BY1299" s="172"/>
    </row>
    <row r="1300" spans="1:77" s="169" customFormat="1" x14ac:dyDescent="0.3">
      <c r="A1300" s="156"/>
      <c r="B1300" s="170"/>
      <c r="W1300" s="170"/>
      <c r="X1300" s="164"/>
      <c r="Y1300" s="164"/>
      <c r="Z1300" s="164"/>
      <c r="AA1300" s="164"/>
      <c r="AB1300" s="164"/>
      <c r="AC1300" s="164"/>
      <c r="AD1300" s="164"/>
      <c r="AE1300" s="164"/>
      <c r="AF1300" s="164"/>
      <c r="AG1300" s="164"/>
      <c r="AH1300" s="164"/>
      <c r="AI1300" s="164"/>
      <c r="AJ1300" s="164"/>
      <c r="AK1300" s="164"/>
      <c r="AL1300" s="164"/>
      <c r="AM1300" s="164"/>
      <c r="AN1300" s="164"/>
      <c r="AO1300" s="164"/>
      <c r="AP1300" s="164"/>
      <c r="AQ1300" s="164"/>
      <c r="AR1300" s="164"/>
      <c r="AS1300" s="164"/>
      <c r="AT1300" s="164"/>
      <c r="AU1300" s="164"/>
      <c r="AV1300" s="164"/>
      <c r="AW1300" s="164"/>
      <c r="AX1300" s="164"/>
      <c r="AY1300" s="164"/>
      <c r="AZ1300" s="164"/>
      <c r="BA1300" s="164"/>
      <c r="BB1300" s="164"/>
      <c r="BC1300" s="164"/>
      <c r="BD1300" s="164"/>
      <c r="BE1300" s="164"/>
      <c r="BF1300" s="164"/>
      <c r="BG1300" s="164"/>
      <c r="BH1300" s="164"/>
      <c r="BI1300" s="164"/>
      <c r="BJ1300" s="164"/>
      <c r="BK1300" s="164"/>
      <c r="BL1300" s="164"/>
      <c r="BM1300" s="164"/>
      <c r="BN1300" s="164"/>
      <c r="BO1300" s="164"/>
      <c r="BP1300" s="164"/>
      <c r="BQ1300" s="164"/>
      <c r="BR1300" s="164"/>
      <c r="BS1300" s="164"/>
      <c r="BT1300" s="164"/>
      <c r="BU1300" s="164"/>
      <c r="BV1300" s="164"/>
      <c r="BW1300" s="164"/>
      <c r="BX1300" s="164"/>
      <c r="BY1300" s="172"/>
    </row>
    <row r="1301" spans="1:77" s="169" customFormat="1" x14ac:dyDescent="0.3">
      <c r="A1301" s="156"/>
      <c r="B1301" s="170"/>
      <c r="W1301" s="170"/>
      <c r="X1301" s="164"/>
      <c r="Y1301" s="164"/>
      <c r="Z1301" s="164"/>
      <c r="AA1301" s="164"/>
      <c r="AB1301" s="164"/>
      <c r="AC1301" s="164"/>
      <c r="AD1301" s="164"/>
      <c r="AE1301" s="164"/>
      <c r="AF1301" s="164"/>
      <c r="AG1301" s="164"/>
      <c r="AH1301" s="164"/>
      <c r="AI1301" s="164"/>
      <c r="AJ1301" s="164"/>
      <c r="AK1301" s="164"/>
      <c r="AL1301" s="164"/>
      <c r="AM1301" s="164"/>
      <c r="AN1301" s="164"/>
      <c r="AO1301" s="164"/>
      <c r="AP1301" s="164"/>
      <c r="AQ1301" s="164"/>
      <c r="AR1301" s="164"/>
      <c r="AS1301" s="164"/>
      <c r="AT1301" s="164"/>
      <c r="AU1301" s="164"/>
      <c r="AV1301" s="164"/>
      <c r="AW1301" s="164"/>
      <c r="AX1301" s="164"/>
      <c r="AY1301" s="164"/>
      <c r="AZ1301" s="164"/>
      <c r="BA1301" s="164"/>
      <c r="BB1301" s="164"/>
      <c r="BC1301" s="164"/>
      <c r="BD1301" s="164"/>
      <c r="BE1301" s="164"/>
      <c r="BF1301" s="164"/>
      <c r="BG1301" s="164"/>
      <c r="BH1301" s="164"/>
      <c r="BI1301" s="164"/>
      <c r="BJ1301" s="164"/>
      <c r="BK1301" s="164"/>
      <c r="BL1301" s="164"/>
      <c r="BM1301" s="164"/>
      <c r="BN1301" s="164"/>
      <c r="BO1301" s="164"/>
      <c r="BP1301" s="164"/>
      <c r="BQ1301" s="164"/>
      <c r="BR1301" s="164"/>
      <c r="BS1301" s="164"/>
      <c r="BT1301" s="164"/>
      <c r="BU1301" s="164"/>
      <c r="BV1301" s="164"/>
      <c r="BW1301" s="164"/>
      <c r="BX1301" s="164"/>
      <c r="BY1301" s="172"/>
    </row>
    <row r="1302" spans="1:77" s="169" customFormat="1" x14ac:dyDescent="0.3">
      <c r="A1302" s="156"/>
      <c r="B1302" s="170"/>
      <c r="W1302" s="170"/>
      <c r="X1302" s="164"/>
      <c r="Y1302" s="164"/>
      <c r="Z1302" s="164"/>
      <c r="AA1302" s="164"/>
      <c r="AB1302" s="164"/>
      <c r="AC1302" s="164"/>
      <c r="AD1302" s="164"/>
      <c r="AE1302" s="164"/>
      <c r="AF1302" s="164"/>
      <c r="AG1302" s="164"/>
      <c r="AH1302" s="164"/>
      <c r="AI1302" s="164"/>
      <c r="AJ1302" s="164"/>
      <c r="AK1302" s="164"/>
      <c r="AL1302" s="164"/>
      <c r="AM1302" s="164"/>
      <c r="AN1302" s="164"/>
      <c r="AO1302" s="164"/>
      <c r="AP1302" s="164"/>
      <c r="AQ1302" s="164"/>
      <c r="AR1302" s="164"/>
      <c r="AS1302" s="164"/>
      <c r="AT1302" s="164"/>
      <c r="AU1302" s="164"/>
      <c r="AV1302" s="164"/>
      <c r="AW1302" s="164"/>
      <c r="AX1302" s="164"/>
      <c r="AY1302" s="164"/>
      <c r="AZ1302" s="164"/>
      <c r="BA1302" s="164"/>
      <c r="BB1302" s="164"/>
      <c r="BC1302" s="164"/>
      <c r="BD1302" s="164"/>
      <c r="BE1302" s="164"/>
      <c r="BF1302" s="164"/>
      <c r="BG1302" s="164"/>
      <c r="BH1302" s="164"/>
      <c r="BI1302" s="164"/>
      <c r="BJ1302" s="164"/>
      <c r="BK1302" s="164"/>
      <c r="BL1302" s="164"/>
      <c r="BM1302" s="164"/>
      <c r="BN1302" s="164"/>
      <c r="BO1302" s="164"/>
      <c r="BP1302" s="164"/>
      <c r="BQ1302" s="164"/>
      <c r="BR1302" s="164"/>
      <c r="BS1302" s="164"/>
      <c r="BT1302" s="164"/>
      <c r="BU1302" s="164"/>
      <c r="BV1302" s="164"/>
      <c r="BW1302" s="164"/>
      <c r="BX1302" s="164"/>
      <c r="BY1302" s="172"/>
    </row>
    <row r="1303" spans="1:77" s="169" customFormat="1" x14ac:dyDescent="0.3">
      <c r="A1303" s="156"/>
      <c r="B1303" s="170"/>
      <c r="W1303" s="170"/>
      <c r="X1303" s="164"/>
      <c r="Y1303" s="164"/>
      <c r="Z1303" s="164"/>
      <c r="AA1303" s="164"/>
      <c r="AB1303" s="164"/>
      <c r="AC1303" s="164"/>
      <c r="AD1303" s="164"/>
      <c r="AE1303" s="164"/>
      <c r="AF1303" s="164"/>
      <c r="AG1303" s="164"/>
      <c r="AH1303" s="164"/>
      <c r="AI1303" s="164"/>
      <c r="AJ1303" s="164"/>
      <c r="AK1303" s="164"/>
      <c r="AL1303" s="164"/>
      <c r="AM1303" s="164"/>
      <c r="AN1303" s="164"/>
      <c r="AO1303" s="164"/>
      <c r="AP1303" s="164"/>
      <c r="AQ1303" s="164"/>
      <c r="AR1303" s="164"/>
      <c r="AS1303" s="164"/>
      <c r="AT1303" s="164"/>
      <c r="AU1303" s="164"/>
      <c r="AV1303" s="164"/>
      <c r="AW1303" s="164"/>
      <c r="AX1303" s="164"/>
      <c r="AY1303" s="164"/>
      <c r="AZ1303" s="164"/>
      <c r="BA1303" s="164"/>
      <c r="BB1303" s="164"/>
      <c r="BC1303" s="164"/>
      <c r="BD1303" s="164"/>
      <c r="BE1303" s="164"/>
      <c r="BF1303" s="164"/>
      <c r="BG1303" s="164"/>
      <c r="BH1303" s="164"/>
      <c r="BI1303" s="164"/>
      <c r="BJ1303" s="164"/>
      <c r="BK1303" s="164"/>
      <c r="BL1303" s="164"/>
      <c r="BM1303" s="164"/>
      <c r="BN1303" s="164"/>
      <c r="BO1303" s="164"/>
      <c r="BP1303" s="164"/>
      <c r="BQ1303" s="164"/>
      <c r="BR1303" s="164"/>
      <c r="BS1303" s="164"/>
      <c r="BT1303" s="164"/>
      <c r="BU1303" s="164"/>
      <c r="BV1303" s="164"/>
      <c r="BW1303" s="164"/>
      <c r="BX1303" s="164"/>
      <c r="BY1303" s="172"/>
    </row>
    <row r="1304" spans="1:77" s="169" customFormat="1" x14ac:dyDescent="0.3">
      <c r="A1304" s="156"/>
      <c r="B1304" s="170"/>
      <c r="W1304" s="170"/>
      <c r="X1304" s="164"/>
      <c r="Y1304" s="164"/>
      <c r="Z1304" s="164"/>
      <c r="AA1304" s="164"/>
      <c r="AB1304" s="164"/>
      <c r="AC1304" s="164"/>
      <c r="AD1304" s="164"/>
      <c r="AE1304" s="164"/>
      <c r="AF1304" s="164"/>
      <c r="AG1304" s="164"/>
      <c r="AH1304" s="164"/>
      <c r="AI1304" s="164"/>
      <c r="AJ1304" s="164"/>
      <c r="AK1304" s="164"/>
      <c r="AL1304" s="164"/>
      <c r="AM1304" s="164"/>
      <c r="AN1304" s="164"/>
      <c r="AO1304" s="164"/>
      <c r="AP1304" s="164"/>
      <c r="AQ1304" s="164"/>
      <c r="AR1304" s="164"/>
      <c r="AS1304" s="164"/>
      <c r="AT1304" s="164"/>
      <c r="AU1304" s="164"/>
      <c r="AV1304" s="164"/>
      <c r="AW1304" s="164"/>
      <c r="AX1304" s="164"/>
      <c r="AY1304" s="164"/>
      <c r="AZ1304" s="164"/>
      <c r="BA1304" s="164"/>
      <c r="BB1304" s="164"/>
      <c r="BC1304" s="164"/>
      <c r="BD1304" s="164"/>
      <c r="BE1304" s="164"/>
      <c r="BF1304" s="164"/>
      <c r="BG1304" s="164"/>
      <c r="BH1304" s="164"/>
      <c r="BI1304" s="164"/>
      <c r="BJ1304" s="164"/>
      <c r="BK1304" s="164"/>
      <c r="BL1304" s="164"/>
      <c r="BM1304" s="164"/>
      <c r="BN1304" s="164"/>
      <c r="BO1304" s="164"/>
      <c r="BP1304" s="164"/>
      <c r="BQ1304" s="164"/>
      <c r="BR1304" s="164"/>
      <c r="BS1304" s="164"/>
      <c r="BT1304" s="164"/>
      <c r="BU1304" s="164"/>
      <c r="BV1304" s="164"/>
      <c r="BW1304" s="164"/>
      <c r="BX1304" s="164"/>
      <c r="BY1304" s="172"/>
    </row>
    <row r="1305" spans="1:77" s="169" customFormat="1" x14ac:dyDescent="0.3">
      <c r="A1305" s="156"/>
      <c r="B1305" s="170"/>
      <c r="W1305" s="170"/>
      <c r="X1305" s="164"/>
      <c r="Y1305" s="164"/>
      <c r="Z1305" s="164"/>
      <c r="AA1305" s="164"/>
      <c r="AB1305" s="164"/>
      <c r="AC1305" s="164"/>
      <c r="AD1305" s="164"/>
      <c r="AE1305" s="164"/>
      <c r="AF1305" s="164"/>
      <c r="AG1305" s="164"/>
      <c r="AH1305" s="164"/>
      <c r="AI1305" s="164"/>
      <c r="AJ1305" s="164"/>
      <c r="AK1305" s="164"/>
      <c r="AL1305" s="164"/>
      <c r="AM1305" s="164"/>
      <c r="AN1305" s="164"/>
      <c r="AO1305" s="164"/>
      <c r="AP1305" s="164"/>
      <c r="AQ1305" s="164"/>
      <c r="AR1305" s="164"/>
      <c r="AS1305" s="164"/>
      <c r="AT1305" s="164"/>
      <c r="AU1305" s="164"/>
      <c r="AV1305" s="164"/>
      <c r="AW1305" s="164"/>
      <c r="AX1305" s="164"/>
      <c r="AY1305" s="164"/>
      <c r="AZ1305" s="164"/>
      <c r="BA1305" s="164"/>
      <c r="BB1305" s="164"/>
      <c r="BC1305" s="164"/>
      <c r="BD1305" s="164"/>
      <c r="BE1305" s="164"/>
      <c r="BF1305" s="164"/>
      <c r="BG1305" s="164"/>
      <c r="BH1305" s="164"/>
      <c r="BI1305" s="164"/>
      <c r="BJ1305" s="164"/>
      <c r="BK1305" s="164"/>
      <c r="BL1305" s="164"/>
      <c r="BM1305" s="164"/>
      <c r="BN1305" s="164"/>
      <c r="BO1305" s="164"/>
      <c r="BP1305" s="164"/>
      <c r="BQ1305" s="164"/>
      <c r="BR1305" s="164"/>
      <c r="BS1305" s="164"/>
      <c r="BT1305" s="164"/>
      <c r="BU1305" s="164"/>
      <c r="BV1305" s="164"/>
      <c r="BW1305" s="164"/>
      <c r="BX1305" s="164"/>
      <c r="BY1305" s="172"/>
    </row>
    <row r="1306" spans="1:77" s="169" customFormat="1" x14ac:dyDescent="0.3">
      <c r="A1306" s="156"/>
      <c r="B1306" s="170"/>
      <c r="W1306" s="170"/>
      <c r="X1306" s="164"/>
      <c r="Y1306" s="164"/>
      <c r="Z1306" s="164"/>
      <c r="AA1306" s="164"/>
      <c r="AB1306" s="164"/>
      <c r="AC1306" s="164"/>
      <c r="AD1306" s="164"/>
      <c r="AE1306" s="164"/>
      <c r="AF1306" s="164"/>
      <c r="AG1306" s="164"/>
      <c r="AH1306" s="164"/>
      <c r="AI1306" s="164"/>
      <c r="AJ1306" s="164"/>
      <c r="AK1306" s="164"/>
      <c r="AL1306" s="164"/>
      <c r="AM1306" s="164"/>
      <c r="AN1306" s="164"/>
      <c r="AO1306" s="164"/>
      <c r="AP1306" s="164"/>
      <c r="AQ1306" s="164"/>
      <c r="AR1306" s="164"/>
      <c r="AS1306" s="164"/>
      <c r="AT1306" s="164"/>
      <c r="AU1306" s="164"/>
      <c r="AV1306" s="164"/>
      <c r="AW1306" s="164"/>
      <c r="AX1306" s="164"/>
      <c r="AY1306" s="164"/>
      <c r="AZ1306" s="164"/>
      <c r="BA1306" s="164"/>
      <c r="BB1306" s="164"/>
      <c r="BC1306" s="164"/>
      <c r="BD1306" s="164"/>
      <c r="BE1306" s="164"/>
      <c r="BF1306" s="164"/>
      <c r="BG1306" s="164"/>
      <c r="BH1306" s="164"/>
      <c r="BI1306" s="164"/>
      <c r="BJ1306" s="164"/>
      <c r="BK1306" s="164"/>
      <c r="BL1306" s="164"/>
      <c r="BM1306" s="164"/>
      <c r="BN1306" s="164"/>
      <c r="BO1306" s="164"/>
      <c r="BP1306" s="164"/>
      <c r="BQ1306" s="164"/>
      <c r="BR1306" s="164"/>
      <c r="BS1306" s="164"/>
      <c r="BT1306" s="164"/>
      <c r="BU1306" s="164"/>
      <c r="BV1306" s="164"/>
      <c r="BW1306" s="164"/>
      <c r="BX1306" s="164"/>
      <c r="BY1306" s="172"/>
    </row>
    <row r="1307" spans="1:77" s="169" customFormat="1" x14ac:dyDescent="0.3">
      <c r="A1307" s="156"/>
      <c r="B1307" s="170"/>
      <c r="W1307" s="170"/>
      <c r="X1307" s="164"/>
      <c r="Y1307" s="164"/>
      <c r="Z1307" s="164"/>
      <c r="AA1307" s="164"/>
      <c r="AB1307" s="164"/>
      <c r="AC1307" s="164"/>
      <c r="AD1307" s="164"/>
      <c r="AE1307" s="164"/>
      <c r="AF1307" s="164"/>
      <c r="AG1307" s="164"/>
      <c r="AH1307" s="164"/>
      <c r="AI1307" s="164"/>
      <c r="AJ1307" s="164"/>
      <c r="AK1307" s="164"/>
      <c r="AL1307" s="164"/>
      <c r="AM1307" s="164"/>
      <c r="AN1307" s="164"/>
      <c r="AO1307" s="164"/>
      <c r="AP1307" s="164"/>
      <c r="AQ1307" s="164"/>
      <c r="AR1307" s="164"/>
      <c r="AS1307" s="164"/>
      <c r="AT1307" s="164"/>
      <c r="AU1307" s="164"/>
      <c r="AV1307" s="164"/>
      <c r="AW1307" s="164"/>
      <c r="AX1307" s="164"/>
      <c r="AY1307" s="164"/>
      <c r="AZ1307" s="164"/>
      <c r="BA1307" s="164"/>
      <c r="BB1307" s="164"/>
      <c r="BC1307" s="164"/>
      <c r="BD1307" s="164"/>
      <c r="BE1307" s="164"/>
      <c r="BF1307" s="164"/>
      <c r="BG1307" s="164"/>
      <c r="BH1307" s="164"/>
      <c r="BI1307" s="164"/>
      <c r="BJ1307" s="164"/>
      <c r="BK1307" s="164"/>
      <c r="BL1307" s="164"/>
      <c r="BM1307" s="164"/>
      <c r="BN1307" s="164"/>
      <c r="BO1307" s="164"/>
      <c r="BP1307" s="164"/>
      <c r="BQ1307" s="164"/>
      <c r="BR1307" s="164"/>
      <c r="BS1307" s="164"/>
      <c r="BT1307" s="164"/>
      <c r="BU1307" s="164"/>
      <c r="BV1307" s="164"/>
      <c r="BW1307" s="164"/>
      <c r="BX1307" s="164"/>
      <c r="BY1307" s="172"/>
    </row>
    <row r="1308" spans="1:77" s="169" customFormat="1" x14ac:dyDescent="0.3">
      <c r="A1308" s="156"/>
      <c r="B1308" s="170"/>
      <c r="W1308" s="170"/>
      <c r="X1308" s="164"/>
      <c r="Y1308" s="164"/>
      <c r="Z1308" s="164"/>
      <c r="AA1308" s="164"/>
      <c r="AB1308" s="164"/>
      <c r="AC1308" s="164"/>
      <c r="AD1308" s="164"/>
      <c r="AE1308" s="164"/>
      <c r="AF1308" s="164"/>
      <c r="AG1308" s="164"/>
      <c r="AH1308" s="164"/>
      <c r="AI1308" s="164"/>
      <c r="AJ1308" s="164"/>
      <c r="AK1308" s="164"/>
      <c r="AL1308" s="164"/>
      <c r="AM1308" s="164"/>
      <c r="AN1308" s="164"/>
      <c r="AO1308" s="164"/>
      <c r="AP1308" s="164"/>
      <c r="AQ1308" s="164"/>
      <c r="AR1308" s="164"/>
      <c r="AS1308" s="164"/>
      <c r="AT1308" s="164"/>
      <c r="AU1308" s="164"/>
      <c r="AV1308" s="164"/>
      <c r="AW1308" s="164"/>
      <c r="AX1308" s="164"/>
      <c r="AY1308" s="164"/>
      <c r="AZ1308" s="164"/>
      <c r="BA1308" s="164"/>
      <c r="BB1308" s="164"/>
      <c r="BC1308" s="164"/>
      <c r="BD1308" s="164"/>
      <c r="BE1308" s="164"/>
      <c r="BF1308" s="164"/>
      <c r="BG1308" s="164"/>
      <c r="BH1308" s="164"/>
      <c r="BI1308" s="164"/>
      <c r="BJ1308" s="164"/>
      <c r="BK1308" s="164"/>
      <c r="BL1308" s="164"/>
      <c r="BM1308" s="164"/>
      <c r="BN1308" s="164"/>
      <c r="BO1308" s="164"/>
      <c r="BP1308" s="164"/>
      <c r="BQ1308" s="164"/>
      <c r="BR1308" s="164"/>
      <c r="BS1308" s="164"/>
      <c r="BT1308" s="164"/>
      <c r="BU1308" s="164"/>
      <c r="BV1308" s="164"/>
      <c r="BW1308" s="164"/>
      <c r="BX1308" s="164"/>
      <c r="BY1308" s="172"/>
    </row>
    <row r="1309" spans="1:77" s="169" customFormat="1" x14ac:dyDescent="0.3">
      <c r="A1309" s="156"/>
      <c r="B1309" s="170"/>
      <c r="W1309" s="170"/>
      <c r="X1309" s="164"/>
      <c r="Y1309" s="164"/>
      <c r="Z1309" s="164"/>
      <c r="AA1309" s="164"/>
      <c r="AB1309" s="164"/>
      <c r="AC1309" s="164"/>
      <c r="AD1309" s="164"/>
      <c r="AE1309" s="164"/>
      <c r="AF1309" s="164"/>
      <c r="AG1309" s="164"/>
      <c r="AH1309" s="164"/>
      <c r="AI1309" s="164"/>
      <c r="AJ1309" s="164"/>
      <c r="AK1309" s="164"/>
      <c r="AL1309" s="164"/>
      <c r="AM1309" s="164"/>
      <c r="AN1309" s="164"/>
      <c r="AO1309" s="164"/>
      <c r="AP1309" s="164"/>
      <c r="AQ1309" s="164"/>
      <c r="AR1309" s="164"/>
      <c r="AS1309" s="164"/>
      <c r="AT1309" s="164"/>
      <c r="AU1309" s="164"/>
      <c r="AV1309" s="164"/>
      <c r="AW1309" s="164"/>
      <c r="AX1309" s="164"/>
      <c r="AY1309" s="164"/>
      <c r="AZ1309" s="164"/>
      <c r="BA1309" s="164"/>
      <c r="BB1309" s="164"/>
      <c r="BC1309" s="164"/>
      <c r="BD1309" s="164"/>
      <c r="BE1309" s="164"/>
      <c r="BF1309" s="164"/>
      <c r="BG1309" s="164"/>
      <c r="BH1309" s="164"/>
      <c r="BI1309" s="164"/>
      <c r="BJ1309" s="164"/>
      <c r="BK1309" s="164"/>
      <c r="BL1309" s="164"/>
      <c r="BM1309" s="164"/>
      <c r="BN1309" s="164"/>
      <c r="BO1309" s="164"/>
      <c r="BP1309" s="164"/>
      <c r="BQ1309" s="164"/>
      <c r="BR1309" s="164"/>
      <c r="BS1309" s="164"/>
      <c r="BT1309" s="164"/>
      <c r="BU1309" s="164"/>
      <c r="BV1309" s="164"/>
      <c r="BW1309" s="164"/>
      <c r="BX1309" s="164"/>
      <c r="BY1309" s="172"/>
    </row>
    <row r="1310" spans="1:77" s="169" customFormat="1" x14ac:dyDescent="0.3">
      <c r="A1310" s="156"/>
      <c r="B1310" s="170"/>
      <c r="W1310" s="170"/>
      <c r="X1310" s="164"/>
      <c r="Y1310" s="164"/>
      <c r="Z1310" s="164"/>
      <c r="AA1310" s="164"/>
      <c r="AB1310" s="164"/>
      <c r="AC1310" s="164"/>
      <c r="AD1310" s="164"/>
      <c r="AE1310" s="164"/>
      <c r="AF1310" s="164"/>
      <c r="AG1310" s="164"/>
      <c r="AH1310" s="164"/>
      <c r="AI1310" s="164"/>
      <c r="AJ1310" s="164"/>
      <c r="AK1310" s="164"/>
      <c r="AL1310" s="164"/>
      <c r="AM1310" s="164"/>
      <c r="AN1310" s="164"/>
      <c r="AO1310" s="164"/>
      <c r="AP1310" s="164"/>
      <c r="AQ1310" s="164"/>
      <c r="AR1310" s="164"/>
      <c r="AS1310" s="164"/>
      <c r="AT1310" s="164"/>
      <c r="AU1310" s="164"/>
      <c r="AV1310" s="164"/>
      <c r="AW1310" s="164"/>
      <c r="AX1310" s="164"/>
      <c r="AY1310" s="164"/>
      <c r="AZ1310" s="164"/>
      <c r="BA1310" s="164"/>
      <c r="BB1310" s="164"/>
      <c r="BC1310" s="164"/>
      <c r="BD1310" s="164"/>
      <c r="BE1310" s="164"/>
      <c r="BF1310" s="164"/>
      <c r="BG1310" s="164"/>
      <c r="BH1310" s="164"/>
      <c r="BI1310" s="164"/>
      <c r="BJ1310" s="164"/>
      <c r="BK1310" s="164"/>
      <c r="BL1310" s="164"/>
      <c r="BM1310" s="164"/>
      <c r="BN1310" s="164"/>
      <c r="BO1310" s="164"/>
      <c r="BP1310" s="164"/>
      <c r="BQ1310" s="164"/>
      <c r="BR1310" s="164"/>
      <c r="BS1310" s="164"/>
      <c r="BT1310" s="164"/>
      <c r="BU1310" s="164"/>
      <c r="BV1310" s="164"/>
      <c r="BW1310" s="164"/>
      <c r="BX1310" s="164"/>
      <c r="BY1310" s="172"/>
    </row>
    <row r="1311" spans="1:77" s="169" customFormat="1" x14ac:dyDescent="0.3">
      <c r="A1311" s="156"/>
      <c r="B1311" s="170"/>
      <c r="W1311" s="170"/>
      <c r="X1311" s="164"/>
      <c r="Y1311" s="164"/>
      <c r="Z1311" s="164"/>
      <c r="AA1311" s="164"/>
      <c r="AB1311" s="164"/>
      <c r="AC1311" s="164"/>
      <c r="AD1311" s="164"/>
      <c r="AE1311" s="164"/>
      <c r="AF1311" s="164"/>
      <c r="AG1311" s="164"/>
      <c r="AH1311" s="164"/>
      <c r="AI1311" s="164"/>
      <c r="AJ1311" s="164"/>
      <c r="AK1311" s="164"/>
      <c r="AL1311" s="164"/>
      <c r="AM1311" s="164"/>
      <c r="AN1311" s="164"/>
      <c r="AO1311" s="164"/>
      <c r="AP1311" s="164"/>
      <c r="AQ1311" s="164"/>
      <c r="AR1311" s="164"/>
      <c r="AS1311" s="164"/>
      <c r="AT1311" s="164"/>
      <c r="AU1311" s="164"/>
      <c r="AV1311" s="164"/>
      <c r="AW1311" s="164"/>
      <c r="AX1311" s="164"/>
      <c r="AY1311" s="164"/>
      <c r="AZ1311" s="164"/>
      <c r="BA1311" s="164"/>
      <c r="BB1311" s="164"/>
      <c r="BC1311" s="164"/>
      <c r="BD1311" s="164"/>
      <c r="BE1311" s="164"/>
      <c r="BF1311" s="164"/>
      <c r="BG1311" s="164"/>
      <c r="BH1311" s="164"/>
      <c r="BI1311" s="164"/>
      <c r="BJ1311" s="164"/>
      <c r="BK1311" s="164"/>
      <c r="BL1311" s="164"/>
      <c r="BM1311" s="164"/>
      <c r="BN1311" s="164"/>
      <c r="BO1311" s="164"/>
      <c r="BP1311" s="164"/>
      <c r="BQ1311" s="164"/>
      <c r="BR1311" s="164"/>
      <c r="BS1311" s="164"/>
      <c r="BT1311" s="164"/>
      <c r="BU1311" s="164"/>
      <c r="BV1311" s="164"/>
      <c r="BW1311" s="164"/>
      <c r="BX1311" s="164"/>
      <c r="BY1311" s="172"/>
    </row>
    <row r="1312" spans="1:77" s="169" customFormat="1" x14ac:dyDescent="0.3">
      <c r="A1312" s="156"/>
      <c r="B1312" s="170"/>
      <c r="W1312" s="170"/>
      <c r="X1312" s="164"/>
      <c r="Y1312" s="164"/>
      <c r="Z1312" s="164"/>
      <c r="AA1312" s="164"/>
      <c r="AB1312" s="164"/>
      <c r="AC1312" s="164"/>
      <c r="AD1312" s="164"/>
      <c r="AE1312" s="164"/>
      <c r="AF1312" s="164"/>
      <c r="AG1312" s="164"/>
      <c r="AH1312" s="164"/>
      <c r="AI1312" s="164"/>
      <c r="AJ1312" s="164"/>
      <c r="AK1312" s="164"/>
      <c r="AL1312" s="164"/>
      <c r="AM1312" s="164"/>
      <c r="AN1312" s="164"/>
      <c r="AO1312" s="164"/>
      <c r="AP1312" s="164"/>
      <c r="AQ1312" s="164"/>
      <c r="AR1312" s="164"/>
      <c r="AS1312" s="164"/>
      <c r="AT1312" s="164"/>
      <c r="AU1312" s="164"/>
      <c r="AV1312" s="164"/>
      <c r="AW1312" s="164"/>
      <c r="AX1312" s="164"/>
      <c r="AY1312" s="164"/>
      <c r="AZ1312" s="164"/>
      <c r="BA1312" s="164"/>
      <c r="BB1312" s="164"/>
      <c r="BC1312" s="164"/>
      <c r="BD1312" s="164"/>
      <c r="BE1312" s="164"/>
      <c r="BF1312" s="164"/>
      <c r="BG1312" s="164"/>
      <c r="BH1312" s="164"/>
      <c r="BI1312" s="164"/>
      <c r="BJ1312" s="164"/>
      <c r="BK1312" s="164"/>
      <c r="BL1312" s="164"/>
      <c r="BM1312" s="164"/>
      <c r="BN1312" s="164"/>
      <c r="BO1312" s="164"/>
      <c r="BP1312" s="164"/>
      <c r="BQ1312" s="164"/>
      <c r="BR1312" s="164"/>
      <c r="BS1312" s="164"/>
      <c r="BT1312" s="164"/>
      <c r="BU1312" s="164"/>
      <c r="BV1312" s="164"/>
      <c r="BW1312" s="164"/>
      <c r="BX1312" s="164"/>
      <c r="BY1312" s="172"/>
    </row>
    <row r="1313" spans="1:77" s="169" customFormat="1" x14ac:dyDescent="0.3">
      <c r="A1313" s="156"/>
      <c r="B1313" s="170"/>
      <c r="W1313" s="170"/>
      <c r="X1313" s="164"/>
      <c r="Y1313" s="164"/>
      <c r="Z1313" s="164"/>
      <c r="AA1313" s="164"/>
      <c r="AB1313" s="164"/>
      <c r="AC1313" s="164"/>
      <c r="AD1313" s="164"/>
      <c r="AE1313" s="164"/>
      <c r="AF1313" s="164"/>
      <c r="AG1313" s="164"/>
      <c r="AH1313" s="164"/>
      <c r="AI1313" s="164"/>
      <c r="AJ1313" s="164"/>
      <c r="AK1313" s="164"/>
      <c r="AL1313" s="164"/>
      <c r="AM1313" s="164"/>
      <c r="AN1313" s="164"/>
      <c r="AO1313" s="164"/>
      <c r="AP1313" s="164"/>
      <c r="AQ1313" s="164"/>
      <c r="AR1313" s="164"/>
      <c r="AS1313" s="164"/>
      <c r="AT1313" s="164"/>
      <c r="AU1313" s="164"/>
      <c r="AV1313" s="164"/>
      <c r="AW1313" s="164"/>
      <c r="AX1313" s="164"/>
      <c r="AY1313" s="164"/>
      <c r="AZ1313" s="164"/>
      <c r="BA1313" s="164"/>
      <c r="BB1313" s="164"/>
      <c r="BC1313" s="164"/>
      <c r="BD1313" s="164"/>
      <c r="BE1313" s="164"/>
      <c r="BF1313" s="164"/>
      <c r="BG1313" s="164"/>
      <c r="BH1313" s="164"/>
      <c r="BI1313" s="164"/>
      <c r="BJ1313" s="164"/>
      <c r="BK1313" s="164"/>
      <c r="BL1313" s="164"/>
      <c r="BM1313" s="164"/>
      <c r="BN1313" s="164"/>
      <c r="BO1313" s="164"/>
      <c r="BP1313" s="164"/>
      <c r="BQ1313" s="164"/>
      <c r="BR1313" s="164"/>
      <c r="BS1313" s="164"/>
      <c r="BT1313" s="164"/>
      <c r="BU1313" s="164"/>
      <c r="BV1313" s="164"/>
      <c r="BW1313" s="164"/>
      <c r="BX1313" s="164"/>
      <c r="BY1313" s="172"/>
    </row>
    <row r="1314" spans="1:77" s="169" customFormat="1" x14ac:dyDescent="0.3">
      <c r="A1314" s="156"/>
      <c r="B1314" s="170"/>
      <c r="W1314" s="170"/>
      <c r="X1314" s="164"/>
      <c r="Y1314" s="164"/>
      <c r="Z1314" s="164"/>
      <c r="AA1314" s="164"/>
      <c r="AB1314" s="164"/>
      <c r="AC1314" s="164"/>
      <c r="AD1314" s="164"/>
      <c r="AE1314" s="164"/>
      <c r="AF1314" s="164"/>
      <c r="AG1314" s="164"/>
      <c r="AH1314" s="164"/>
      <c r="AI1314" s="164"/>
      <c r="AJ1314" s="164"/>
      <c r="AK1314" s="164"/>
      <c r="AL1314" s="164"/>
      <c r="AM1314" s="164"/>
      <c r="AN1314" s="164"/>
      <c r="AO1314" s="164"/>
      <c r="AP1314" s="164"/>
      <c r="AQ1314" s="164"/>
      <c r="AR1314" s="164"/>
      <c r="AS1314" s="164"/>
      <c r="AT1314" s="164"/>
      <c r="AU1314" s="164"/>
      <c r="AV1314" s="164"/>
      <c r="AW1314" s="164"/>
      <c r="AX1314" s="164"/>
      <c r="AY1314" s="164"/>
      <c r="AZ1314" s="164"/>
      <c r="BA1314" s="164"/>
      <c r="BB1314" s="164"/>
      <c r="BC1314" s="164"/>
      <c r="BD1314" s="164"/>
      <c r="BE1314" s="164"/>
      <c r="BF1314" s="164"/>
      <c r="BG1314" s="164"/>
      <c r="BH1314" s="164"/>
      <c r="BI1314" s="164"/>
      <c r="BJ1314" s="164"/>
      <c r="BK1314" s="164"/>
      <c r="BL1314" s="164"/>
      <c r="BM1314" s="164"/>
      <c r="BN1314" s="164"/>
      <c r="BO1314" s="164"/>
      <c r="BP1314" s="164"/>
      <c r="BQ1314" s="164"/>
      <c r="BR1314" s="164"/>
      <c r="BS1314" s="164"/>
      <c r="BT1314" s="164"/>
      <c r="BU1314" s="164"/>
      <c r="BV1314" s="164"/>
      <c r="BW1314" s="164"/>
      <c r="BX1314" s="164"/>
      <c r="BY1314" s="172"/>
    </row>
    <row r="1315" spans="1:77" s="169" customFormat="1" x14ac:dyDescent="0.3">
      <c r="A1315" s="156"/>
      <c r="B1315" s="170"/>
      <c r="W1315" s="170"/>
      <c r="X1315" s="164"/>
      <c r="Y1315" s="164"/>
      <c r="Z1315" s="164"/>
      <c r="AA1315" s="164"/>
      <c r="AB1315" s="164"/>
      <c r="AC1315" s="164"/>
      <c r="AD1315" s="164"/>
      <c r="AE1315" s="164"/>
      <c r="AF1315" s="164"/>
      <c r="AG1315" s="164"/>
      <c r="AH1315" s="164"/>
      <c r="AI1315" s="164"/>
      <c r="AJ1315" s="164"/>
      <c r="AK1315" s="164"/>
      <c r="AL1315" s="164"/>
      <c r="AM1315" s="164"/>
      <c r="AN1315" s="164"/>
      <c r="AO1315" s="164"/>
      <c r="AP1315" s="164"/>
      <c r="AQ1315" s="164"/>
      <c r="AR1315" s="164"/>
      <c r="AS1315" s="164"/>
      <c r="AT1315" s="164"/>
      <c r="AU1315" s="164"/>
      <c r="AV1315" s="164"/>
      <c r="AW1315" s="164"/>
      <c r="AX1315" s="164"/>
      <c r="AY1315" s="164"/>
      <c r="AZ1315" s="164"/>
      <c r="BA1315" s="164"/>
      <c r="BB1315" s="164"/>
      <c r="BC1315" s="164"/>
      <c r="BD1315" s="164"/>
      <c r="BE1315" s="164"/>
      <c r="BF1315" s="164"/>
      <c r="BG1315" s="164"/>
      <c r="BH1315" s="164"/>
      <c r="BI1315" s="164"/>
      <c r="BJ1315" s="164"/>
      <c r="BK1315" s="164"/>
      <c r="BL1315" s="164"/>
      <c r="BM1315" s="164"/>
      <c r="BN1315" s="164"/>
      <c r="BO1315" s="164"/>
      <c r="BP1315" s="164"/>
      <c r="BQ1315" s="164"/>
      <c r="BR1315" s="164"/>
      <c r="BS1315" s="164"/>
      <c r="BT1315" s="164"/>
      <c r="BU1315" s="164"/>
      <c r="BV1315" s="164"/>
      <c r="BW1315" s="164"/>
      <c r="BX1315" s="164"/>
      <c r="BY1315" s="172"/>
    </row>
    <row r="1316" spans="1:77" s="169" customFormat="1" x14ac:dyDescent="0.3">
      <c r="A1316" s="156"/>
      <c r="B1316" s="170"/>
      <c r="W1316" s="170"/>
      <c r="X1316" s="164"/>
      <c r="Y1316" s="164"/>
      <c r="Z1316" s="164"/>
      <c r="AA1316" s="164"/>
      <c r="AB1316" s="164"/>
      <c r="AC1316" s="164"/>
      <c r="AD1316" s="164"/>
      <c r="AE1316" s="164"/>
      <c r="AF1316" s="164"/>
      <c r="AG1316" s="164"/>
      <c r="AH1316" s="164"/>
      <c r="AI1316" s="164"/>
      <c r="AJ1316" s="164"/>
      <c r="AK1316" s="164"/>
      <c r="AL1316" s="164"/>
      <c r="AM1316" s="164"/>
      <c r="AN1316" s="164"/>
      <c r="AO1316" s="164"/>
      <c r="AP1316" s="164"/>
      <c r="AQ1316" s="164"/>
      <c r="AR1316" s="164"/>
      <c r="AS1316" s="164"/>
      <c r="AT1316" s="164"/>
      <c r="AU1316" s="164"/>
      <c r="AV1316" s="164"/>
      <c r="AW1316" s="164"/>
      <c r="AX1316" s="164"/>
      <c r="AY1316" s="164"/>
      <c r="AZ1316" s="164"/>
      <c r="BA1316" s="164"/>
      <c r="BB1316" s="164"/>
      <c r="BC1316" s="164"/>
      <c r="BD1316" s="164"/>
      <c r="BE1316" s="164"/>
      <c r="BF1316" s="164"/>
      <c r="BG1316" s="164"/>
      <c r="BH1316" s="164"/>
      <c r="BI1316" s="164"/>
      <c r="BJ1316" s="164"/>
      <c r="BK1316" s="164"/>
      <c r="BL1316" s="164"/>
      <c r="BM1316" s="164"/>
      <c r="BN1316" s="164"/>
      <c r="BO1316" s="164"/>
      <c r="BP1316" s="164"/>
      <c r="BQ1316" s="164"/>
      <c r="BR1316" s="164"/>
      <c r="BS1316" s="164"/>
      <c r="BT1316" s="164"/>
      <c r="BU1316" s="164"/>
      <c r="BV1316" s="164"/>
      <c r="BW1316" s="164"/>
      <c r="BX1316" s="164"/>
      <c r="BY1316" s="172"/>
    </row>
    <row r="1317" spans="1:77" s="169" customFormat="1" x14ac:dyDescent="0.3">
      <c r="A1317" s="156"/>
      <c r="B1317" s="170"/>
      <c r="W1317" s="170"/>
      <c r="X1317" s="164"/>
      <c r="Y1317" s="164"/>
      <c r="Z1317" s="164"/>
      <c r="AA1317" s="164"/>
      <c r="AB1317" s="164"/>
      <c r="AC1317" s="164"/>
      <c r="AD1317" s="164"/>
      <c r="AE1317" s="164"/>
      <c r="AF1317" s="164"/>
      <c r="AG1317" s="164"/>
      <c r="AH1317" s="164"/>
      <c r="AI1317" s="164"/>
      <c r="AJ1317" s="164"/>
      <c r="AK1317" s="164"/>
      <c r="AL1317" s="164"/>
      <c r="AM1317" s="164"/>
      <c r="AN1317" s="164"/>
      <c r="AO1317" s="164"/>
      <c r="AP1317" s="164"/>
      <c r="AQ1317" s="164"/>
      <c r="AR1317" s="164"/>
      <c r="AS1317" s="164"/>
      <c r="AT1317" s="164"/>
      <c r="AU1317" s="164"/>
      <c r="AV1317" s="164"/>
      <c r="AW1317" s="164"/>
      <c r="AX1317" s="164"/>
      <c r="AY1317" s="164"/>
      <c r="AZ1317" s="164"/>
      <c r="BA1317" s="164"/>
      <c r="BB1317" s="164"/>
      <c r="BC1317" s="164"/>
      <c r="BD1317" s="164"/>
      <c r="BE1317" s="164"/>
      <c r="BF1317" s="164"/>
      <c r="BG1317" s="164"/>
      <c r="BH1317" s="164"/>
      <c r="BI1317" s="164"/>
      <c r="BJ1317" s="164"/>
      <c r="BK1317" s="164"/>
      <c r="BL1317" s="164"/>
      <c r="BM1317" s="164"/>
      <c r="BN1317" s="164"/>
      <c r="BO1317" s="164"/>
      <c r="BP1317" s="164"/>
      <c r="BQ1317" s="164"/>
      <c r="BR1317" s="164"/>
      <c r="BS1317" s="164"/>
      <c r="BT1317" s="164"/>
      <c r="BU1317" s="164"/>
      <c r="BV1317" s="164"/>
      <c r="BW1317" s="164"/>
      <c r="BX1317" s="164"/>
      <c r="BY1317" s="172"/>
    </row>
    <row r="1318" spans="1:77" s="169" customFormat="1" x14ac:dyDescent="0.3">
      <c r="A1318" s="156"/>
      <c r="B1318" s="170"/>
      <c r="W1318" s="170"/>
      <c r="X1318" s="164"/>
      <c r="Y1318" s="164"/>
      <c r="Z1318" s="164"/>
      <c r="AA1318" s="164"/>
      <c r="AB1318" s="164"/>
      <c r="AC1318" s="164"/>
      <c r="AD1318" s="164"/>
      <c r="AE1318" s="164"/>
      <c r="AF1318" s="164"/>
      <c r="AG1318" s="164"/>
      <c r="AH1318" s="164"/>
      <c r="AI1318" s="164"/>
      <c r="AJ1318" s="164"/>
      <c r="AK1318" s="164"/>
      <c r="AL1318" s="164"/>
      <c r="AM1318" s="164"/>
      <c r="AN1318" s="164"/>
      <c r="AO1318" s="164"/>
      <c r="AP1318" s="164"/>
      <c r="AQ1318" s="164"/>
      <c r="AR1318" s="164"/>
      <c r="AS1318" s="164"/>
      <c r="AT1318" s="164"/>
      <c r="AU1318" s="164"/>
      <c r="AV1318" s="164"/>
      <c r="AW1318" s="164"/>
      <c r="AX1318" s="164"/>
      <c r="AY1318" s="164"/>
      <c r="AZ1318" s="164"/>
      <c r="BA1318" s="164"/>
      <c r="BB1318" s="164"/>
      <c r="BC1318" s="164"/>
      <c r="BD1318" s="164"/>
      <c r="BE1318" s="164"/>
      <c r="BF1318" s="164"/>
      <c r="BG1318" s="164"/>
      <c r="BH1318" s="164"/>
      <c r="BI1318" s="164"/>
      <c r="BJ1318" s="164"/>
      <c r="BK1318" s="164"/>
      <c r="BL1318" s="164"/>
      <c r="BM1318" s="164"/>
      <c r="BN1318" s="164"/>
      <c r="BO1318" s="164"/>
      <c r="BP1318" s="164"/>
      <c r="BQ1318" s="164"/>
      <c r="BR1318" s="164"/>
      <c r="BS1318" s="164"/>
      <c r="BT1318" s="164"/>
      <c r="BU1318" s="164"/>
      <c r="BV1318" s="164"/>
      <c r="BW1318" s="164"/>
      <c r="BX1318" s="164"/>
      <c r="BY1318" s="172"/>
    </row>
    <row r="1319" spans="1:77" s="169" customFormat="1" x14ac:dyDescent="0.3">
      <c r="A1319" s="156"/>
      <c r="B1319" s="170"/>
      <c r="W1319" s="170"/>
      <c r="X1319" s="164"/>
      <c r="Y1319" s="164"/>
      <c r="Z1319" s="164"/>
      <c r="AA1319" s="164"/>
      <c r="AB1319" s="164"/>
      <c r="AC1319" s="164"/>
      <c r="AD1319" s="164"/>
      <c r="AE1319" s="164"/>
      <c r="AF1319" s="164"/>
      <c r="AG1319" s="164"/>
      <c r="AH1319" s="164"/>
      <c r="AI1319" s="164"/>
      <c r="AJ1319" s="164"/>
      <c r="AK1319" s="164"/>
      <c r="AL1319" s="164"/>
      <c r="AM1319" s="164"/>
      <c r="AN1319" s="164"/>
      <c r="AO1319" s="164"/>
      <c r="AP1319" s="164"/>
      <c r="AQ1319" s="164"/>
      <c r="AR1319" s="164"/>
      <c r="AS1319" s="164"/>
      <c r="AT1319" s="164"/>
      <c r="AU1319" s="164"/>
      <c r="AV1319" s="164"/>
      <c r="AW1319" s="164"/>
      <c r="AX1319" s="164"/>
      <c r="AY1319" s="164"/>
      <c r="AZ1319" s="164"/>
      <c r="BA1319" s="164"/>
      <c r="BB1319" s="164"/>
      <c r="BC1319" s="164"/>
      <c r="BD1319" s="164"/>
      <c r="BE1319" s="164"/>
      <c r="BF1319" s="164"/>
      <c r="BG1319" s="164"/>
      <c r="BH1319" s="164"/>
      <c r="BI1319" s="164"/>
      <c r="BJ1319" s="164"/>
      <c r="BK1319" s="164"/>
      <c r="BL1319" s="164"/>
      <c r="BM1319" s="164"/>
      <c r="BN1319" s="164"/>
      <c r="BO1319" s="164"/>
      <c r="BP1319" s="164"/>
      <c r="BQ1319" s="164"/>
      <c r="BR1319" s="164"/>
      <c r="BS1319" s="164"/>
      <c r="BT1319" s="164"/>
      <c r="BU1319" s="164"/>
      <c r="BV1319" s="164"/>
      <c r="BW1319" s="164"/>
      <c r="BX1319" s="164"/>
      <c r="BY1319" s="172"/>
    </row>
    <row r="1320" spans="1:77" s="169" customFormat="1" x14ac:dyDescent="0.3">
      <c r="A1320" s="156"/>
      <c r="B1320" s="170"/>
      <c r="W1320" s="170"/>
      <c r="X1320" s="164"/>
      <c r="Y1320" s="164"/>
      <c r="Z1320" s="164"/>
      <c r="AA1320" s="164"/>
      <c r="AB1320" s="164"/>
      <c r="AC1320" s="164"/>
      <c r="AD1320" s="164"/>
      <c r="AE1320" s="164"/>
      <c r="AF1320" s="164"/>
      <c r="AG1320" s="164"/>
      <c r="AH1320" s="164"/>
      <c r="AI1320" s="164"/>
      <c r="AJ1320" s="164"/>
      <c r="AK1320" s="164"/>
      <c r="AL1320" s="164"/>
      <c r="AM1320" s="164"/>
      <c r="AN1320" s="164"/>
      <c r="AO1320" s="164"/>
      <c r="AP1320" s="164"/>
      <c r="AQ1320" s="164"/>
      <c r="AR1320" s="164"/>
      <c r="AS1320" s="164"/>
      <c r="AT1320" s="164"/>
      <c r="AU1320" s="164"/>
      <c r="AV1320" s="164"/>
      <c r="AW1320" s="164"/>
      <c r="AX1320" s="164"/>
      <c r="AY1320" s="164"/>
      <c r="AZ1320" s="164"/>
      <c r="BA1320" s="164"/>
      <c r="BB1320" s="164"/>
      <c r="BC1320" s="164"/>
      <c r="BD1320" s="164"/>
      <c r="BE1320" s="164"/>
      <c r="BF1320" s="164"/>
      <c r="BG1320" s="164"/>
      <c r="BH1320" s="164"/>
      <c r="BI1320" s="164"/>
      <c r="BJ1320" s="164"/>
      <c r="BK1320" s="164"/>
      <c r="BL1320" s="164"/>
      <c r="BM1320" s="164"/>
      <c r="BN1320" s="164"/>
      <c r="BO1320" s="164"/>
      <c r="BP1320" s="164"/>
      <c r="BQ1320" s="164"/>
      <c r="BR1320" s="164"/>
      <c r="BS1320" s="164"/>
      <c r="BT1320" s="164"/>
      <c r="BU1320" s="164"/>
      <c r="BV1320" s="164"/>
      <c r="BW1320" s="164"/>
      <c r="BX1320" s="164"/>
      <c r="BY1320" s="172"/>
    </row>
    <row r="1321" spans="1:77" s="169" customFormat="1" x14ac:dyDescent="0.3">
      <c r="A1321" s="156"/>
      <c r="B1321" s="170"/>
      <c r="W1321" s="170"/>
      <c r="X1321" s="164"/>
      <c r="Y1321" s="164"/>
      <c r="Z1321" s="164"/>
      <c r="AA1321" s="164"/>
      <c r="AB1321" s="164"/>
      <c r="AC1321" s="164"/>
      <c r="AD1321" s="164"/>
      <c r="AE1321" s="164"/>
      <c r="AF1321" s="164"/>
      <c r="AG1321" s="164"/>
      <c r="AH1321" s="164"/>
      <c r="AI1321" s="164"/>
      <c r="AJ1321" s="164"/>
      <c r="AK1321" s="164"/>
      <c r="AL1321" s="164"/>
      <c r="AM1321" s="164"/>
      <c r="AN1321" s="164"/>
      <c r="AO1321" s="164"/>
      <c r="AP1321" s="164"/>
      <c r="AQ1321" s="164"/>
      <c r="AR1321" s="164"/>
      <c r="AS1321" s="164"/>
      <c r="AT1321" s="164"/>
      <c r="AU1321" s="164"/>
      <c r="AV1321" s="164"/>
      <c r="AW1321" s="164"/>
      <c r="AX1321" s="164"/>
      <c r="AY1321" s="164"/>
      <c r="AZ1321" s="164"/>
      <c r="BA1321" s="164"/>
      <c r="BB1321" s="164"/>
      <c r="BC1321" s="164"/>
      <c r="BD1321" s="164"/>
      <c r="BE1321" s="164"/>
      <c r="BF1321" s="164"/>
      <c r="BG1321" s="164"/>
      <c r="BH1321" s="164"/>
      <c r="BI1321" s="164"/>
      <c r="BJ1321" s="164"/>
      <c r="BK1321" s="164"/>
      <c r="BL1321" s="164"/>
      <c r="BM1321" s="164"/>
      <c r="BN1321" s="164"/>
      <c r="BO1321" s="164"/>
      <c r="BP1321" s="164"/>
      <c r="BQ1321" s="164"/>
      <c r="BR1321" s="164"/>
      <c r="BS1321" s="164"/>
      <c r="BT1321" s="164"/>
      <c r="BU1321" s="164"/>
      <c r="BV1321" s="164"/>
      <c r="BW1321" s="164"/>
      <c r="BX1321" s="164"/>
      <c r="BY1321" s="172"/>
    </row>
    <row r="1322" spans="1:77" s="169" customFormat="1" x14ac:dyDescent="0.3">
      <c r="A1322" s="156"/>
      <c r="B1322" s="170"/>
      <c r="W1322" s="170"/>
      <c r="X1322" s="164"/>
      <c r="Y1322" s="164"/>
      <c r="Z1322" s="164"/>
      <c r="AA1322" s="164"/>
      <c r="AB1322" s="164"/>
      <c r="AC1322" s="164"/>
      <c r="AD1322" s="164"/>
      <c r="AE1322" s="164"/>
      <c r="AF1322" s="164"/>
      <c r="AG1322" s="164"/>
      <c r="AH1322" s="164"/>
      <c r="AI1322" s="164"/>
      <c r="AJ1322" s="164"/>
      <c r="AK1322" s="164"/>
      <c r="AL1322" s="164"/>
      <c r="AM1322" s="164"/>
      <c r="AN1322" s="164"/>
      <c r="AO1322" s="164"/>
      <c r="AP1322" s="164"/>
      <c r="AQ1322" s="164"/>
      <c r="AR1322" s="164"/>
      <c r="AS1322" s="164"/>
      <c r="AT1322" s="164"/>
      <c r="AU1322" s="164"/>
      <c r="AV1322" s="164"/>
      <c r="AW1322" s="164"/>
      <c r="AX1322" s="164"/>
      <c r="AY1322" s="164"/>
      <c r="AZ1322" s="164"/>
      <c r="BA1322" s="164"/>
      <c r="BB1322" s="164"/>
      <c r="BC1322" s="164"/>
      <c r="BD1322" s="164"/>
      <c r="BE1322" s="164"/>
      <c r="BF1322" s="164"/>
      <c r="BG1322" s="164"/>
      <c r="BH1322" s="164"/>
      <c r="BI1322" s="164"/>
      <c r="BJ1322" s="164"/>
      <c r="BK1322" s="164"/>
      <c r="BL1322" s="164"/>
      <c r="BM1322" s="164"/>
      <c r="BN1322" s="164"/>
      <c r="BO1322" s="164"/>
      <c r="BP1322" s="164"/>
      <c r="BQ1322" s="164"/>
      <c r="BR1322" s="164"/>
      <c r="BS1322" s="164"/>
      <c r="BT1322" s="164"/>
      <c r="BU1322" s="164"/>
      <c r="BV1322" s="164"/>
      <c r="BW1322" s="164"/>
      <c r="BX1322" s="164"/>
      <c r="BY1322" s="172"/>
    </row>
    <row r="1323" spans="1:77" s="169" customFormat="1" x14ac:dyDescent="0.3">
      <c r="A1323" s="156"/>
      <c r="B1323" s="170"/>
      <c r="W1323" s="170"/>
      <c r="X1323" s="164"/>
      <c r="Y1323" s="164"/>
      <c r="Z1323" s="164"/>
      <c r="AA1323" s="164"/>
      <c r="AB1323" s="164"/>
      <c r="AC1323" s="164"/>
      <c r="AD1323" s="164"/>
      <c r="AE1323" s="164"/>
      <c r="AF1323" s="164"/>
      <c r="AG1323" s="164"/>
      <c r="AH1323" s="164"/>
      <c r="AI1323" s="164"/>
      <c r="AJ1323" s="164"/>
      <c r="AK1323" s="164"/>
      <c r="AL1323" s="164"/>
      <c r="AM1323" s="164"/>
      <c r="AN1323" s="164"/>
      <c r="AO1323" s="164"/>
      <c r="AP1323" s="164"/>
      <c r="AQ1323" s="164"/>
      <c r="AR1323" s="164"/>
      <c r="AS1323" s="164"/>
      <c r="AT1323" s="164"/>
      <c r="AU1323" s="164"/>
      <c r="AV1323" s="164"/>
      <c r="AW1323" s="164"/>
      <c r="AX1323" s="164"/>
      <c r="AY1323" s="164"/>
      <c r="AZ1323" s="164"/>
      <c r="BA1323" s="164"/>
      <c r="BB1323" s="164"/>
      <c r="BC1323" s="164"/>
      <c r="BD1323" s="164"/>
      <c r="BE1323" s="164"/>
      <c r="BF1323" s="164"/>
      <c r="BG1323" s="164"/>
      <c r="BH1323" s="164"/>
      <c r="BI1323" s="164"/>
      <c r="BJ1323" s="164"/>
      <c r="BK1323" s="164"/>
      <c r="BL1323" s="164"/>
      <c r="BM1323" s="164"/>
      <c r="BN1323" s="164"/>
      <c r="BO1323" s="164"/>
      <c r="BP1323" s="164"/>
      <c r="BQ1323" s="164"/>
      <c r="BR1323" s="164"/>
      <c r="BS1323" s="164"/>
      <c r="BT1323" s="164"/>
      <c r="BU1323" s="164"/>
      <c r="BV1323" s="164"/>
      <c r="BW1323" s="164"/>
      <c r="BX1323" s="164"/>
      <c r="BY1323" s="172"/>
    </row>
    <row r="1324" spans="1:77" s="169" customFormat="1" x14ac:dyDescent="0.3">
      <c r="A1324" s="156"/>
      <c r="B1324" s="170"/>
      <c r="W1324" s="170"/>
      <c r="X1324" s="164"/>
      <c r="Y1324" s="164"/>
      <c r="Z1324" s="164"/>
      <c r="AA1324" s="164"/>
      <c r="AB1324" s="164"/>
      <c r="AC1324" s="164"/>
      <c r="AD1324" s="164"/>
      <c r="AE1324" s="164"/>
      <c r="AF1324" s="164"/>
      <c r="AG1324" s="164"/>
      <c r="AH1324" s="164"/>
      <c r="AI1324" s="164"/>
      <c r="AJ1324" s="164"/>
      <c r="AK1324" s="164"/>
      <c r="AL1324" s="164"/>
      <c r="AM1324" s="164"/>
      <c r="AN1324" s="164"/>
      <c r="AO1324" s="164"/>
      <c r="AP1324" s="164"/>
      <c r="AQ1324" s="164"/>
      <c r="AR1324" s="164"/>
      <c r="AS1324" s="164"/>
      <c r="AT1324" s="164"/>
      <c r="AU1324" s="164"/>
      <c r="AV1324" s="164"/>
      <c r="AW1324" s="164"/>
      <c r="AX1324" s="164"/>
      <c r="AY1324" s="164"/>
      <c r="AZ1324" s="164"/>
      <c r="BA1324" s="164"/>
      <c r="BB1324" s="164"/>
      <c r="BC1324" s="164"/>
      <c r="BD1324" s="164"/>
      <c r="BE1324" s="164"/>
      <c r="BF1324" s="164"/>
      <c r="BG1324" s="164"/>
      <c r="BH1324" s="164"/>
      <c r="BI1324" s="164"/>
      <c r="BJ1324" s="164"/>
      <c r="BK1324" s="164"/>
      <c r="BL1324" s="164"/>
      <c r="BM1324" s="164"/>
      <c r="BN1324" s="164"/>
      <c r="BO1324" s="164"/>
      <c r="BP1324" s="164"/>
      <c r="BQ1324" s="164"/>
      <c r="BR1324" s="164"/>
      <c r="BS1324" s="164"/>
      <c r="BT1324" s="164"/>
      <c r="BU1324" s="164"/>
      <c r="BV1324" s="164"/>
      <c r="BW1324" s="164"/>
      <c r="BX1324" s="164"/>
      <c r="BY1324" s="172"/>
    </row>
    <row r="1325" spans="1:77" s="169" customFormat="1" x14ac:dyDescent="0.3">
      <c r="A1325" s="156"/>
      <c r="B1325" s="170"/>
      <c r="W1325" s="170"/>
      <c r="X1325" s="164"/>
      <c r="Y1325" s="164"/>
      <c r="Z1325" s="164"/>
      <c r="AA1325" s="164"/>
      <c r="AB1325" s="164"/>
      <c r="AC1325" s="164"/>
      <c r="AD1325" s="164"/>
      <c r="AE1325" s="164"/>
      <c r="AF1325" s="164"/>
      <c r="AG1325" s="164"/>
      <c r="AH1325" s="164"/>
      <c r="AI1325" s="164"/>
      <c r="AJ1325" s="164"/>
      <c r="AK1325" s="164"/>
      <c r="AL1325" s="164"/>
      <c r="AM1325" s="164"/>
      <c r="AN1325" s="164"/>
      <c r="AO1325" s="164"/>
      <c r="AP1325" s="164"/>
      <c r="AQ1325" s="164"/>
      <c r="AR1325" s="164"/>
      <c r="AS1325" s="164"/>
      <c r="AT1325" s="164"/>
      <c r="AU1325" s="164"/>
      <c r="AV1325" s="164"/>
      <c r="AW1325" s="164"/>
      <c r="AX1325" s="164"/>
      <c r="AY1325" s="164"/>
      <c r="AZ1325" s="164"/>
      <c r="BA1325" s="164"/>
      <c r="BB1325" s="164"/>
      <c r="BC1325" s="164"/>
      <c r="BD1325" s="164"/>
      <c r="BE1325" s="164"/>
      <c r="BF1325" s="164"/>
      <c r="BG1325" s="164"/>
      <c r="BH1325" s="164"/>
      <c r="BI1325" s="164"/>
      <c r="BJ1325" s="164"/>
      <c r="BK1325" s="164"/>
      <c r="BL1325" s="164"/>
      <c r="BM1325" s="164"/>
      <c r="BN1325" s="164"/>
      <c r="BO1325" s="164"/>
      <c r="BP1325" s="164"/>
      <c r="BQ1325" s="164"/>
      <c r="BR1325" s="164"/>
      <c r="BS1325" s="164"/>
      <c r="BT1325" s="164"/>
      <c r="BU1325" s="164"/>
      <c r="BV1325" s="164"/>
      <c r="BW1325" s="164"/>
      <c r="BX1325" s="164"/>
      <c r="BY1325" s="172"/>
    </row>
    <row r="1326" spans="1:77" s="169" customFormat="1" x14ac:dyDescent="0.3">
      <c r="A1326" s="156"/>
      <c r="B1326" s="170"/>
      <c r="W1326" s="170"/>
      <c r="X1326" s="164"/>
      <c r="Y1326" s="164"/>
      <c r="Z1326" s="164"/>
      <c r="AA1326" s="164"/>
      <c r="AB1326" s="164"/>
      <c r="AC1326" s="164"/>
      <c r="AD1326" s="164"/>
      <c r="AE1326" s="164"/>
      <c r="AF1326" s="164"/>
      <c r="AG1326" s="164"/>
      <c r="AH1326" s="164"/>
      <c r="AI1326" s="164"/>
      <c r="AJ1326" s="164"/>
      <c r="AK1326" s="164"/>
      <c r="AL1326" s="164"/>
      <c r="AM1326" s="164"/>
      <c r="AN1326" s="164"/>
      <c r="AO1326" s="164"/>
      <c r="AP1326" s="164"/>
      <c r="AQ1326" s="164"/>
      <c r="AR1326" s="164"/>
      <c r="AS1326" s="164"/>
      <c r="AT1326" s="164"/>
      <c r="AU1326" s="164"/>
      <c r="AV1326" s="164"/>
      <c r="AW1326" s="164"/>
      <c r="AX1326" s="164"/>
      <c r="AY1326" s="164"/>
      <c r="AZ1326" s="164"/>
      <c r="BA1326" s="164"/>
      <c r="BB1326" s="164"/>
      <c r="BC1326" s="164"/>
      <c r="BD1326" s="164"/>
      <c r="BE1326" s="164"/>
      <c r="BF1326" s="164"/>
      <c r="BG1326" s="164"/>
      <c r="BH1326" s="164"/>
      <c r="BI1326" s="164"/>
      <c r="BJ1326" s="164"/>
      <c r="BK1326" s="164"/>
      <c r="BL1326" s="164"/>
      <c r="BM1326" s="164"/>
      <c r="BN1326" s="164"/>
      <c r="BO1326" s="164"/>
      <c r="BP1326" s="164"/>
      <c r="BQ1326" s="164"/>
      <c r="BR1326" s="164"/>
      <c r="BS1326" s="164"/>
      <c r="BT1326" s="164"/>
      <c r="BU1326" s="164"/>
      <c r="BV1326" s="164"/>
      <c r="BW1326" s="164"/>
      <c r="BX1326" s="164"/>
      <c r="BY1326" s="172"/>
    </row>
    <row r="1327" spans="1:77" s="169" customFormat="1" x14ac:dyDescent="0.3">
      <c r="A1327" s="156"/>
      <c r="B1327" s="170"/>
      <c r="W1327" s="170"/>
      <c r="X1327" s="164"/>
      <c r="Y1327" s="164"/>
      <c r="Z1327" s="164"/>
      <c r="AA1327" s="164"/>
      <c r="AB1327" s="164"/>
      <c r="AC1327" s="164"/>
      <c r="AD1327" s="164"/>
      <c r="AE1327" s="164"/>
      <c r="AF1327" s="164"/>
      <c r="AG1327" s="164"/>
      <c r="AH1327" s="164"/>
      <c r="AI1327" s="164"/>
      <c r="AJ1327" s="164"/>
      <c r="AK1327" s="164"/>
      <c r="AL1327" s="164"/>
      <c r="AM1327" s="164"/>
      <c r="AN1327" s="164"/>
      <c r="AO1327" s="164"/>
      <c r="AP1327" s="164"/>
      <c r="AQ1327" s="164"/>
      <c r="AR1327" s="164"/>
      <c r="AS1327" s="164"/>
      <c r="AT1327" s="164"/>
      <c r="AU1327" s="164"/>
      <c r="AV1327" s="164"/>
      <c r="AW1327" s="164"/>
      <c r="AX1327" s="164"/>
      <c r="AY1327" s="164"/>
      <c r="AZ1327" s="164"/>
      <c r="BA1327" s="164"/>
      <c r="BB1327" s="164"/>
      <c r="BC1327" s="164"/>
      <c r="BD1327" s="164"/>
      <c r="BE1327" s="164"/>
      <c r="BF1327" s="164"/>
      <c r="BG1327" s="164"/>
      <c r="BH1327" s="164"/>
      <c r="BI1327" s="164"/>
      <c r="BJ1327" s="164"/>
      <c r="BK1327" s="164"/>
      <c r="BL1327" s="164"/>
      <c r="BM1327" s="164"/>
      <c r="BN1327" s="164"/>
      <c r="BO1327" s="164"/>
      <c r="BP1327" s="164"/>
      <c r="BQ1327" s="164"/>
      <c r="BR1327" s="164"/>
      <c r="BS1327" s="164"/>
      <c r="BT1327" s="164"/>
      <c r="BU1327" s="164"/>
      <c r="BV1327" s="164"/>
      <c r="BW1327" s="164"/>
      <c r="BX1327" s="164"/>
      <c r="BY1327" s="172"/>
    </row>
    <row r="1328" spans="1:77" s="169" customFormat="1" x14ac:dyDescent="0.3">
      <c r="A1328" s="156"/>
      <c r="B1328" s="170"/>
      <c r="W1328" s="170"/>
      <c r="X1328" s="164"/>
      <c r="Y1328" s="164"/>
      <c r="Z1328" s="164"/>
      <c r="AA1328" s="164"/>
      <c r="AB1328" s="164"/>
      <c r="AC1328" s="164"/>
      <c r="AD1328" s="164"/>
      <c r="AE1328" s="164"/>
      <c r="AF1328" s="164"/>
      <c r="AG1328" s="164"/>
      <c r="AH1328" s="164"/>
      <c r="AI1328" s="164"/>
      <c r="AJ1328" s="164"/>
      <c r="AK1328" s="164"/>
      <c r="AL1328" s="164"/>
      <c r="AM1328" s="164"/>
      <c r="AN1328" s="164"/>
      <c r="AO1328" s="164"/>
      <c r="AP1328" s="164"/>
      <c r="AQ1328" s="164"/>
      <c r="AR1328" s="164"/>
      <c r="AS1328" s="164"/>
      <c r="AT1328" s="164"/>
      <c r="AU1328" s="164"/>
      <c r="AV1328" s="164"/>
      <c r="AW1328" s="164"/>
      <c r="AX1328" s="164"/>
      <c r="AY1328" s="164"/>
      <c r="AZ1328" s="164"/>
      <c r="BA1328" s="164"/>
      <c r="BB1328" s="164"/>
      <c r="BC1328" s="164"/>
      <c r="BD1328" s="164"/>
      <c r="BE1328" s="164"/>
      <c r="BF1328" s="164"/>
      <c r="BG1328" s="164"/>
      <c r="BH1328" s="164"/>
      <c r="BI1328" s="164"/>
      <c r="BJ1328" s="164"/>
      <c r="BK1328" s="164"/>
      <c r="BL1328" s="164"/>
      <c r="BM1328" s="164"/>
      <c r="BN1328" s="164"/>
      <c r="BO1328" s="164"/>
      <c r="BP1328" s="164"/>
      <c r="BQ1328" s="164"/>
      <c r="BR1328" s="164"/>
      <c r="BS1328" s="164"/>
      <c r="BT1328" s="164"/>
      <c r="BU1328" s="164"/>
      <c r="BV1328" s="164"/>
      <c r="BW1328" s="164"/>
      <c r="BX1328" s="164"/>
      <c r="BY1328" s="172"/>
    </row>
    <row r="1329" spans="1:77" s="169" customFormat="1" x14ac:dyDescent="0.3">
      <c r="A1329" s="156"/>
      <c r="B1329" s="170"/>
      <c r="W1329" s="170"/>
      <c r="X1329" s="164"/>
      <c r="Y1329" s="164"/>
      <c r="Z1329" s="164"/>
      <c r="AA1329" s="164"/>
      <c r="AB1329" s="164"/>
      <c r="AC1329" s="164"/>
      <c r="AD1329" s="164"/>
      <c r="AE1329" s="164"/>
      <c r="AF1329" s="164"/>
      <c r="AG1329" s="164"/>
      <c r="AH1329" s="164"/>
      <c r="AI1329" s="164"/>
      <c r="AJ1329" s="164"/>
      <c r="AK1329" s="164"/>
      <c r="AL1329" s="164"/>
      <c r="AM1329" s="164"/>
      <c r="AN1329" s="164"/>
      <c r="AO1329" s="164"/>
      <c r="AP1329" s="164"/>
      <c r="AQ1329" s="164"/>
      <c r="AR1329" s="164"/>
      <c r="AS1329" s="164"/>
      <c r="AT1329" s="164"/>
      <c r="AU1329" s="164"/>
      <c r="AV1329" s="164"/>
      <c r="AW1329" s="164"/>
      <c r="AX1329" s="164"/>
      <c r="AY1329" s="164"/>
      <c r="AZ1329" s="164"/>
      <c r="BA1329" s="164"/>
      <c r="BB1329" s="164"/>
      <c r="BC1329" s="164"/>
      <c r="BD1329" s="164"/>
      <c r="BE1329" s="164"/>
      <c r="BF1329" s="164"/>
      <c r="BG1329" s="164"/>
      <c r="BH1329" s="164"/>
      <c r="BI1329" s="164"/>
      <c r="BJ1329" s="164"/>
      <c r="BK1329" s="164"/>
      <c r="BL1329" s="164"/>
      <c r="BM1329" s="164"/>
      <c r="BN1329" s="164"/>
      <c r="BO1329" s="164"/>
      <c r="BP1329" s="164"/>
      <c r="BQ1329" s="164"/>
      <c r="BR1329" s="164"/>
      <c r="BS1329" s="164"/>
      <c r="BT1329" s="164"/>
      <c r="BU1329" s="164"/>
      <c r="BV1329" s="164"/>
      <c r="BW1329" s="164"/>
      <c r="BX1329" s="164"/>
      <c r="BY1329" s="172"/>
    </row>
    <row r="1330" spans="1:77" s="169" customFormat="1" x14ac:dyDescent="0.3">
      <c r="A1330" s="156"/>
      <c r="B1330" s="170"/>
      <c r="W1330" s="170"/>
      <c r="X1330" s="164"/>
      <c r="Y1330" s="164"/>
      <c r="Z1330" s="164"/>
      <c r="AA1330" s="164"/>
      <c r="AB1330" s="164"/>
      <c r="AC1330" s="164"/>
      <c r="AD1330" s="164"/>
      <c r="AE1330" s="164"/>
      <c r="AF1330" s="164"/>
      <c r="AG1330" s="164"/>
      <c r="AH1330" s="164"/>
      <c r="AI1330" s="164"/>
      <c r="AJ1330" s="164"/>
      <c r="AK1330" s="164"/>
      <c r="AL1330" s="164"/>
      <c r="AM1330" s="164"/>
      <c r="AN1330" s="164"/>
      <c r="AO1330" s="164"/>
      <c r="AP1330" s="164"/>
      <c r="AQ1330" s="164"/>
      <c r="AR1330" s="164"/>
      <c r="AS1330" s="164"/>
      <c r="AT1330" s="164"/>
      <c r="AU1330" s="164"/>
      <c r="AV1330" s="164"/>
      <c r="AW1330" s="164"/>
      <c r="AX1330" s="164"/>
      <c r="AY1330" s="164"/>
      <c r="AZ1330" s="164"/>
      <c r="BA1330" s="164"/>
      <c r="BB1330" s="164"/>
      <c r="BC1330" s="164"/>
      <c r="BD1330" s="164"/>
      <c r="BE1330" s="164"/>
      <c r="BF1330" s="164"/>
      <c r="BG1330" s="164"/>
      <c r="BH1330" s="164"/>
      <c r="BI1330" s="164"/>
      <c r="BJ1330" s="164"/>
      <c r="BK1330" s="164"/>
      <c r="BL1330" s="164"/>
      <c r="BM1330" s="164"/>
      <c r="BN1330" s="164"/>
      <c r="BO1330" s="164"/>
      <c r="BP1330" s="164"/>
      <c r="BQ1330" s="164"/>
      <c r="BR1330" s="164"/>
      <c r="BS1330" s="164"/>
      <c r="BT1330" s="164"/>
      <c r="BU1330" s="164"/>
      <c r="BV1330" s="164"/>
      <c r="BW1330" s="164"/>
      <c r="BX1330" s="164"/>
      <c r="BY1330" s="172"/>
    </row>
    <row r="1331" spans="1:77" s="169" customFormat="1" x14ac:dyDescent="0.3">
      <c r="A1331" s="156"/>
      <c r="B1331" s="170"/>
      <c r="W1331" s="170"/>
      <c r="X1331" s="164"/>
      <c r="Y1331" s="164"/>
      <c r="Z1331" s="164"/>
      <c r="AA1331" s="164"/>
      <c r="AB1331" s="164"/>
      <c r="AC1331" s="164"/>
      <c r="AD1331" s="164"/>
      <c r="AE1331" s="164"/>
      <c r="AF1331" s="164"/>
      <c r="AG1331" s="164"/>
      <c r="AH1331" s="164"/>
      <c r="AI1331" s="164"/>
      <c r="AJ1331" s="164"/>
      <c r="AK1331" s="164"/>
      <c r="AL1331" s="164"/>
      <c r="AM1331" s="164"/>
      <c r="AN1331" s="164"/>
      <c r="AO1331" s="164"/>
      <c r="AP1331" s="164"/>
      <c r="AQ1331" s="164"/>
      <c r="AR1331" s="164"/>
      <c r="AS1331" s="164"/>
      <c r="AT1331" s="164"/>
      <c r="AU1331" s="164"/>
      <c r="AV1331" s="164"/>
      <c r="AW1331" s="164"/>
      <c r="AX1331" s="164"/>
      <c r="AY1331" s="164"/>
      <c r="AZ1331" s="164"/>
      <c r="BA1331" s="164"/>
      <c r="BB1331" s="164"/>
      <c r="BC1331" s="164"/>
      <c r="BD1331" s="164"/>
      <c r="BE1331" s="164"/>
      <c r="BF1331" s="164"/>
      <c r="BG1331" s="164"/>
      <c r="BH1331" s="164"/>
      <c r="BI1331" s="164"/>
      <c r="BJ1331" s="164"/>
      <c r="BK1331" s="164"/>
      <c r="BL1331" s="164"/>
      <c r="BM1331" s="164"/>
      <c r="BN1331" s="164"/>
      <c r="BO1331" s="164"/>
      <c r="BP1331" s="164"/>
      <c r="BQ1331" s="164"/>
      <c r="BR1331" s="164"/>
      <c r="BS1331" s="164"/>
      <c r="BT1331" s="164"/>
      <c r="BU1331" s="164"/>
      <c r="BV1331" s="164"/>
      <c r="BW1331" s="164"/>
      <c r="BX1331" s="164"/>
      <c r="BY1331" s="172"/>
    </row>
    <row r="1332" spans="1:77" s="169" customFormat="1" x14ac:dyDescent="0.3">
      <c r="A1332" s="156"/>
      <c r="B1332" s="170"/>
      <c r="W1332" s="170"/>
      <c r="X1332" s="164"/>
      <c r="Y1332" s="164"/>
      <c r="Z1332" s="164"/>
      <c r="AA1332" s="164"/>
      <c r="AB1332" s="164"/>
      <c r="AC1332" s="164"/>
      <c r="AD1332" s="164"/>
      <c r="AE1332" s="164"/>
      <c r="AF1332" s="164"/>
      <c r="AG1332" s="164"/>
      <c r="AH1332" s="164"/>
      <c r="AI1332" s="164"/>
      <c r="AJ1332" s="164"/>
      <c r="AK1332" s="164"/>
      <c r="AL1332" s="164"/>
      <c r="AM1332" s="164"/>
      <c r="AN1332" s="164"/>
      <c r="AO1332" s="164"/>
      <c r="AP1332" s="164"/>
      <c r="AQ1332" s="164"/>
      <c r="AR1332" s="164"/>
      <c r="AS1332" s="164"/>
      <c r="AT1332" s="164"/>
      <c r="AU1332" s="164"/>
      <c r="AV1332" s="164"/>
      <c r="AW1332" s="164"/>
      <c r="AX1332" s="164"/>
      <c r="AY1332" s="164"/>
      <c r="AZ1332" s="164"/>
      <c r="BA1332" s="164"/>
      <c r="BB1332" s="164"/>
      <c r="BC1332" s="164"/>
      <c r="BD1332" s="164"/>
      <c r="BE1332" s="164"/>
      <c r="BF1332" s="164"/>
      <c r="BG1332" s="164"/>
      <c r="BH1332" s="164"/>
      <c r="BI1332" s="164"/>
      <c r="BJ1332" s="164"/>
      <c r="BK1332" s="164"/>
      <c r="BL1332" s="164"/>
      <c r="BM1332" s="164"/>
      <c r="BN1332" s="164"/>
      <c r="BO1332" s="164"/>
      <c r="BP1332" s="164"/>
      <c r="BQ1332" s="164"/>
      <c r="BR1332" s="164"/>
      <c r="BS1332" s="164"/>
      <c r="BT1332" s="164"/>
      <c r="BU1332" s="164"/>
      <c r="BV1332" s="164"/>
      <c r="BW1332" s="164"/>
      <c r="BX1332" s="164"/>
      <c r="BY1332" s="172"/>
    </row>
    <row r="1333" spans="1:77" s="169" customFormat="1" x14ac:dyDescent="0.3">
      <c r="A1333" s="156"/>
      <c r="B1333" s="170"/>
      <c r="W1333" s="170"/>
      <c r="X1333" s="164"/>
      <c r="Y1333" s="164"/>
      <c r="Z1333" s="164"/>
      <c r="AA1333" s="164"/>
      <c r="AB1333" s="164"/>
      <c r="AC1333" s="164"/>
      <c r="AD1333" s="164"/>
      <c r="AE1333" s="164"/>
      <c r="AF1333" s="164"/>
      <c r="AG1333" s="164"/>
      <c r="AH1333" s="164"/>
      <c r="AI1333" s="164"/>
      <c r="AJ1333" s="164"/>
      <c r="AK1333" s="164"/>
      <c r="AL1333" s="164"/>
      <c r="AM1333" s="164"/>
      <c r="AN1333" s="164"/>
      <c r="AO1333" s="164"/>
      <c r="AP1333" s="164"/>
      <c r="AQ1333" s="164"/>
      <c r="AR1333" s="164"/>
      <c r="AS1333" s="164"/>
      <c r="AT1333" s="164"/>
      <c r="AU1333" s="164"/>
      <c r="AV1333" s="164"/>
      <c r="AW1333" s="164"/>
      <c r="AX1333" s="164"/>
      <c r="AY1333" s="164"/>
      <c r="AZ1333" s="164"/>
      <c r="BA1333" s="164"/>
      <c r="BB1333" s="164"/>
      <c r="BC1333" s="164"/>
      <c r="BD1333" s="164"/>
      <c r="BE1333" s="164"/>
      <c r="BF1333" s="164"/>
      <c r="BG1333" s="164"/>
      <c r="BH1333" s="164"/>
      <c r="BI1333" s="164"/>
      <c r="BJ1333" s="164"/>
      <c r="BK1333" s="164"/>
      <c r="BL1333" s="164"/>
      <c r="BM1333" s="164"/>
      <c r="BN1333" s="164"/>
      <c r="BO1333" s="164"/>
      <c r="BP1333" s="164"/>
      <c r="BQ1333" s="164"/>
      <c r="BR1333" s="164"/>
      <c r="BS1333" s="164"/>
      <c r="BT1333" s="164"/>
      <c r="BU1333" s="164"/>
      <c r="BV1333" s="164"/>
      <c r="BW1333" s="164"/>
      <c r="BX1333" s="164"/>
      <c r="BY1333" s="172"/>
    </row>
    <row r="1334" spans="1:77" s="169" customFormat="1" x14ac:dyDescent="0.3">
      <c r="A1334" s="156"/>
      <c r="B1334" s="170"/>
      <c r="W1334" s="170"/>
      <c r="X1334" s="164"/>
      <c r="Y1334" s="164"/>
      <c r="Z1334" s="164"/>
      <c r="AA1334" s="164"/>
      <c r="AB1334" s="164"/>
      <c r="AC1334" s="164"/>
      <c r="AD1334" s="164"/>
      <c r="AE1334" s="164"/>
      <c r="AF1334" s="164"/>
      <c r="AG1334" s="164"/>
      <c r="AH1334" s="164"/>
      <c r="AI1334" s="164"/>
      <c r="AJ1334" s="164"/>
      <c r="AK1334" s="164"/>
      <c r="AL1334" s="164"/>
      <c r="AM1334" s="164"/>
      <c r="AN1334" s="164"/>
      <c r="AO1334" s="164"/>
      <c r="AP1334" s="164"/>
      <c r="AQ1334" s="164"/>
      <c r="AR1334" s="164"/>
      <c r="AS1334" s="164"/>
      <c r="AT1334" s="164"/>
      <c r="AU1334" s="164"/>
      <c r="AV1334" s="164"/>
      <c r="AW1334" s="164"/>
      <c r="AX1334" s="164"/>
      <c r="AY1334" s="164"/>
      <c r="AZ1334" s="164"/>
      <c r="BA1334" s="164"/>
      <c r="BB1334" s="164"/>
      <c r="BC1334" s="164"/>
      <c r="BD1334" s="164"/>
      <c r="BE1334" s="164"/>
      <c r="BF1334" s="164"/>
      <c r="BG1334" s="164"/>
      <c r="BH1334" s="164"/>
      <c r="BI1334" s="164"/>
      <c r="BJ1334" s="164"/>
      <c r="BK1334" s="164"/>
      <c r="BL1334" s="164"/>
      <c r="BM1334" s="164"/>
      <c r="BN1334" s="164"/>
      <c r="BO1334" s="164"/>
      <c r="BP1334" s="164"/>
      <c r="BQ1334" s="164"/>
      <c r="BR1334" s="164"/>
      <c r="BS1334" s="164"/>
      <c r="BT1334" s="164"/>
      <c r="BU1334" s="164"/>
      <c r="BV1334" s="164"/>
      <c r="BW1334" s="164"/>
      <c r="BX1334" s="164"/>
      <c r="BY1334" s="172"/>
    </row>
    <row r="1335" spans="1:77" s="169" customFormat="1" x14ac:dyDescent="0.3">
      <c r="A1335" s="156"/>
      <c r="B1335" s="170"/>
      <c r="W1335" s="170"/>
      <c r="X1335" s="164"/>
      <c r="Y1335" s="164"/>
      <c r="Z1335" s="164"/>
      <c r="AA1335" s="164"/>
      <c r="AB1335" s="164"/>
      <c r="AC1335" s="164"/>
      <c r="AD1335" s="164"/>
      <c r="AE1335" s="164"/>
      <c r="AF1335" s="164"/>
      <c r="AG1335" s="164"/>
      <c r="AH1335" s="164"/>
      <c r="AI1335" s="164"/>
      <c r="AJ1335" s="164"/>
      <c r="AK1335" s="164"/>
      <c r="AL1335" s="164"/>
      <c r="AM1335" s="164"/>
      <c r="AN1335" s="164"/>
      <c r="AO1335" s="164"/>
      <c r="AP1335" s="164"/>
      <c r="AQ1335" s="164"/>
      <c r="AR1335" s="164"/>
      <c r="AS1335" s="164"/>
      <c r="AT1335" s="164"/>
      <c r="AU1335" s="164"/>
      <c r="AV1335" s="164"/>
      <c r="AW1335" s="164"/>
      <c r="AX1335" s="164"/>
      <c r="AY1335" s="164"/>
      <c r="AZ1335" s="164"/>
      <c r="BA1335" s="164"/>
      <c r="BB1335" s="164"/>
      <c r="BC1335" s="164"/>
      <c r="BD1335" s="164"/>
      <c r="BE1335" s="164"/>
      <c r="BF1335" s="164"/>
      <c r="BG1335" s="164"/>
      <c r="BH1335" s="164"/>
      <c r="BI1335" s="164"/>
      <c r="BJ1335" s="164"/>
      <c r="BK1335" s="164"/>
      <c r="BL1335" s="164"/>
      <c r="BM1335" s="164"/>
      <c r="BN1335" s="164"/>
      <c r="BO1335" s="164"/>
      <c r="BP1335" s="164"/>
      <c r="BQ1335" s="164"/>
      <c r="BR1335" s="164"/>
      <c r="BS1335" s="164"/>
      <c r="BT1335" s="164"/>
      <c r="BU1335" s="164"/>
      <c r="BV1335" s="164"/>
      <c r="BW1335" s="164"/>
      <c r="BX1335" s="164"/>
      <c r="BY1335" s="172"/>
    </row>
    <row r="1336" spans="1:77" s="169" customFormat="1" x14ac:dyDescent="0.3">
      <c r="A1336" s="156"/>
      <c r="B1336" s="170"/>
      <c r="W1336" s="170"/>
      <c r="X1336" s="164"/>
      <c r="Y1336" s="164"/>
      <c r="Z1336" s="164"/>
      <c r="AA1336" s="164"/>
      <c r="AB1336" s="164"/>
      <c r="AC1336" s="164"/>
      <c r="AD1336" s="164"/>
      <c r="AE1336" s="164"/>
      <c r="AF1336" s="164"/>
      <c r="AG1336" s="164"/>
      <c r="AH1336" s="164"/>
      <c r="AI1336" s="164"/>
      <c r="AJ1336" s="164"/>
      <c r="AK1336" s="164"/>
      <c r="AL1336" s="164"/>
      <c r="AM1336" s="164"/>
      <c r="AN1336" s="164"/>
      <c r="AO1336" s="164"/>
      <c r="AP1336" s="164"/>
      <c r="AQ1336" s="164"/>
      <c r="AR1336" s="164"/>
      <c r="AS1336" s="164"/>
      <c r="AT1336" s="164"/>
      <c r="AU1336" s="164"/>
      <c r="AV1336" s="164"/>
      <c r="AW1336" s="164"/>
      <c r="AX1336" s="164"/>
      <c r="AY1336" s="164"/>
      <c r="AZ1336" s="164"/>
      <c r="BA1336" s="164"/>
      <c r="BB1336" s="164"/>
      <c r="BC1336" s="164"/>
      <c r="BD1336" s="164"/>
      <c r="BE1336" s="164"/>
      <c r="BF1336" s="164"/>
      <c r="BG1336" s="164"/>
      <c r="BH1336" s="164"/>
      <c r="BI1336" s="164"/>
      <c r="BJ1336" s="164"/>
      <c r="BK1336" s="164"/>
      <c r="BL1336" s="164"/>
      <c r="BM1336" s="164"/>
      <c r="BN1336" s="164"/>
      <c r="BO1336" s="164"/>
      <c r="BP1336" s="164"/>
      <c r="BQ1336" s="164"/>
      <c r="BR1336" s="164"/>
      <c r="BS1336" s="164"/>
      <c r="BT1336" s="164"/>
      <c r="BU1336" s="164"/>
      <c r="BV1336" s="164"/>
      <c r="BW1336" s="164"/>
      <c r="BX1336" s="164"/>
      <c r="BY1336" s="172"/>
    </row>
    <row r="1337" spans="1:77" s="169" customFormat="1" x14ac:dyDescent="0.3">
      <c r="A1337" s="156"/>
      <c r="B1337" s="170"/>
      <c r="W1337" s="170"/>
      <c r="X1337" s="164"/>
      <c r="Y1337" s="164"/>
      <c r="Z1337" s="164"/>
      <c r="AA1337" s="164"/>
      <c r="AB1337" s="164"/>
      <c r="AC1337" s="164"/>
      <c r="AD1337" s="164"/>
      <c r="AE1337" s="164"/>
      <c r="AF1337" s="164"/>
      <c r="AG1337" s="164"/>
      <c r="AH1337" s="164"/>
      <c r="AI1337" s="164"/>
      <c r="AJ1337" s="164"/>
      <c r="AK1337" s="164"/>
      <c r="AL1337" s="164"/>
      <c r="AM1337" s="164"/>
      <c r="AN1337" s="164"/>
      <c r="AO1337" s="164"/>
      <c r="AP1337" s="164"/>
      <c r="AQ1337" s="164"/>
      <c r="AR1337" s="164"/>
      <c r="AS1337" s="164"/>
      <c r="AT1337" s="164"/>
      <c r="AU1337" s="164"/>
      <c r="AV1337" s="164"/>
      <c r="AW1337" s="164"/>
      <c r="AX1337" s="164"/>
      <c r="AY1337" s="164"/>
      <c r="AZ1337" s="164"/>
      <c r="BA1337" s="164"/>
      <c r="BB1337" s="164"/>
      <c r="BC1337" s="164"/>
      <c r="BD1337" s="164"/>
      <c r="BE1337" s="164"/>
      <c r="BF1337" s="164"/>
      <c r="BG1337" s="164"/>
      <c r="BH1337" s="164"/>
      <c r="BI1337" s="164"/>
      <c r="BJ1337" s="164"/>
      <c r="BK1337" s="164"/>
      <c r="BL1337" s="164"/>
      <c r="BM1337" s="164"/>
      <c r="BN1337" s="164"/>
      <c r="BO1337" s="164"/>
      <c r="BP1337" s="164"/>
      <c r="BQ1337" s="164"/>
      <c r="BR1337" s="164"/>
      <c r="BS1337" s="164"/>
      <c r="BT1337" s="164"/>
      <c r="BU1337" s="164"/>
      <c r="BV1337" s="164"/>
      <c r="BW1337" s="164"/>
      <c r="BX1337" s="164"/>
      <c r="BY1337" s="172"/>
    </row>
    <row r="1338" spans="1:77" s="169" customFormat="1" x14ac:dyDescent="0.3">
      <c r="A1338" s="156"/>
      <c r="B1338" s="170"/>
      <c r="W1338" s="170"/>
      <c r="X1338" s="164"/>
      <c r="Y1338" s="164"/>
      <c r="Z1338" s="164"/>
      <c r="AA1338" s="164"/>
      <c r="AB1338" s="164"/>
      <c r="AC1338" s="164"/>
      <c r="AD1338" s="164"/>
      <c r="AE1338" s="164"/>
      <c r="AF1338" s="164"/>
      <c r="AG1338" s="164"/>
      <c r="AH1338" s="164"/>
      <c r="AI1338" s="164"/>
      <c r="AJ1338" s="164"/>
      <c r="AK1338" s="164"/>
      <c r="AL1338" s="164"/>
      <c r="AM1338" s="164"/>
      <c r="AN1338" s="164"/>
      <c r="AO1338" s="164"/>
      <c r="AP1338" s="164"/>
      <c r="AQ1338" s="164"/>
      <c r="AR1338" s="164"/>
      <c r="AS1338" s="164"/>
      <c r="AT1338" s="164"/>
      <c r="AU1338" s="164"/>
      <c r="AV1338" s="164"/>
      <c r="AW1338" s="164"/>
      <c r="AX1338" s="164"/>
      <c r="AY1338" s="164"/>
      <c r="AZ1338" s="164"/>
      <c r="BA1338" s="164"/>
      <c r="BB1338" s="164"/>
      <c r="BC1338" s="164"/>
      <c r="BD1338" s="164"/>
      <c r="BE1338" s="164"/>
      <c r="BF1338" s="164"/>
      <c r="BG1338" s="164"/>
      <c r="BH1338" s="164"/>
      <c r="BI1338" s="164"/>
      <c r="BJ1338" s="164"/>
      <c r="BK1338" s="164"/>
      <c r="BL1338" s="164"/>
      <c r="BM1338" s="164"/>
      <c r="BN1338" s="164"/>
      <c r="BO1338" s="164"/>
      <c r="BP1338" s="164"/>
      <c r="BQ1338" s="164"/>
      <c r="BR1338" s="164"/>
      <c r="BS1338" s="164"/>
      <c r="BT1338" s="164"/>
      <c r="BU1338" s="164"/>
      <c r="BV1338" s="164"/>
      <c r="BW1338" s="164"/>
      <c r="BX1338" s="164"/>
      <c r="BY1338" s="172"/>
    </row>
    <row r="1339" spans="1:77" s="169" customFormat="1" x14ac:dyDescent="0.3">
      <c r="A1339" s="156"/>
      <c r="B1339" s="170"/>
      <c r="W1339" s="170"/>
      <c r="X1339" s="164"/>
      <c r="Y1339" s="164"/>
      <c r="Z1339" s="164"/>
      <c r="AA1339" s="164"/>
      <c r="AB1339" s="164"/>
      <c r="AC1339" s="164"/>
      <c r="AD1339" s="164"/>
      <c r="AE1339" s="164"/>
      <c r="AF1339" s="164"/>
      <c r="AG1339" s="164"/>
      <c r="AH1339" s="164"/>
      <c r="AI1339" s="164"/>
      <c r="AJ1339" s="164"/>
      <c r="AK1339" s="164"/>
      <c r="AL1339" s="164"/>
      <c r="AM1339" s="164"/>
      <c r="AN1339" s="164"/>
      <c r="AO1339" s="164"/>
      <c r="AP1339" s="164"/>
      <c r="AQ1339" s="164"/>
      <c r="AR1339" s="164"/>
      <c r="AS1339" s="164"/>
      <c r="AT1339" s="164"/>
      <c r="AU1339" s="164"/>
      <c r="AV1339" s="164"/>
      <c r="AW1339" s="164"/>
      <c r="AX1339" s="164"/>
      <c r="AY1339" s="164"/>
      <c r="AZ1339" s="164"/>
      <c r="BA1339" s="164"/>
      <c r="BB1339" s="164"/>
      <c r="BC1339" s="164"/>
      <c r="BD1339" s="164"/>
      <c r="BE1339" s="164"/>
      <c r="BF1339" s="164"/>
      <c r="BG1339" s="164"/>
      <c r="BH1339" s="164"/>
      <c r="BI1339" s="164"/>
      <c r="BJ1339" s="164"/>
      <c r="BK1339" s="164"/>
      <c r="BL1339" s="164"/>
      <c r="BM1339" s="164"/>
      <c r="BN1339" s="164"/>
      <c r="BO1339" s="164"/>
      <c r="BP1339" s="164"/>
      <c r="BQ1339" s="164"/>
      <c r="BR1339" s="164"/>
      <c r="BS1339" s="164"/>
      <c r="BT1339" s="164"/>
      <c r="BU1339" s="164"/>
      <c r="BV1339" s="164"/>
      <c r="BW1339" s="164"/>
      <c r="BX1339" s="164"/>
      <c r="BY1339" s="172"/>
    </row>
    <row r="1340" spans="1:77" s="169" customFormat="1" x14ac:dyDescent="0.3">
      <c r="A1340" s="156"/>
      <c r="B1340" s="170"/>
      <c r="W1340" s="170"/>
      <c r="X1340" s="164"/>
      <c r="Y1340" s="164"/>
      <c r="Z1340" s="164"/>
      <c r="AA1340" s="164"/>
      <c r="AB1340" s="164"/>
      <c r="AC1340" s="164"/>
      <c r="AD1340" s="164"/>
      <c r="AE1340" s="164"/>
      <c r="AF1340" s="164"/>
      <c r="AG1340" s="164"/>
      <c r="AH1340" s="164"/>
      <c r="AI1340" s="164"/>
      <c r="AJ1340" s="164"/>
      <c r="AK1340" s="164"/>
      <c r="AL1340" s="164"/>
      <c r="AM1340" s="164"/>
      <c r="AN1340" s="164"/>
      <c r="AO1340" s="164"/>
      <c r="AP1340" s="164"/>
      <c r="AQ1340" s="164"/>
      <c r="AR1340" s="164"/>
      <c r="AS1340" s="164"/>
      <c r="AT1340" s="164"/>
      <c r="AU1340" s="164"/>
      <c r="AV1340" s="164"/>
      <c r="AW1340" s="164"/>
      <c r="AX1340" s="164"/>
      <c r="AY1340" s="164"/>
      <c r="AZ1340" s="164"/>
      <c r="BA1340" s="164"/>
      <c r="BB1340" s="164"/>
      <c r="BC1340" s="164"/>
      <c r="BD1340" s="164"/>
      <c r="BE1340" s="164"/>
      <c r="BF1340" s="164"/>
      <c r="BG1340" s="164"/>
      <c r="BH1340" s="164"/>
      <c r="BI1340" s="164"/>
      <c r="BJ1340" s="164"/>
      <c r="BK1340" s="164"/>
      <c r="BL1340" s="164"/>
      <c r="BM1340" s="164"/>
      <c r="BN1340" s="164"/>
      <c r="BO1340" s="164"/>
      <c r="BP1340" s="164"/>
      <c r="BQ1340" s="164"/>
      <c r="BR1340" s="164"/>
      <c r="BS1340" s="164"/>
      <c r="BT1340" s="164"/>
      <c r="BU1340" s="164"/>
      <c r="BV1340" s="164"/>
      <c r="BW1340" s="164"/>
      <c r="BX1340" s="164"/>
      <c r="BY1340" s="172"/>
    </row>
    <row r="1341" spans="1:77" s="169" customFormat="1" x14ac:dyDescent="0.3">
      <c r="A1341" s="156"/>
      <c r="B1341" s="170"/>
      <c r="W1341" s="170"/>
      <c r="X1341" s="164"/>
      <c r="Y1341" s="164"/>
      <c r="Z1341" s="164"/>
      <c r="AA1341" s="164"/>
      <c r="AB1341" s="164"/>
      <c r="AC1341" s="164"/>
      <c r="AD1341" s="164"/>
      <c r="AE1341" s="164"/>
      <c r="AF1341" s="164"/>
      <c r="AG1341" s="164"/>
      <c r="AH1341" s="164"/>
      <c r="AI1341" s="164"/>
      <c r="AJ1341" s="164"/>
      <c r="AK1341" s="164"/>
      <c r="AL1341" s="164"/>
      <c r="AM1341" s="164"/>
      <c r="AN1341" s="164"/>
      <c r="AO1341" s="164"/>
      <c r="AP1341" s="164"/>
      <c r="AQ1341" s="164"/>
      <c r="AR1341" s="164"/>
      <c r="AS1341" s="164"/>
      <c r="AT1341" s="164"/>
      <c r="AU1341" s="164"/>
      <c r="AV1341" s="164"/>
      <c r="AW1341" s="164"/>
      <c r="AX1341" s="164"/>
      <c r="AY1341" s="164"/>
      <c r="AZ1341" s="164"/>
      <c r="BA1341" s="164"/>
      <c r="BB1341" s="164"/>
      <c r="BC1341" s="164"/>
      <c r="BD1341" s="164"/>
      <c r="BE1341" s="164"/>
      <c r="BF1341" s="164"/>
      <c r="BG1341" s="164"/>
      <c r="BH1341" s="164"/>
      <c r="BI1341" s="164"/>
      <c r="BJ1341" s="164"/>
      <c r="BK1341" s="164"/>
      <c r="BL1341" s="164"/>
      <c r="BM1341" s="164"/>
      <c r="BN1341" s="164"/>
      <c r="BO1341" s="164"/>
      <c r="BP1341" s="164"/>
      <c r="BQ1341" s="164"/>
      <c r="BR1341" s="164"/>
      <c r="BS1341" s="164"/>
      <c r="BT1341" s="164"/>
      <c r="BU1341" s="164"/>
      <c r="BV1341" s="164"/>
      <c r="BW1341" s="164"/>
      <c r="BX1341" s="164"/>
      <c r="BY1341" s="172"/>
    </row>
    <row r="1342" spans="1:77" s="169" customFormat="1" x14ac:dyDescent="0.3">
      <c r="A1342" s="156"/>
      <c r="B1342" s="170"/>
      <c r="W1342" s="170"/>
      <c r="X1342" s="164"/>
      <c r="Y1342" s="164"/>
      <c r="Z1342" s="164"/>
      <c r="AA1342" s="164"/>
      <c r="AB1342" s="164"/>
      <c r="AC1342" s="164"/>
      <c r="AD1342" s="164"/>
      <c r="AE1342" s="164"/>
      <c r="AF1342" s="164"/>
      <c r="AG1342" s="164"/>
      <c r="AH1342" s="164"/>
      <c r="AI1342" s="164"/>
      <c r="AJ1342" s="164"/>
      <c r="AK1342" s="164"/>
      <c r="AL1342" s="164"/>
      <c r="AM1342" s="164"/>
      <c r="AN1342" s="164"/>
      <c r="AO1342" s="164"/>
      <c r="AP1342" s="164"/>
      <c r="AQ1342" s="164"/>
      <c r="AR1342" s="164"/>
      <c r="AS1342" s="164"/>
      <c r="AT1342" s="164"/>
      <c r="AU1342" s="164"/>
      <c r="AV1342" s="164"/>
      <c r="AW1342" s="164"/>
      <c r="AX1342" s="164"/>
      <c r="AY1342" s="164"/>
      <c r="AZ1342" s="164"/>
      <c r="BA1342" s="164"/>
      <c r="BB1342" s="164"/>
      <c r="BC1342" s="164"/>
      <c r="BD1342" s="164"/>
      <c r="BE1342" s="164"/>
      <c r="BF1342" s="164"/>
      <c r="BG1342" s="164"/>
      <c r="BH1342" s="164"/>
      <c r="BI1342" s="164"/>
      <c r="BJ1342" s="164"/>
      <c r="BK1342" s="164"/>
      <c r="BL1342" s="164"/>
      <c r="BM1342" s="164"/>
      <c r="BN1342" s="164"/>
      <c r="BO1342" s="164"/>
      <c r="BP1342" s="164"/>
      <c r="BQ1342" s="164"/>
      <c r="BR1342" s="164"/>
      <c r="BS1342" s="164"/>
      <c r="BT1342" s="164"/>
      <c r="BU1342" s="164"/>
      <c r="BV1342" s="164"/>
      <c r="BW1342" s="164"/>
      <c r="BX1342" s="164"/>
      <c r="BY1342" s="172"/>
    </row>
    <row r="1343" spans="1:77" s="169" customFormat="1" x14ac:dyDescent="0.3">
      <c r="A1343" s="156"/>
      <c r="B1343" s="170"/>
      <c r="W1343" s="170"/>
      <c r="X1343" s="164"/>
      <c r="Y1343" s="164"/>
      <c r="Z1343" s="164"/>
      <c r="AA1343" s="164"/>
      <c r="AB1343" s="164"/>
      <c r="AC1343" s="164"/>
      <c r="AD1343" s="164"/>
      <c r="AE1343" s="164"/>
      <c r="AF1343" s="164"/>
      <c r="AG1343" s="164"/>
      <c r="AH1343" s="164"/>
      <c r="AI1343" s="164"/>
      <c r="AJ1343" s="164"/>
      <c r="AK1343" s="164"/>
      <c r="AL1343" s="164"/>
      <c r="AM1343" s="164"/>
      <c r="AN1343" s="164"/>
      <c r="AO1343" s="164"/>
      <c r="AP1343" s="164"/>
      <c r="AQ1343" s="164"/>
      <c r="AR1343" s="164"/>
      <c r="AS1343" s="164"/>
      <c r="AT1343" s="164"/>
      <c r="AU1343" s="164"/>
      <c r="AV1343" s="164"/>
      <c r="AW1343" s="164"/>
      <c r="AX1343" s="164"/>
      <c r="AY1343" s="164"/>
      <c r="AZ1343" s="164"/>
      <c r="BA1343" s="164"/>
      <c r="BB1343" s="164"/>
      <c r="BC1343" s="164"/>
      <c r="BD1343" s="164"/>
      <c r="BE1343" s="164"/>
      <c r="BF1343" s="164"/>
      <c r="BG1343" s="164"/>
      <c r="BH1343" s="164"/>
      <c r="BI1343" s="164"/>
      <c r="BJ1343" s="164"/>
      <c r="BK1343" s="164"/>
      <c r="BL1343" s="164"/>
      <c r="BM1343" s="164"/>
      <c r="BN1343" s="164"/>
      <c r="BO1343" s="164"/>
      <c r="BP1343" s="164"/>
      <c r="BQ1343" s="164"/>
      <c r="BR1343" s="164"/>
      <c r="BS1343" s="164"/>
      <c r="BT1343" s="164"/>
      <c r="BU1343" s="164"/>
      <c r="BV1343" s="164"/>
      <c r="BW1343" s="164"/>
      <c r="BX1343" s="164"/>
      <c r="BY1343" s="172"/>
    </row>
    <row r="1344" spans="1:77" s="169" customFormat="1" x14ac:dyDescent="0.3">
      <c r="A1344" s="156"/>
      <c r="B1344" s="170"/>
      <c r="W1344" s="170"/>
      <c r="X1344" s="164"/>
      <c r="Y1344" s="164"/>
      <c r="Z1344" s="164"/>
      <c r="AA1344" s="164"/>
      <c r="AB1344" s="164"/>
      <c r="AC1344" s="164"/>
      <c r="AD1344" s="164"/>
      <c r="AE1344" s="164"/>
      <c r="AF1344" s="164"/>
      <c r="AG1344" s="164"/>
      <c r="AH1344" s="164"/>
      <c r="AI1344" s="164"/>
      <c r="AJ1344" s="164"/>
      <c r="AK1344" s="164"/>
      <c r="AL1344" s="164"/>
      <c r="AM1344" s="164"/>
      <c r="AN1344" s="164"/>
      <c r="AO1344" s="164"/>
      <c r="AP1344" s="164"/>
      <c r="AQ1344" s="164"/>
      <c r="AR1344" s="164"/>
      <c r="AS1344" s="164"/>
      <c r="AT1344" s="164"/>
      <c r="AU1344" s="164"/>
      <c r="AV1344" s="164"/>
      <c r="AW1344" s="164"/>
      <c r="AX1344" s="164"/>
      <c r="AY1344" s="164"/>
      <c r="AZ1344" s="164"/>
      <c r="BA1344" s="164"/>
      <c r="BB1344" s="164"/>
      <c r="BC1344" s="164"/>
      <c r="BD1344" s="164"/>
      <c r="BE1344" s="164"/>
      <c r="BF1344" s="164"/>
      <c r="BG1344" s="164"/>
      <c r="BH1344" s="164"/>
      <c r="BI1344" s="164"/>
      <c r="BJ1344" s="164"/>
      <c r="BK1344" s="164"/>
      <c r="BL1344" s="164"/>
      <c r="BM1344" s="164"/>
      <c r="BN1344" s="164"/>
      <c r="BO1344" s="164"/>
      <c r="BP1344" s="164"/>
      <c r="BQ1344" s="164"/>
      <c r="BR1344" s="164"/>
      <c r="BS1344" s="164"/>
      <c r="BT1344" s="164"/>
      <c r="BU1344" s="164"/>
      <c r="BV1344" s="164"/>
      <c r="BW1344" s="164"/>
      <c r="BX1344" s="164"/>
      <c r="BY1344" s="172"/>
    </row>
    <row r="1345" spans="1:77" s="169" customFormat="1" x14ac:dyDescent="0.3">
      <c r="A1345" s="156"/>
      <c r="B1345" s="170"/>
      <c r="W1345" s="170"/>
      <c r="X1345" s="164"/>
      <c r="Y1345" s="164"/>
      <c r="Z1345" s="164"/>
      <c r="AA1345" s="164"/>
      <c r="AB1345" s="164"/>
      <c r="AC1345" s="164"/>
      <c r="AD1345" s="164"/>
      <c r="AE1345" s="164"/>
      <c r="AF1345" s="164"/>
      <c r="AG1345" s="164"/>
      <c r="AH1345" s="164"/>
      <c r="AI1345" s="164"/>
      <c r="AJ1345" s="164"/>
      <c r="AK1345" s="164"/>
      <c r="AL1345" s="164"/>
      <c r="AM1345" s="164"/>
      <c r="AN1345" s="164"/>
      <c r="AO1345" s="164"/>
      <c r="AP1345" s="164"/>
      <c r="AQ1345" s="164"/>
      <c r="AR1345" s="164"/>
      <c r="AS1345" s="164"/>
      <c r="AT1345" s="164"/>
      <c r="AU1345" s="164"/>
      <c r="AV1345" s="164"/>
      <c r="AW1345" s="164"/>
      <c r="AX1345" s="164"/>
      <c r="AY1345" s="164"/>
      <c r="AZ1345" s="164"/>
      <c r="BA1345" s="164"/>
      <c r="BB1345" s="164"/>
      <c r="BC1345" s="164"/>
      <c r="BD1345" s="164"/>
      <c r="BE1345" s="164"/>
      <c r="BF1345" s="164"/>
      <c r="BG1345" s="164"/>
      <c r="BH1345" s="164"/>
      <c r="BI1345" s="164"/>
      <c r="BJ1345" s="164"/>
      <c r="BK1345" s="164"/>
      <c r="BL1345" s="164"/>
      <c r="BM1345" s="164"/>
      <c r="BN1345" s="164"/>
      <c r="BO1345" s="164"/>
      <c r="BP1345" s="164"/>
      <c r="BQ1345" s="164"/>
      <c r="BR1345" s="164"/>
      <c r="BS1345" s="164"/>
      <c r="BT1345" s="164"/>
      <c r="BU1345" s="164"/>
      <c r="BV1345" s="164"/>
      <c r="BW1345" s="164"/>
      <c r="BX1345" s="164"/>
      <c r="BY1345" s="172"/>
    </row>
    <row r="1346" spans="1:77" s="169" customFormat="1" x14ac:dyDescent="0.3">
      <c r="A1346" s="156"/>
      <c r="B1346" s="170"/>
      <c r="W1346" s="170"/>
      <c r="X1346" s="164"/>
      <c r="Y1346" s="164"/>
      <c r="Z1346" s="164"/>
      <c r="AA1346" s="164"/>
      <c r="AB1346" s="164"/>
      <c r="AC1346" s="164"/>
      <c r="AD1346" s="164"/>
      <c r="AE1346" s="164"/>
      <c r="AF1346" s="164"/>
      <c r="AG1346" s="164"/>
      <c r="AH1346" s="164"/>
      <c r="AI1346" s="164"/>
      <c r="AJ1346" s="164"/>
      <c r="AK1346" s="164"/>
      <c r="AL1346" s="164"/>
      <c r="AM1346" s="164"/>
      <c r="AN1346" s="164"/>
      <c r="AO1346" s="164"/>
      <c r="AP1346" s="164"/>
      <c r="AQ1346" s="164"/>
      <c r="AR1346" s="164"/>
      <c r="AS1346" s="164"/>
      <c r="AT1346" s="164"/>
      <c r="AU1346" s="164"/>
      <c r="AV1346" s="164"/>
      <c r="AW1346" s="164"/>
      <c r="AX1346" s="164"/>
      <c r="AY1346" s="164"/>
      <c r="AZ1346" s="164"/>
      <c r="BA1346" s="164"/>
      <c r="BB1346" s="164"/>
      <c r="BC1346" s="164"/>
      <c r="BD1346" s="164"/>
      <c r="BE1346" s="164"/>
      <c r="BF1346" s="164"/>
      <c r="BG1346" s="164"/>
      <c r="BH1346" s="164"/>
      <c r="BI1346" s="164"/>
      <c r="BJ1346" s="164"/>
      <c r="BK1346" s="164"/>
      <c r="BL1346" s="164"/>
      <c r="BM1346" s="164"/>
      <c r="BN1346" s="164"/>
      <c r="BO1346" s="164"/>
      <c r="BP1346" s="164"/>
      <c r="BQ1346" s="164"/>
      <c r="BR1346" s="164"/>
      <c r="BS1346" s="164"/>
      <c r="BT1346" s="164"/>
      <c r="BU1346" s="164"/>
      <c r="BV1346" s="164"/>
      <c r="BW1346" s="164"/>
      <c r="BX1346" s="164"/>
      <c r="BY1346" s="172"/>
    </row>
    <row r="1347" spans="1:77" s="169" customFormat="1" x14ac:dyDescent="0.3">
      <c r="A1347" s="156"/>
      <c r="B1347" s="170"/>
      <c r="W1347" s="170"/>
      <c r="X1347" s="164"/>
      <c r="Y1347" s="164"/>
      <c r="Z1347" s="164"/>
      <c r="AA1347" s="164"/>
      <c r="AB1347" s="164"/>
      <c r="AC1347" s="164"/>
      <c r="AD1347" s="164"/>
      <c r="AE1347" s="164"/>
      <c r="AF1347" s="164"/>
      <c r="AG1347" s="164"/>
      <c r="AH1347" s="164"/>
      <c r="AI1347" s="164"/>
      <c r="AJ1347" s="164"/>
      <c r="AK1347" s="164"/>
      <c r="AL1347" s="164"/>
      <c r="AM1347" s="164"/>
      <c r="AN1347" s="164"/>
      <c r="AO1347" s="164"/>
      <c r="AP1347" s="164"/>
      <c r="AQ1347" s="164"/>
      <c r="AR1347" s="164"/>
      <c r="AS1347" s="164"/>
      <c r="AT1347" s="164"/>
      <c r="AU1347" s="164"/>
      <c r="AV1347" s="164"/>
      <c r="AW1347" s="164"/>
      <c r="AX1347" s="164"/>
      <c r="AY1347" s="164"/>
      <c r="AZ1347" s="164"/>
      <c r="BA1347" s="164"/>
      <c r="BB1347" s="164"/>
      <c r="BC1347" s="164"/>
      <c r="BD1347" s="164"/>
      <c r="BE1347" s="164"/>
      <c r="BF1347" s="164"/>
      <c r="BG1347" s="164"/>
      <c r="BH1347" s="164"/>
      <c r="BI1347" s="164"/>
      <c r="BJ1347" s="164"/>
      <c r="BK1347" s="164"/>
      <c r="BL1347" s="164"/>
      <c r="BM1347" s="164"/>
      <c r="BN1347" s="164"/>
      <c r="BO1347" s="164"/>
      <c r="BP1347" s="164"/>
      <c r="BQ1347" s="164"/>
      <c r="BR1347" s="164"/>
      <c r="BS1347" s="164"/>
      <c r="BT1347" s="164"/>
      <c r="BU1347" s="164"/>
      <c r="BV1347" s="164"/>
      <c r="BW1347" s="164"/>
      <c r="BX1347" s="164"/>
      <c r="BY1347" s="172"/>
    </row>
    <row r="1348" spans="1:77" s="169" customFormat="1" x14ac:dyDescent="0.3">
      <c r="A1348" s="156"/>
      <c r="B1348" s="170"/>
      <c r="W1348" s="170"/>
      <c r="X1348" s="164"/>
      <c r="Y1348" s="164"/>
      <c r="Z1348" s="164"/>
      <c r="AA1348" s="164"/>
      <c r="AB1348" s="164"/>
      <c r="AC1348" s="164"/>
      <c r="AD1348" s="164"/>
      <c r="AE1348" s="164"/>
      <c r="AF1348" s="164"/>
      <c r="AG1348" s="164"/>
      <c r="AH1348" s="164"/>
      <c r="AI1348" s="164"/>
      <c r="AJ1348" s="164"/>
      <c r="AK1348" s="164"/>
      <c r="AL1348" s="164"/>
      <c r="AM1348" s="164"/>
      <c r="AN1348" s="164"/>
      <c r="AO1348" s="164"/>
      <c r="AP1348" s="164"/>
      <c r="AQ1348" s="164"/>
      <c r="AR1348" s="164"/>
      <c r="AS1348" s="164"/>
      <c r="AT1348" s="164"/>
      <c r="AU1348" s="164"/>
      <c r="AV1348" s="164"/>
      <c r="AW1348" s="164"/>
      <c r="AX1348" s="164"/>
      <c r="AY1348" s="164"/>
      <c r="AZ1348" s="164"/>
      <c r="BA1348" s="164"/>
      <c r="BB1348" s="164"/>
      <c r="BC1348" s="164"/>
      <c r="BD1348" s="164"/>
      <c r="BE1348" s="164"/>
      <c r="BF1348" s="164"/>
      <c r="BG1348" s="164"/>
      <c r="BH1348" s="164"/>
      <c r="BI1348" s="164"/>
      <c r="BJ1348" s="164"/>
      <c r="BK1348" s="164"/>
      <c r="BL1348" s="164"/>
      <c r="BM1348" s="164"/>
      <c r="BN1348" s="164"/>
      <c r="BO1348" s="164"/>
      <c r="BP1348" s="164"/>
      <c r="BQ1348" s="164"/>
      <c r="BR1348" s="164"/>
      <c r="BS1348" s="164"/>
      <c r="BT1348" s="164"/>
      <c r="BU1348" s="164"/>
      <c r="BV1348" s="164"/>
      <c r="BW1348" s="164"/>
      <c r="BX1348" s="164"/>
      <c r="BY1348" s="172"/>
    </row>
    <row r="1349" spans="1:77" s="169" customFormat="1" x14ac:dyDescent="0.3">
      <c r="A1349" s="156"/>
      <c r="B1349" s="170"/>
      <c r="W1349" s="170"/>
      <c r="X1349" s="164"/>
      <c r="Y1349" s="164"/>
      <c r="Z1349" s="164"/>
      <c r="AA1349" s="164"/>
      <c r="AB1349" s="164"/>
      <c r="AC1349" s="164"/>
      <c r="AD1349" s="164"/>
      <c r="AE1349" s="164"/>
      <c r="AF1349" s="164"/>
      <c r="AG1349" s="164"/>
      <c r="AH1349" s="164"/>
      <c r="AI1349" s="164"/>
      <c r="AJ1349" s="164"/>
      <c r="AK1349" s="164"/>
      <c r="AL1349" s="164"/>
      <c r="AM1349" s="164"/>
      <c r="AN1349" s="164"/>
      <c r="AO1349" s="164"/>
      <c r="AP1349" s="164"/>
      <c r="AQ1349" s="164"/>
      <c r="AR1349" s="164"/>
      <c r="AS1349" s="164"/>
      <c r="AT1349" s="164"/>
      <c r="AU1349" s="164"/>
      <c r="AV1349" s="164"/>
      <c r="AW1349" s="164"/>
      <c r="AX1349" s="164"/>
      <c r="AY1349" s="164"/>
      <c r="AZ1349" s="164"/>
      <c r="BA1349" s="164"/>
      <c r="BB1349" s="164"/>
      <c r="BC1349" s="164"/>
      <c r="BD1349" s="164"/>
      <c r="BE1349" s="164"/>
      <c r="BF1349" s="164"/>
      <c r="BG1349" s="164"/>
      <c r="BH1349" s="164"/>
      <c r="BI1349" s="164"/>
      <c r="BJ1349" s="164"/>
      <c r="BK1349" s="164"/>
      <c r="BL1349" s="164"/>
      <c r="BM1349" s="164"/>
      <c r="BN1349" s="164"/>
      <c r="BO1349" s="164"/>
      <c r="BP1349" s="164"/>
      <c r="BQ1349" s="164"/>
      <c r="BR1349" s="164"/>
      <c r="BS1349" s="164"/>
      <c r="BT1349" s="164"/>
      <c r="BU1349" s="164"/>
      <c r="BV1349" s="164"/>
      <c r="BW1349" s="164"/>
      <c r="BX1349" s="164"/>
      <c r="BY1349" s="172"/>
    </row>
    <row r="1350" spans="1:77" s="169" customFormat="1" x14ac:dyDescent="0.3">
      <c r="A1350" s="156"/>
      <c r="B1350" s="170"/>
      <c r="W1350" s="170"/>
      <c r="X1350" s="164"/>
      <c r="Y1350" s="164"/>
      <c r="Z1350" s="164"/>
      <c r="AA1350" s="164"/>
      <c r="AB1350" s="164"/>
      <c r="AC1350" s="164"/>
      <c r="AD1350" s="164"/>
      <c r="AE1350" s="164"/>
      <c r="AF1350" s="164"/>
      <c r="AG1350" s="164"/>
      <c r="AH1350" s="164"/>
      <c r="AI1350" s="164"/>
      <c r="AJ1350" s="164"/>
      <c r="AK1350" s="164"/>
      <c r="AL1350" s="164"/>
      <c r="AM1350" s="164"/>
      <c r="AN1350" s="164"/>
      <c r="AO1350" s="164"/>
      <c r="AP1350" s="164"/>
      <c r="AQ1350" s="164"/>
      <c r="AR1350" s="164"/>
      <c r="AS1350" s="164"/>
      <c r="AT1350" s="164"/>
      <c r="AU1350" s="164"/>
      <c r="AV1350" s="164"/>
      <c r="AW1350" s="164"/>
      <c r="AX1350" s="164"/>
      <c r="AY1350" s="164"/>
      <c r="AZ1350" s="164"/>
      <c r="BA1350" s="164"/>
      <c r="BB1350" s="164"/>
      <c r="BC1350" s="164"/>
      <c r="BD1350" s="164"/>
      <c r="BE1350" s="164"/>
      <c r="BF1350" s="164"/>
      <c r="BG1350" s="164"/>
      <c r="BH1350" s="164"/>
      <c r="BI1350" s="164"/>
      <c r="BJ1350" s="164"/>
      <c r="BK1350" s="164"/>
      <c r="BL1350" s="164"/>
      <c r="BM1350" s="164"/>
      <c r="BN1350" s="164"/>
      <c r="BO1350" s="164"/>
      <c r="BP1350" s="164"/>
      <c r="BQ1350" s="164"/>
      <c r="BR1350" s="164"/>
      <c r="BS1350" s="164"/>
      <c r="BT1350" s="164"/>
      <c r="BU1350" s="164"/>
      <c r="BV1350" s="164"/>
      <c r="BW1350" s="164"/>
      <c r="BX1350" s="164"/>
      <c r="BY1350" s="172"/>
    </row>
    <row r="1351" spans="1:77" s="169" customFormat="1" x14ac:dyDescent="0.3">
      <c r="A1351" s="156"/>
      <c r="B1351" s="170"/>
      <c r="W1351" s="170"/>
      <c r="X1351" s="164"/>
      <c r="Y1351" s="164"/>
      <c r="Z1351" s="164"/>
      <c r="AA1351" s="164"/>
      <c r="AB1351" s="164"/>
      <c r="AC1351" s="164"/>
      <c r="AD1351" s="164"/>
      <c r="AE1351" s="164"/>
      <c r="AF1351" s="164"/>
      <c r="AG1351" s="164"/>
      <c r="AH1351" s="164"/>
      <c r="AI1351" s="164"/>
      <c r="AJ1351" s="164"/>
      <c r="AK1351" s="164"/>
      <c r="AL1351" s="164"/>
      <c r="AM1351" s="164"/>
      <c r="AN1351" s="164"/>
      <c r="AO1351" s="164"/>
      <c r="AP1351" s="164"/>
      <c r="AQ1351" s="164"/>
      <c r="AR1351" s="164"/>
      <c r="AS1351" s="164"/>
      <c r="AT1351" s="164"/>
      <c r="AU1351" s="164"/>
      <c r="AV1351" s="164"/>
      <c r="AW1351" s="164"/>
      <c r="AX1351" s="164"/>
      <c r="AY1351" s="164"/>
      <c r="AZ1351" s="164"/>
      <c r="BA1351" s="164"/>
      <c r="BB1351" s="164"/>
      <c r="BC1351" s="164"/>
      <c r="BD1351" s="164"/>
      <c r="BE1351" s="164"/>
      <c r="BF1351" s="164"/>
      <c r="BG1351" s="164"/>
      <c r="BH1351" s="164"/>
      <c r="BI1351" s="164"/>
      <c r="BJ1351" s="164"/>
      <c r="BK1351" s="164"/>
      <c r="BL1351" s="164"/>
      <c r="BM1351" s="164"/>
      <c r="BN1351" s="164"/>
      <c r="BO1351" s="164"/>
      <c r="BP1351" s="164"/>
      <c r="BQ1351" s="164"/>
      <c r="BR1351" s="164"/>
      <c r="BS1351" s="164"/>
      <c r="BT1351" s="164"/>
      <c r="BU1351" s="164"/>
      <c r="BV1351" s="164"/>
      <c r="BW1351" s="164"/>
      <c r="BX1351" s="164"/>
      <c r="BY1351" s="172"/>
    </row>
    <row r="1352" spans="1:77" s="169" customFormat="1" x14ac:dyDescent="0.3">
      <c r="A1352" s="156"/>
      <c r="B1352" s="170"/>
      <c r="W1352" s="170"/>
      <c r="X1352" s="164"/>
      <c r="Y1352" s="164"/>
      <c r="Z1352" s="164"/>
      <c r="AA1352" s="164"/>
      <c r="AB1352" s="164"/>
      <c r="AC1352" s="164"/>
      <c r="AD1352" s="164"/>
      <c r="AE1352" s="164"/>
      <c r="AF1352" s="164"/>
      <c r="AG1352" s="164"/>
      <c r="AH1352" s="164"/>
      <c r="AI1352" s="164"/>
      <c r="AJ1352" s="164"/>
      <c r="AK1352" s="164"/>
      <c r="AL1352" s="164"/>
      <c r="AM1352" s="164"/>
      <c r="AN1352" s="164"/>
      <c r="AO1352" s="164"/>
      <c r="AP1352" s="164"/>
      <c r="AQ1352" s="164"/>
      <c r="AR1352" s="164"/>
      <c r="AS1352" s="164"/>
      <c r="AT1352" s="164"/>
      <c r="AU1352" s="164"/>
      <c r="AV1352" s="164"/>
      <c r="AW1352" s="164"/>
      <c r="AX1352" s="164"/>
      <c r="AY1352" s="164"/>
      <c r="AZ1352" s="164"/>
      <c r="BA1352" s="164"/>
      <c r="BB1352" s="164"/>
      <c r="BC1352" s="164"/>
      <c r="BD1352" s="164"/>
      <c r="BE1352" s="164"/>
      <c r="BF1352" s="164"/>
      <c r="BG1352" s="164"/>
      <c r="BH1352" s="164"/>
      <c r="BI1352" s="164"/>
      <c r="BJ1352" s="164"/>
      <c r="BK1352" s="164"/>
      <c r="BL1352" s="164"/>
      <c r="BM1352" s="164"/>
      <c r="BN1352" s="164"/>
      <c r="BO1352" s="164"/>
      <c r="BP1352" s="164"/>
      <c r="BQ1352" s="164"/>
      <c r="BR1352" s="164"/>
      <c r="BS1352" s="164"/>
      <c r="BT1352" s="164"/>
      <c r="BU1352" s="164"/>
      <c r="BV1352" s="164"/>
      <c r="BW1352" s="164"/>
      <c r="BX1352" s="164"/>
      <c r="BY1352" s="172"/>
    </row>
    <row r="1353" spans="1:77" s="169" customFormat="1" x14ac:dyDescent="0.3">
      <c r="A1353" s="156"/>
      <c r="B1353" s="170"/>
      <c r="W1353" s="170"/>
      <c r="X1353" s="164"/>
      <c r="Y1353" s="164"/>
      <c r="Z1353" s="164"/>
      <c r="AA1353" s="164"/>
      <c r="AB1353" s="164"/>
      <c r="AC1353" s="164"/>
      <c r="AD1353" s="164"/>
      <c r="AE1353" s="164"/>
      <c r="AF1353" s="164"/>
      <c r="AG1353" s="164"/>
      <c r="AH1353" s="164"/>
      <c r="AI1353" s="164"/>
      <c r="AJ1353" s="164"/>
      <c r="AK1353" s="164"/>
      <c r="AL1353" s="164"/>
      <c r="AM1353" s="164"/>
      <c r="AN1353" s="164"/>
      <c r="AO1353" s="164"/>
      <c r="AP1353" s="164"/>
      <c r="AQ1353" s="164"/>
      <c r="AR1353" s="164"/>
      <c r="AS1353" s="164"/>
      <c r="AT1353" s="164"/>
      <c r="AU1353" s="164"/>
      <c r="AV1353" s="164"/>
      <c r="AW1353" s="164"/>
      <c r="AX1353" s="164"/>
      <c r="AY1353" s="164"/>
      <c r="AZ1353" s="164"/>
      <c r="BA1353" s="164"/>
      <c r="BB1353" s="164"/>
      <c r="BC1353" s="164"/>
      <c r="BD1353" s="164"/>
      <c r="BE1353" s="164"/>
      <c r="BF1353" s="164"/>
      <c r="BG1353" s="164"/>
      <c r="BH1353" s="164"/>
      <c r="BI1353" s="164"/>
      <c r="BJ1353" s="164"/>
      <c r="BK1353" s="164"/>
      <c r="BL1353" s="164"/>
      <c r="BM1353" s="164"/>
      <c r="BN1353" s="164"/>
      <c r="BO1353" s="164"/>
      <c r="BP1353" s="164"/>
      <c r="BQ1353" s="164"/>
      <c r="BR1353" s="164"/>
      <c r="BS1353" s="164"/>
      <c r="BT1353" s="164"/>
      <c r="BU1353" s="164"/>
      <c r="BV1353" s="164"/>
      <c r="BW1353" s="164"/>
      <c r="BX1353" s="164"/>
      <c r="BY1353" s="172"/>
    </row>
    <row r="1354" spans="1:77" s="169" customFormat="1" x14ac:dyDescent="0.3">
      <c r="A1354" s="156"/>
      <c r="B1354" s="170"/>
      <c r="W1354" s="170"/>
      <c r="X1354" s="164"/>
      <c r="Y1354" s="164"/>
      <c r="Z1354" s="164"/>
      <c r="AA1354" s="164"/>
      <c r="AB1354" s="164"/>
      <c r="AC1354" s="164"/>
      <c r="AD1354" s="164"/>
      <c r="AE1354" s="164"/>
      <c r="AF1354" s="164"/>
      <c r="AG1354" s="164"/>
      <c r="AH1354" s="164"/>
      <c r="AI1354" s="164"/>
      <c r="AJ1354" s="164"/>
      <c r="AK1354" s="164"/>
      <c r="AL1354" s="164"/>
      <c r="AM1354" s="164"/>
      <c r="AN1354" s="164"/>
      <c r="AO1354" s="164"/>
      <c r="AP1354" s="164"/>
      <c r="AQ1354" s="164"/>
      <c r="AR1354" s="164"/>
      <c r="AS1354" s="164"/>
      <c r="AT1354" s="164"/>
      <c r="AU1354" s="164"/>
      <c r="AV1354" s="164"/>
      <c r="AW1354" s="164"/>
      <c r="AX1354" s="164"/>
      <c r="AY1354" s="164"/>
      <c r="AZ1354" s="164"/>
      <c r="BA1354" s="164"/>
      <c r="BB1354" s="164"/>
      <c r="BC1354" s="164"/>
      <c r="BD1354" s="164"/>
      <c r="BE1354" s="164"/>
      <c r="BF1354" s="164"/>
      <c r="BG1354" s="164"/>
      <c r="BH1354" s="164"/>
      <c r="BI1354" s="164"/>
      <c r="BJ1354" s="164"/>
      <c r="BK1354" s="164"/>
      <c r="BL1354" s="164"/>
      <c r="BM1354" s="164"/>
      <c r="BN1354" s="164"/>
      <c r="BO1354" s="164"/>
      <c r="BP1354" s="164"/>
      <c r="BQ1354" s="164"/>
      <c r="BR1354" s="164"/>
      <c r="BS1354" s="164"/>
      <c r="BT1354" s="164"/>
      <c r="BU1354" s="164"/>
      <c r="BV1354" s="164"/>
      <c r="BW1354" s="164"/>
      <c r="BX1354" s="164"/>
      <c r="BY1354" s="172"/>
    </row>
    <row r="1355" spans="1:77" s="169" customFormat="1" x14ac:dyDescent="0.3">
      <c r="A1355" s="156"/>
      <c r="B1355" s="170"/>
      <c r="W1355" s="170"/>
      <c r="X1355" s="164"/>
      <c r="Y1355" s="164"/>
      <c r="Z1355" s="164"/>
      <c r="AA1355" s="164"/>
      <c r="AB1355" s="164"/>
      <c r="AC1355" s="164"/>
      <c r="AD1355" s="164"/>
      <c r="AE1355" s="164"/>
      <c r="AF1355" s="164"/>
      <c r="AG1355" s="164"/>
      <c r="AH1355" s="164"/>
      <c r="AI1355" s="164"/>
      <c r="AJ1355" s="164"/>
      <c r="AK1355" s="164"/>
      <c r="AL1355" s="164"/>
      <c r="AM1355" s="164"/>
      <c r="AN1355" s="164"/>
      <c r="AO1355" s="164"/>
      <c r="AP1355" s="164"/>
      <c r="AQ1355" s="164"/>
      <c r="AR1355" s="164"/>
      <c r="AS1355" s="164"/>
      <c r="AT1355" s="164"/>
      <c r="AU1355" s="164"/>
      <c r="AV1355" s="164"/>
      <c r="AW1355" s="164"/>
      <c r="AX1355" s="164"/>
      <c r="AY1355" s="164"/>
      <c r="AZ1355" s="164"/>
      <c r="BA1355" s="164"/>
      <c r="BB1355" s="164"/>
      <c r="BC1355" s="164"/>
      <c r="BD1355" s="164"/>
      <c r="BE1355" s="164"/>
      <c r="BF1355" s="164"/>
      <c r="BG1355" s="164"/>
      <c r="BH1355" s="164"/>
      <c r="BI1355" s="164"/>
      <c r="BJ1355" s="164"/>
      <c r="BK1355" s="164"/>
      <c r="BL1355" s="164"/>
      <c r="BM1355" s="164"/>
      <c r="BN1355" s="164"/>
      <c r="BO1355" s="164"/>
      <c r="BP1355" s="164"/>
      <c r="BQ1355" s="164"/>
      <c r="BR1355" s="164"/>
      <c r="BS1355" s="164"/>
      <c r="BT1355" s="164"/>
      <c r="BU1355" s="164"/>
      <c r="BV1355" s="164"/>
      <c r="BW1355" s="164"/>
      <c r="BX1355" s="164"/>
      <c r="BY1355" s="172"/>
    </row>
    <row r="1356" spans="1:77" s="169" customFormat="1" x14ac:dyDescent="0.3">
      <c r="A1356" s="156"/>
      <c r="B1356" s="170"/>
      <c r="W1356" s="170"/>
      <c r="X1356" s="164"/>
      <c r="Y1356" s="164"/>
      <c r="Z1356" s="164"/>
      <c r="AA1356" s="164"/>
      <c r="AB1356" s="164"/>
      <c r="AC1356" s="164"/>
      <c r="AD1356" s="164"/>
      <c r="AE1356" s="164"/>
      <c r="AF1356" s="164"/>
      <c r="AG1356" s="164"/>
      <c r="AH1356" s="164"/>
      <c r="AI1356" s="164"/>
      <c r="AJ1356" s="164"/>
      <c r="AK1356" s="164"/>
      <c r="AL1356" s="164"/>
      <c r="AM1356" s="164"/>
      <c r="AN1356" s="164"/>
      <c r="AO1356" s="164"/>
      <c r="AP1356" s="164"/>
      <c r="AQ1356" s="164"/>
      <c r="AR1356" s="164"/>
      <c r="AS1356" s="164"/>
      <c r="AT1356" s="164"/>
      <c r="AU1356" s="164"/>
      <c r="AV1356" s="164"/>
      <c r="AW1356" s="164"/>
      <c r="AX1356" s="164"/>
      <c r="AY1356" s="164"/>
      <c r="AZ1356" s="164"/>
      <c r="BA1356" s="164"/>
      <c r="BB1356" s="164"/>
      <c r="BC1356" s="164"/>
      <c r="BD1356" s="164"/>
      <c r="BE1356" s="164"/>
      <c r="BF1356" s="164"/>
      <c r="BG1356" s="164"/>
      <c r="BH1356" s="164"/>
      <c r="BI1356" s="164"/>
      <c r="BJ1356" s="164"/>
      <c r="BK1356" s="164"/>
      <c r="BL1356" s="164"/>
      <c r="BM1356" s="164"/>
      <c r="BN1356" s="164"/>
      <c r="BO1356" s="164"/>
      <c r="BP1356" s="164"/>
      <c r="BQ1356" s="164"/>
      <c r="BR1356" s="164"/>
      <c r="BS1356" s="164"/>
      <c r="BT1356" s="164"/>
      <c r="BU1356" s="164"/>
      <c r="BV1356" s="164"/>
      <c r="BW1356" s="164"/>
      <c r="BX1356" s="164"/>
      <c r="BY1356" s="172"/>
    </row>
    <row r="1357" spans="1:77" s="169" customFormat="1" x14ac:dyDescent="0.3">
      <c r="A1357" s="156"/>
      <c r="B1357" s="170"/>
      <c r="W1357" s="170"/>
      <c r="X1357" s="164"/>
      <c r="Y1357" s="164"/>
      <c r="Z1357" s="164"/>
      <c r="AA1357" s="164"/>
      <c r="AB1357" s="164"/>
      <c r="AC1357" s="164"/>
      <c r="AD1357" s="164"/>
      <c r="AE1357" s="164"/>
      <c r="AF1357" s="164"/>
      <c r="AG1357" s="164"/>
      <c r="AH1357" s="164"/>
      <c r="AI1357" s="164"/>
      <c r="AJ1357" s="164"/>
      <c r="AK1357" s="164"/>
      <c r="AL1357" s="164"/>
      <c r="AM1357" s="164"/>
      <c r="AN1357" s="164"/>
      <c r="AO1357" s="164"/>
      <c r="AP1357" s="164"/>
      <c r="AQ1357" s="164"/>
      <c r="AR1357" s="164"/>
      <c r="AS1357" s="164"/>
      <c r="AT1357" s="164"/>
      <c r="AU1357" s="164"/>
      <c r="AV1357" s="164"/>
      <c r="AW1357" s="164"/>
      <c r="AX1357" s="164"/>
      <c r="AY1357" s="164"/>
      <c r="AZ1357" s="164"/>
      <c r="BA1357" s="164"/>
      <c r="BB1357" s="164"/>
      <c r="BC1357" s="164"/>
      <c r="BD1357" s="164"/>
      <c r="BE1357" s="164"/>
      <c r="BF1357" s="164"/>
      <c r="BG1357" s="164"/>
      <c r="BH1357" s="164"/>
      <c r="BI1357" s="164"/>
      <c r="BJ1357" s="164"/>
      <c r="BK1357" s="164"/>
      <c r="BL1357" s="164"/>
      <c r="BM1357" s="164"/>
      <c r="BN1357" s="164"/>
      <c r="BO1357" s="164"/>
      <c r="BP1357" s="164"/>
      <c r="BQ1357" s="164"/>
      <c r="BR1357" s="164"/>
      <c r="BS1357" s="164"/>
      <c r="BT1357" s="164"/>
      <c r="BU1357" s="164"/>
      <c r="BV1357" s="164"/>
      <c r="BW1357" s="164"/>
      <c r="BX1357" s="164"/>
      <c r="BY1357" s="172"/>
    </row>
    <row r="1358" spans="1:77" s="169" customFormat="1" x14ac:dyDescent="0.3">
      <c r="A1358" s="156"/>
      <c r="B1358" s="170"/>
      <c r="W1358" s="170"/>
      <c r="X1358" s="164"/>
      <c r="Y1358" s="164"/>
      <c r="Z1358" s="164"/>
      <c r="AA1358" s="164"/>
      <c r="AB1358" s="164"/>
      <c r="AC1358" s="164"/>
      <c r="AD1358" s="164"/>
      <c r="AE1358" s="164"/>
      <c r="AF1358" s="164"/>
      <c r="AG1358" s="164"/>
      <c r="AH1358" s="164"/>
      <c r="AI1358" s="164"/>
      <c r="AJ1358" s="164"/>
      <c r="AK1358" s="164"/>
      <c r="AL1358" s="164"/>
      <c r="AM1358" s="164"/>
      <c r="AN1358" s="164"/>
      <c r="AO1358" s="164"/>
      <c r="AP1358" s="164"/>
      <c r="AQ1358" s="164"/>
      <c r="AR1358" s="164"/>
      <c r="AS1358" s="164"/>
      <c r="AT1358" s="164"/>
      <c r="AU1358" s="164"/>
      <c r="AV1358" s="164"/>
      <c r="AW1358" s="164"/>
      <c r="AX1358" s="164"/>
      <c r="AY1358" s="164"/>
      <c r="AZ1358" s="164"/>
      <c r="BA1358" s="164"/>
      <c r="BB1358" s="164"/>
      <c r="BC1358" s="164"/>
      <c r="BD1358" s="164"/>
      <c r="BE1358" s="164"/>
      <c r="BF1358" s="164"/>
      <c r="BG1358" s="164"/>
      <c r="BH1358" s="164"/>
      <c r="BI1358" s="164"/>
      <c r="BJ1358" s="164"/>
      <c r="BK1358" s="164"/>
      <c r="BL1358" s="164"/>
      <c r="BM1358" s="164"/>
      <c r="BN1358" s="164"/>
      <c r="BO1358" s="164"/>
      <c r="BP1358" s="164"/>
      <c r="BQ1358" s="164"/>
      <c r="BR1358" s="164"/>
      <c r="BS1358" s="164"/>
      <c r="BT1358" s="164"/>
      <c r="BU1358" s="164"/>
      <c r="BV1358" s="164"/>
      <c r="BW1358" s="164"/>
      <c r="BX1358" s="164"/>
      <c r="BY1358" s="172"/>
    </row>
    <row r="1359" spans="1:77" s="169" customFormat="1" x14ac:dyDescent="0.3">
      <c r="A1359" s="156"/>
      <c r="B1359" s="170"/>
      <c r="W1359" s="170"/>
      <c r="X1359" s="164"/>
      <c r="Y1359" s="164"/>
      <c r="Z1359" s="164"/>
      <c r="AA1359" s="164"/>
      <c r="AB1359" s="164"/>
      <c r="AC1359" s="164"/>
      <c r="AD1359" s="164"/>
      <c r="AE1359" s="164"/>
      <c r="AF1359" s="164"/>
      <c r="AG1359" s="164"/>
      <c r="AH1359" s="164"/>
      <c r="AI1359" s="164"/>
      <c r="AJ1359" s="164"/>
      <c r="AK1359" s="164"/>
      <c r="AL1359" s="164"/>
      <c r="AM1359" s="164"/>
      <c r="AN1359" s="164"/>
      <c r="AO1359" s="164"/>
      <c r="AP1359" s="164"/>
      <c r="AQ1359" s="164"/>
      <c r="AR1359" s="164"/>
      <c r="AS1359" s="164"/>
      <c r="AT1359" s="164"/>
      <c r="AU1359" s="164"/>
      <c r="AV1359" s="164"/>
      <c r="AW1359" s="164"/>
      <c r="AX1359" s="164"/>
      <c r="AY1359" s="164"/>
      <c r="AZ1359" s="164"/>
      <c r="BA1359" s="164"/>
      <c r="BB1359" s="164"/>
      <c r="BC1359" s="164"/>
      <c r="BD1359" s="164"/>
      <c r="BE1359" s="164"/>
      <c r="BF1359" s="164"/>
      <c r="BG1359" s="164"/>
      <c r="BH1359" s="164"/>
      <c r="BI1359" s="164"/>
      <c r="BJ1359" s="164"/>
      <c r="BK1359" s="164"/>
      <c r="BL1359" s="164"/>
      <c r="BM1359" s="164"/>
      <c r="BN1359" s="164"/>
      <c r="BO1359" s="164"/>
      <c r="BP1359" s="164"/>
      <c r="BQ1359" s="164"/>
      <c r="BR1359" s="164"/>
      <c r="BS1359" s="164"/>
      <c r="BT1359" s="164"/>
      <c r="BU1359" s="164"/>
      <c r="BV1359" s="164"/>
      <c r="BW1359" s="164"/>
      <c r="BX1359" s="164"/>
      <c r="BY1359" s="172"/>
    </row>
    <row r="1360" spans="1:77" s="169" customFormat="1" x14ac:dyDescent="0.3">
      <c r="A1360" s="156"/>
      <c r="B1360" s="170"/>
      <c r="W1360" s="170"/>
      <c r="X1360" s="164"/>
      <c r="Y1360" s="164"/>
      <c r="Z1360" s="164"/>
      <c r="AA1360" s="164"/>
      <c r="AB1360" s="164"/>
      <c r="AC1360" s="164"/>
      <c r="AD1360" s="164"/>
      <c r="AE1360" s="164"/>
      <c r="AF1360" s="164"/>
      <c r="AG1360" s="164"/>
      <c r="AH1360" s="164"/>
      <c r="AI1360" s="164"/>
      <c r="AJ1360" s="164"/>
      <c r="AK1360" s="164"/>
      <c r="AL1360" s="164"/>
      <c r="AM1360" s="164"/>
      <c r="AN1360" s="164"/>
      <c r="AO1360" s="164"/>
      <c r="AP1360" s="164"/>
      <c r="AQ1360" s="164"/>
      <c r="AR1360" s="164"/>
      <c r="AS1360" s="164"/>
      <c r="AT1360" s="164"/>
      <c r="AU1360" s="164"/>
      <c r="AV1360" s="164"/>
      <c r="AW1360" s="164"/>
      <c r="AX1360" s="164"/>
      <c r="AY1360" s="164"/>
      <c r="AZ1360" s="164"/>
      <c r="BA1360" s="164"/>
      <c r="BB1360" s="164"/>
      <c r="BC1360" s="164"/>
      <c r="BD1360" s="164"/>
      <c r="BE1360" s="164"/>
      <c r="BF1360" s="164"/>
      <c r="BG1360" s="164"/>
      <c r="BH1360" s="164"/>
      <c r="BI1360" s="164"/>
      <c r="BJ1360" s="164"/>
      <c r="BK1360" s="164"/>
      <c r="BL1360" s="164"/>
      <c r="BM1360" s="164"/>
      <c r="BN1360" s="164"/>
      <c r="BO1360" s="164"/>
      <c r="BP1360" s="164"/>
      <c r="BQ1360" s="164"/>
      <c r="BR1360" s="164"/>
      <c r="BS1360" s="164"/>
      <c r="BT1360" s="164"/>
      <c r="BU1360" s="164"/>
      <c r="BV1360" s="164"/>
      <c r="BW1360" s="164"/>
      <c r="BX1360" s="164"/>
      <c r="BY1360" s="172"/>
    </row>
    <row r="1361" spans="1:77" s="169" customFormat="1" x14ac:dyDescent="0.3">
      <c r="A1361" s="156"/>
      <c r="B1361" s="170"/>
      <c r="W1361" s="170"/>
      <c r="X1361" s="164"/>
      <c r="Y1361" s="164"/>
      <c r="Z1361" s="164"/>
      <c r="AA1361" s="164"/>
      <c r="AB1361" s="164"/>
      <c r="AC1361" s="164"/>
      <c r="AD1361" s="164"/>
      <c r="AE1361" s="164"/>
      <c r="AF1361" s="164"/>
      <c r="AG1361" s="164"/>
      <c r="AH1361" s="164"/>
      <c r="AI1361" s="164"/>
      <c r="AJ1361" s="164"/>
      <c r="AK1361" s="164"/>
      <c r="AL1361" s="164"/>
      <c r="AM1361" s="164"/>
      <c r="AN1361" s="164"/>
      <c r="AO1361" s="164"/>
      <c r="AP1361" s="164"/>
      <c r="AQ1361" s="164"/>
      <c r="AR1361" s="164"/>
      <c r="AS1361" s="164"/>
      <c r="AT1361" s="164"/>
      <c r="AU1361" s="164"/>
      <c r="AV1361" s="164"/>
      <c r="AW1361" s="164"/>
      <c r="AX1361" s="164"/>
      <c r="AY1361" s="164"/>
      <c r="AZ1361" s="164"/>
      <c r="BA1361" s="164"/>
      <c r="BB1361" s="164"/>
      <c r="BC1361" s="164"/>
      <c r="BD1361" s="164"/>
      <c r="BE1361" s="164"/>
      <c r="BF1361" s="164"/>
      <c r="BG1361" s="164"/>
      <c r="BH1361" s="164"/>
      <c r="BI1361" s="164"/>
      <c r="BJ1361" s="164"/>
      <c r="BK1361" s="164"/>
      <c r="BL1361" s="164"/>
      <c r="BM1361" s="164"/>
      <c r="BN1361" s="164"/>
      <c r="BO1361" s="164"/>
      <c r="BP1361" s="164"/>
      <c r="BQ1361" s="164"/>
      <c r="BR1361" s="164"/>
      <c r="BS1361" s="164"/>
      <c r="BT1361" s="164"/>
      <c r="BU1361" s="164"/>
      <c r="BV1361" s="164"/>
      <c r="BW1361" s="164"/>
      <c r="BX1361" s="164"/>
      <c r="BY1361" s="172"/>
    </row>
    <row r="1362" spans="1:77" s="169" customFormat="1" x14ac:dyDescent="0.3">
      <c r="A1362" s="156"/>
      <c r="B1362" s="170"/>
      <c r="W1362" s="170"/>
      <c r="X1362" s="164"/>
      <c r="Y1362" s="164"/>
      <c r="Z1362" s="164"/>
      <c r="AA1362" s="164"/>
      <c r="AB1362" s="164"/>
      <c r="AC1362" s="164"/>
      <c r="AD1362" s="164"/>
      <c r="AE1362" s="164"/>
      <c r="AF1362" s="164"/>
      <c r="AG1362" s="164"/>
      <c r="AH1362" s="164"/>
      <c r="AI1362" s="164"/>
      <c r="AJ1362" s="164"/>
      <c r="AK1362" s="164"/>
      <c r="AL1362" s="164"/>
      <c r="AM1362" s="164"/>
      <c r="AN1362" s="164"/>
      <c r="AO1362" s="164"/>
      <c r="AP1362" s="164"/>
      <c r="AQ1362" s="164"/>
      <c r="AR1362" s="164"/>
      <c r="AS1362" s="164"/>
      <c r="AT1362" s="164"/>
      <c r="AU1362" s="164"/>
      <c r="AV1362" s="164"/>
      <c r="AW1362" s="164"/>
      <c r="AX1362" s="164"/>
      <c r="AY1362" s="164"/>
      <c r="AZ1362" s="164"/>
      <c r="BA1362" s="164"/>
      <c r="BB1362" s="164"/>
      <c r="BC1362" s="164"/>
      <c r="BD1362" s="164"/>
      <c r="BE1362" s="164"/>
      <c r="BF1362" s="164"/>
      <c r="BG1362" s="164"/>
      <c r="BH1362" s="164"/>
      <c r="BI1362" s="164"/>
      <c r="BJ1362" s="164"/>
      <c r="BK1362" s="164"/>
      <c r="BL1362" s="164"/>
      <c r="BM1362" s="164"/>
      <c r="BN1362" s="164"/>
      <c r="BO1362" s="164"/>
      <c r="BP1362" s="164"/>
      <c r="BQ1362" s="164"/>
      <c r="BR1362" s="164"/>
      <c r="BS1362" s="164"/>
      <c r="BT1362" s="164"/>
      <c r="BU1362" s="164"/>
      <c r="BV1362" s="164"/>
      <c r="BW1362" s="164"/>
      <c r="BX1362" s="164"/>
      <c r="BY1362" s="172"/>
    </row>
    <row r="1363" spans="1:77" s="169" customFormat="1" x14ac:dyDescent="0.3">
      <c r="A1363" s="156"/>
      <c r="B1363" s="170"/>
      <c r="W1363" s="170"/>
      <c r="X1363" s="164"/>
      <c r="Y1363" s="164"/>
      <c r="Z1363" s="164"/>
      <c r="AA1363" s="164"/>
      <c r="AB1363" s="164"/>
      <c r="AC1363" s="164"/>
      <c r="AD1363" s="164"/>
      <c r="AE1363" s="164"/>
      <c r="AF1363" s="164"/>
      <c r="AG1363" s="164"/>
      <c r="AH1363" s="164"/>
      <c r="AI1363" s="164"/>
      <c r="AJ1363" s="164"/>
      <c r="AK1363" s="164"/>
      <c r="AL1363" s="164"/>
      <c r="AM1363" s="164"/>
      <c r="AN1363" s="164"/>
      <c r="AO1363" s="164"/>
      <c r="AP1363" s="164"/>
      <c r="AQ1363" s="164"/>
      <c r="AR1363" s="164"/>
      <c r="AS1363" s="164"/>
      <c r="AT1363" s="164"/>
      <c r="AU1363" s="164"/>
      <c r="AV1363" s="164"/>
      <c r="AW1363" s="164"/>
      <c r="AX1363" s="164"/>
      <c r="AY1363" s="164"/>
      <c r="AZ1363" s="164"/>
      <c r="BA1363" s="164"/>
      <c r="BB1363" s="164"/>
      <c r="BC1363" s="164"/>
      <c r="BD1363" s="164"/>
      <c r="BE1363" s="164"/>
      <c r="BF1363" s="164"/>
      <c r="BG1363" s="164"/>
      <c r="BH1363" s="164"/>
      <c r="BI1363" s="164"/>
      <c r="BJ1363" s="164"/>
      <c r="BK1363" s="164"/>
      <c r="BL1363" s="164"/>
      <c r="BM1363" s="164"/>
      <c r="BN1363" s="164"/>
      <c r="BO1363" s="164"/>
      <c r="BP1363" s="164"/>
      <c r="BQ1363" s="164"/>
      <c r="BR1363" s="164"/>
      <c r="BS1363" s="164"/>
      <c r="BT1363" s="164"/>
      <c r="BU1363" s="164"/>
      <c r="BV1363" s="164"/>
      <c r="BW1363" s="164"/>
      <c r="BX1363" s="164"/>
      <c r="BY1363" s="172"/>
    </row>
    <row r="1364" spans="1:77" s="169" customFormat="1" x14ac:dyDescent="0.3">
      <c r="A1364" s="156"/>
      <c r="B1364" s="170"/>
      <c r="W1364" s="170"/>
      <c r="X1364" s="164"/>
      <c r="Y1364" s="164"/>
      <c r="Z1364" s="164"/>
      <c r="AA1364" s="164"/>
      <c r="AB1364" s="164"/>
      <c r="AC1364" s="164"/>
      <c r="AD1364" s="164"/>
      <c r="AE1364" s="164"/>
      <c r="AF1364" s="164"/>
      <c r="AG1364" s="164"/>
      <c r="AH1364" s="164"/>
      <c r="AI1364" s="164"/>
      <c r="AJ1364" s="164"/>
      <c r="AK1364" s="164"/>
      <c r="AL1364" s="164"/>
      <c r="AM1364" s="164"/>
      <c r="AN1364" s="164"/>
      <c r="AO1364" s="164"/>
      <c r="AP1364" s="164"/>
      <c r="AQ1364" s="164"/>
      <c r="AR1364" s="164"/>
      <c r="AS1364" s="164"/>
      <c r="AT1364" s="164"/>
      <c r="AU1364" s="164"/>
      <c r="AV1364" s="164"/>
      <c r="AW1364" s="164"/>
      <c r="AX1364" s="164"/>
      <c r="AY1364" s="164"/>
      <c r="AZ1364" s="164"/>
      <c r="BA1364" s="164"/>
      <c r="BB1364" s="164"/>
      <c r="BC1364" s="164"/>
      <c r="BD1364" s="164"/>
      <c r="BE1364" s="164"/>
      <c r="BF1364" s="164"/>
      <c r="BG1364" s="164"/>
      <c r="BH1364" s="164"/>
      <c r="BI1364" s="164"/>
      <c r="BJ1364" s="164"/>
      <c r="BK1364" s="164"/>
      <c r="BL1364" s="164"/>
      <c r="BM1364" s="164"/>
      <c r="BN1364" s="164"/>
      <c r="BO1364" s="164"/>
      <c r="BP1364" s="164"/>
      <c r="BQ1364" s="164"/>
      <c r="BR1364" s="164"/>
      <c r="BS1364" s="164"/>
      <c r="BT1364" s="164"/>
      <c r="BU1364" s="164"/>
      <c r="BV1364" s="164"/>
      <c r="BW1364" s="164"/>
      <c r="BX1364" s="164"/>
      <c r="BY1364" s="172"/>
    </row>
    <row r="1365" spans="1:77" s="169" customFormat="1" x14ac:dyDescent="0.3">
      <c r="A1365" s="156"/>
      <c r="B1365" s="170"/>
      <c r="W1365" s="170"/>
      <c r="X1365" s="164"/>
      <c r="Y1365" s="164"/>
      <c r="Z1365" s="164"/>
      <c r="AA1365" s="164"/>
      <c r="AB1365" s="164"/>
      <c r="AC1365" s="164"/>
      <c r="AD1365" s="164"/>
      <c r="AE1365" s="164"/>
      <c r="AF1365" s="164"/>
      <c r="AG1365" s="164"/>
      <c r="AH1365" s="164"/>
      <c r="AI1365" s="164"/>
      <c r="AJ1365" s="164"/>
      <c r="AK1365" s="164"/>
      <c r="AL1365" s="164"/>
      <c r="AM1365" s="164"/>
      <c r="AN1365" s="164"/>
      <c r="AO1365" s="164"/>
      <c r="AP1365" s="164"/>
      <c r="AQ1365" s="164"/>
      <c r="AR1365" s="164"/>
      <c r="AS1365" s="164"/>
      <c r="AT1365" s="164"/>
      <c r="AU1365" s="164"/>
      <c r="AV1365" s="164"/>
      <c r="AW1365" s="164"/>
      <c r="AX1365" s="164"/>
      <c r="AY1365" s="164"/>
      <c r="AZ1365" s="164"/>
      <c r="BA1365" s="164"/>
      <c r="BB1365" s="164"/>
      <c r="BC1365" s="164"/>
      <c r="BD1365" s="164"/>
      <c r="BE1365" s="164"/>
      <c r="BF1365" s="164"/>
      <c r="BG1365" s="164"/>
      <c r="BH1365" s="164"/>
      <c r="BI1365" s="164"/>
      <c r="BJ1365" s="164"/>
      <c r="BK1365" s="164"/>
      <c r="BL1365" s="164"/>
      <c r="BM1365" s="164"/>
      <c r="BN1365" s="164"/>
      <c r="BO1365" s="164"/>
      <c r="BP1365" s="164"/>
      <c r="BQ1365" s="164"/>
      <c r="BR1365" s="164"/>
      <c r="BS1365" s="164"/>
      <c r="BT1365" s="164"/>
      <c r="BU1365" s="164"/>
      <c r="BV1365" s="164"/>
      <c r="BW1365" s="164"/>
      <c r="BX1365" s="164"/>
      <c r="BY1365" s="172"/>
    </row>
    <row r="1366" spans="1:77" s="169" customFormat="1" x14ac:dyDescent="0.3">
      <c r="A1366" s="156"/>
      <c r="B1366" s="170"/>
      <c r="W1366" s="170"/>
      <c r="X1366" s="164"/>
      <c r="Y1366" s="164"/>
      <c r="Z1366" s="164"/>
      <c r="AA1366" s="164"/>
      <c r="AB1366" s="164"/>
      <c r="AC1366" s="164"/>
      <c r="AD1366" s="164"/>
      <c r="AE1366" s="164"/>
      <c r="AF1366" s="164"/>
      <c r="AG1366" s="164"/>
      <c r="AH1366" s="164"/>
      <c r="AI1366" s="164"/>
      <c r="AJ1366" s="164"/>
      <c r="AK1366" s="164"/>
      <c r="AL1366" s="164"/>
      <c r="AM1366" s="164"/>
      <c r="AN1366" s="164"/>
      <c r="AO1366" s="164"/>
      <c r="AP1366" s="164"/>
      <c r="AQ1366" s="164"/>
      <c r="AR1366" s="164"/>
      <c r="AS1366" s="164"/>
      <c r="AT1366" s="164"/>
      <c r="AU1366" s="164"/>
      <c r="AV1366" s="164"/>
      <c r="AW1366" s="164"/>
      <c r="AX1366" s="164"/>
      <c r="AY1366" s="164"/>
      <c r="AZ1366" s="164"/>
      <c r="BA1366" s="164"/>
      <c r="BB1366" s="164"/>
      <c r="BC1366" s="164"/>
      <c r="BD1366" s="164"/>
      <c r="BE1366" s="164"/>
      <c r="BF1366" s="164"/>
      <c r="BG1366" s="164"/>
      <c r="BH1366" s="164"/>
      <c r="BI1366" s="164"/>
      <c r="BJ1366" s="164"/>
      <c r="BK1366" s="164"/>
      <c r="BL1366" s="164"/>
      <c r="BM1366" s="164"/>
      <c r="BN1366" s="164"/>
      <c r="BO1366" s="164"/>
      <c r="BP1366" s="164"/>
      <c r="BQ1366" s="164"/>
      <c r="BR1366" s="164"/>
      <c r="BS1366" s="164"/>
      <c r="BT1366" s="164"/>
      <c r="BU1366" s="164"/>
      <c r="BV1366" s="164"/>
      <c r="BW1366" s="164"/>
      <c r="BX1366" s="164"/>
      <c r="BY1366" s="172"/>
    </row>
    <row r="1367" spans="1:77" s="169" customFormat="1" x14ac:dyDescent="0.3">
      <c r="A1367" s="156"/>
      <c r="B1367" s="170"/>
      <c r="W1367" s="170"/>
      <c r="X1367" s="164"/>
      <c r="Y1367" s="164"/>
      <c r="Z1367" s="164"/>
      <c r="AA1367" s="164"/>
      <c r="AB1367" s="164"/>
      <c r="AC1367" s="164"/>
      <c r="AD1367" s="164"/>
      <c r="AE1367" s="164"/>
      <c r="AF1367" s="164"/>
      <c r="AG1367" s="164"/>
      <c r="AH1367" s="164"/>
      <c r="AI1367" s="164"/>
      <c r="AJ1367" s="164"/>
      <c r="AK1367" s="164"/>
      <c r="AL1367" s="164"/>
      <c r="AM1367" s="164"/>
      <c r="AN1367" s="164"/>
      <c r="AO1367" s="164"/>
      <c r="AP1367" s="164"/>
      <c r="AQ1367" s="164"/>
      <c r="AR1367" s="164"/>
      <c r="AS1367" s="164"/>
      <c r="AT1367" s="164"/>
      <c r="AU1367" s="164"/>
      <c r="AV1367" s="164"/>
      <c r="AW1367" s="164"/>
      <c r="AX1367" s="164"/>
      <c r="AY1367" s="164"/>
      <c r="AZ1367" s="164"/>
      <c r="BA1367" s="164"/>
      <c r="BB1367" s="164"/>
      <c r="BC1367" s="164"/>
      <c r="BD1367" s="164"/>
      <c r="BE1367" s="164"/>
      <c r="BF1367" s="164"/>
      <c r="BG1367" s="164"/>
      <c r="BH1367" s="164"/>
      <c r="BI1367" s="164"/>
      <c r="BJ1367" s="164"/>
      <c r="BK1367" s="164"/>
      <c r="BL1367" s="164"/>
      <c r="BM1367" s="164"/>
      <c r="BN1367" s="164"/>
      <c r="BO1367" s="164"/>
      <c r="BP1367" s="164"/>
      <c r="BQ1367" s="164"/>
      <c r="BR1367" s="164"/>
      <c r="BS1367" s="164"/>
      <c r="BT1367" s="164"/>
      <c r="BU1367" s="164"/>
      <c r="BV1367" s="164"/>
      <c r="BW1367" s="164"/>
      <c r="BX1367" s="164"/>
      <c r="BY1367" s="172"/>
    </row>
    <row r="1368" spans="1:77" s="169" customFormat="1" x14ac:dyDescent="0.3">
      <c r="A1368" s="156"/>
      <c r="B1368" s="170"/>
      <c r="W1368" s="170"/>
      <c r="X1368" s="164"/>
      <c r="Y1368" s="164"/>
      <c r="Z1368" s="164"/>
      <c r="AA1368" s="164"/>
      <c r="AB1368" s="164"/>
      <c r="AC1368" s="164"/>
      <c r="AD1368" s="164"/>
      <c r="AE1368" s="164"/>
      <c r="AF1368" s="164"/>
      <c r="AG1368" s="164"/>
      <c r="AH1368" s="164"/>
      <c r="AI1368" s="164"/>
      <c r="AJ1368" s="164"/>
      <c r="AK1368" s="164"/>
      <c r="AL1368" s="164"/>
      <c r="AM1368" s="164"/>
      <c r="AN1368" s="164"/>
      <c r="AO1368" s="164"/>
      <c r="AP1368" s="164"/>
      <c r="AQ1368" s="164"/>
      <c r="AR1368" s="164"/>
      <c r="AS1368" s="164"/>
      <c r="AT1368" s="164"/>
      <c r="AU1368" s="164"/>
      <c r="AV1368" s="164"/>
      <c r="AW1368" s="164"/>
      <c r="AX1368" s="164"/>
      <c r="AY1368" s="164"/>
      <c r="AZ1368" s="164"/>
      <c r="BA1368" s="164"/>
      <c r="BB1368" s="164"/>
      <c r="BC1368" s="164"/>
      <c r="BD1368" s="164"/>
      <c r="BE1368" s="164"/>
      <c r="BF1368" s="164"/>
      <c r="BG1368" s="164"/>
      <c r="BH1368" s="164"/>
      <c r="BI1368" s="164"/>
      <c r="BJ1368" s="164"/>
      <c r="BK1368" s="164"/>
      <c r="BL1368" s="164"/>
      <c r="BM1368" s="164"/>
      <c r="BN1368" s="164"/>
      <c r="BO1368" s="164"/>
      <c r="BP1368" s="164"/>
      <c r="BQ1368" s="164"/>
      <c r="BR1368" s="164"/>
      <c r="BS1368" s="164"/>
      <c r="BT1368" s="164"/>
      <c r="BU1368" s="164"/>
      <c r="BV1368" s="164"/>
      <c r="BW1368" s="164"/>
      <c r="BX1368" s="164"/>
      <c r="BY1368" s="172"/>
    </row>
    <row r="1369" spans="1:77" s="169" customFormat="1" x14ac:dyDescent="0.3">
      <c r="A1369" s="156"/>
      <c r="B1369" s="170"/>
      <c r="W1369" s="170"/>
      <c r="X1369" s="164"/>
      <c r="Y1369" s="164"/>
      <c r="Z1369" s="164"/>
      <c r="AA1369" s="164"/>
      <c r="AB1369" s="164"/>
      <c r="AC1369" s="164"/>
      <c r="AD1369" s="164"/>
      <c r="AE1369" s="164"/>
      <c r="AF1369" s="164"/>
      <c r="AG1369" s="164"/>
      <c r="AH1369" s="164"/>
      <c r="AI1369" s="164"/>
      <c r="AJ1369" s="164"/>
      <c r="AK1369" s="164"/>
      <c r="AL1369" s="164"/>
      <c r="AM1369" s="164"/>
      <c r="AN1369" s="164"/>
      <c r="AO1369" s="164"/>
      <c r="AP1369" s="164"/>
      <c r="AQ1369" s="164"/>
      <c r="AR1369" s="164"/>
      <c r="AS1369" s="164"/>
      <c r="AT1369" s="164"/>
      <c r="AU1369" s="164"/>
      <c r="AV1369" s="164"/>
      <c r="AW1369" s="164"/>
      <c r="AX1369" s="164"/>
      <c r="AY1369" s="164"/>
      <c r="AZ1369" s="164"/>
      <c r="BA1369" s="164"/>
      <c r="BB1369" s="164"/>
      <c r="BC1369" s="164"/>
      <c r="BD1369" s="164"/>
      <c r="BE1369" s="164"/>
      <c r="BF1369" s="164"/>
      <c r="BG1369" s="164"/>
      <c r="BH1369" s="164"/>
      <c r="BI1369" s="164"/>
      <c r="BJ1369" s="164"/>
      <c r="BK1369" s="164"/>
      <c r="BL1369" s="164"/>
      <c r="BM1369" s="164"/>
      <c r="BN1369" s="164"/>
      <c r="BO1369" s="164"/>
      <c r="BP1369" s="164"/>
      <c r="BQ1369" s="164"/>
      <c r="BR1369" s="164"/>
      <c r="BS1369" s="164"/>
      <c r="BT1369" s="164"/>
      <c r="BU1369" s="164"/>
      <c r="BV1369" s="164"/>
      <c r="BW1369" s="164"/>
      <c r="BX1369" s="164"/>
      <c r="BY1369" s="172"/>
    </row>
    <row r="1370" spans="1:77" s="169" customFormat="1" x14ac:dyDescent="0.3">
      <c r="A1370" s="156"/>
      <c r="B1370" s="170"/>
      <c r="W1370" s="170"/>
      <c r="X1370" s="164"/>
      <c r="Y1370" s="164"/>
      <c r="Z1370" s="164"/>
      <c r="AA1370" s="164"/>
      <c r="AB1370" s="164"/>
      <c r="AC1370" s="164"/>
      <c r="AD1370" s="164"/>
      <c r="AE1370" s="164"/>
      <c r="AF1370" s="164"/>
      <c r="AG1370" s="164"/>
      <c r="AH1370" s="164"/>
      <c r="AI1370" s="164"/>
      <c r="AJ1370" s="164"/>
      <c r="AK1370" s="164"/>
      <c r="AL1370" s="164"/>
      <c r="AM1370" s="164"/>
      <c r="AN1370" s="164"/>
      <c r="AO1370" s="164"/>
      <c r="AP1370" s="164"/>
      <c r="AQ1370" s="164"/>
      <c r="AR1370" s="164"/>
      <c r="AS1370" s="164"/>
      <c r="AT1370" s="164"/>
      <c r="AU1370" s="164"/>
      <c r="AV1370" s="164"/>
      <c r="AW1370" s="164"/>
      <c r="AX1370" s="164"/>
      <c r="AY1370" s="164"/>
      <c r="AZ1370" s="164"/>
      <c r="BA1370" s="164"/>
      <c r="BB1370" s="164"/>
      <c r="BC1370" s="164"/>
      <c r="BD1370" s="164"/>
      <c r="BE1370" s="164"/>
      <c r="BF1370" s="164"/>
      <c r="BG1370" s="164"/>
      <c r="BH1370" s="164"/>
      <c r="BI1370" s="164"/>
      <c r="BJ1370" s="164"/>
      <c r="BK1370" s="164"/>
      <c r="BL1370" s="164"/>
      <c r="BM1370" s="164"/>
      <c r="BN1370" s="164"/>
      <c r="BO1370" s="164"/>
      <c r="BP1370" s="164"/>
      <c r="BQ1370" s="164"/>
      <c r="BR1370" s="164"/>
      <c r="BS1370" s="164"/>
      <c r="BT1370" s="164"/>
      <c r="BU1370" s="164"/>
      <c r="BV1370" s="164"/>
      <c r="BW1370" s="164"/>
      <c r="BX1370" s="164"/>
      <c r="BY1370" s="172"/>
    </row>
    <row r="1371" spans="1:77" s="169" customFormat="1" x14ac:dyDescent="0.3">
      <c r="A1371" s="156"/>
      <c r="B1371" s="170"/>
      <c r="W1371" s="170"/>
      <c r="X1371" s="164"/>
      <c r="Y1371" s="164"/>
      <c r="Z1371" s="164"/>
      <c r="AA1371" s="164"/>
      <c r="AB1371" s="164"/>
      <c r="AC1371" s="164"/>
      <c r="AD1371" s="164"/>
      <c r="AE1371" s="164"/>
      <c r="AF1371" s="164"/>
      <c r="AG1371" s="164"/>
      <c r="AH1371" s="164"/>
      <c r="AI1371" s="164"/>
      <c r="AJ1371" s="164"/>
      <c r="AK1371" s="164"/>
      <c r="AL1371" s="164"/>
      <c r="AM1371" s="164"/>
      <c r="AN1371" s="164"/>
      <c r="AO1371" s="164"/>
      <c r="AP1371" s="164"/>
      <c r="AQ1371" s="164"/>
      <c r="AR1371" s="164"/>
      <c r="AS1371" s="164"/>
      <c r="AT1371" s="164"/>
      <c r="AU1371" s="164"/>
      <c r="AV1371" s="164"/>
      <c r="AW1371" s="164"/>
      <c r="AX1371" s="164"/>
      <c r="AY1371" s="164"/>
      <c r="AZ1371" s="164"/>
      <c r="BA1371" s="164"/>
      <c r="BB1371" s="164"/>
      <c r="BC1371" s="164"/>
      <c r="BD1371" s="164"/>
      <c r="BE1371" s="164"/>
      <c r="BF1371" s="164"/>
      <c r="BG1371" s="164"/>
      <c r="BH1371" s="164"/>
      <c r="BI1371" s="164"/>
      <c r="BJ1371" s="164"/>
      <c r="BK1371" s="164"/>
      <c r="BL1371" s="164"/>
      <c r="BM1371" s="164"/>
      <c r="BN1371" s="164"/>
      <c r="BO1371" s="164"/>
      <c r="BP1371" s="164"/>
      <c r="BQ1371" s="164"/>
      <c r="BR1371" s="164"/>
      <c r="BS1371" s="164"/>
      <c r="BT1371" s="164"/>
      <c r="BU1371" s="164"/>
      <c r="BV1371" s="164"/>
      <c r="BW1371" s="164"/>
      <c r="BX1371" s="164"/>
      <c r="BY1371" s="172"/>
    </row>
    <row r="1372" spans="1:77" s="169" customFormat="1" x14ac:dyDescent="0.3">
      <c r="A1372" s="156"/>
      <c r="B1372" s="170"/>
      <c r="W1372" s="170"/>
      <c r="X1372" s="164"/>
      <c r="Y1372" s="164"/>
      <c r="Z1372" s="164"/>
      <c r="AA1372" s="164"/>
      <c r="AB1372" s="164"/>
      <c r="AC1372" s="164"/>
      <c r="AD1372" s="164"/>
      <c r="AE1372" s="164"/>
      <c r="AF1372" s="164"/>
      <c r="AG1372" s="164"/>
      <c r="AH1372" s="164"/>
      <c r="AI1372" s="164"/>
      <c r="AJ1372" s="164"/>
      <c r="AK1372" s="164"/>
      <c r="AL1372" s="164"/>
      <c r="AM1372" s="164"/>
      <c r="AN1372" s="164"/>
      <c r="AO1372" s="164"/>
      <c r="AP1372" s="164"/>
      <c r="AQ1372" s="164"/>
      <c r="AR1372" s="164"/>
      <c r="AS1372" s="164"/>
      <c r="AT1372" s="164"/>
      <c r="AU1372" s="164"/>
      <c r="AV1372" s="164"/>
      <c r="AW1372" s="164"/>
      <c r="AX1372" s="164"/>
      <c r="AY1372" s="164"/>
      <c r="AZ1372" s="164"/>
      <c r="BA1372" s="164"/>
      <c r="BB1372" s="164"/>
      <c r="BC1372" s="164"/>
      <c r="BD1372" s="164"/>
      <c r="BE1372" s="164"/>
      <c r="BF1372" s="164"/>
      <c r="BG1372" s="164"/>
      <c r="BH1372" s="164"/>
      <c r="BI1372" s="164"/>
      <c r="BJ1372" s="164"/>
      <c r="BK1372" s="164"/>
      <c r="BL1372" s="164"/>
      <c r="BM1372" s="164"/>
      <c r="BN1372" s="164"/>
      <c r="BO1372" s="164"/>
      <c r="BP1372" s="164"/>
      <c r="BQ1372" s="164"/>
      <c r="BR1372" s="164"/>
      <c r="BS1372" s="164"/>
      <c r="BT1372" s="164"/>
      <c r="BU1372" s="164"/>
      <c r="BV1372" s="164"/>
      <c r="BW1372" s="164"/>
      <c r="BX1372" s="164"/>
      <c r="BY1372" s="172"/>
    </row>
    <row r="1373" spans="1:77" s="169" customFormat="1" x14ac:dyDescent="0.3">
      <c r="A1373" s="156"/>
      <c r="B1373" s="170"/>
      <c r="W1373" s="170"/>
      <c r="X1373" s="164"/>
      <c r="Y1373" s="164"/>
      <c r="Z1373" s="164"/>
      <c r="AA1373" s="164"/>
      <c r="AB1373" s="164"/>
      <c r="AC1373" s="164"/>
      <c r="AD1373" s="164"/>
      <c r="AE1373" s="164"/>
      <c r="AF1373" s="164"/>
      <c r="AG1373" s="164"/>
      <c r="AH1373" s="164"/>
      <c r="AI1373" s="164"/>
      <c r="AJ1373" s="164"/>
      <c r="AK1373" s="164"/>
      <c r="AL1373" s="164"/>
      <c r="AM1373" s="164"/>
      <c r="AN1373" s="164"/>
      <c r="AO1373" s="164"/>
      <c r="AP1373" s="164"/>
      <c r="AQ1373" s="164"/>
      <c r="AR1373" s="164"/>
      <c r="AS1373" s="164"/>
      <c r="AT1373" s="164"/>
      <c r="AU1373" s="164"/>
      <c r="AV1373" s="164"/>
      <c r="AW1373" s="164"/>
      <c r="AX1373" s="164"/>
      <c r="AY1373" s="164"/>
      <c r="AZ1373" s="164"/>
      <c r="BA1373" s="164"/>
      <c r="BB1373" s="164"/>
      <c r="BC1373" s="164"/>
      <c r="BD1373" s="164"/>
      <c r="BE1373" s="164"/>
      <c r="BF1373" s="164"/>
      <c r="BG1373" s="164"/>
      <c r="BH1373" s="164"/>
      <c r="BI1373" s="164"/>
      <c r="BJ1373" s="164"/>
      <c r="BK1373" s="164"/>
      <c r="BL1373" s="164"/>
      <c r="BM1373" s="164"/>
      <c r="BN1373" s="164"/>
      <c r="BO1373" s="164"/>
      <c r="BP1373" s="164"/>
      <c r="BQ1373" s="164"/>
      <c r="BR1373" s="164"/>
      <c r="BS1373" s="164"/>
      <c r="BT1373" s="164"/>
      <c r="BU1373" s="164"/>
      <c r="BV1373" s="164"/>
      <c r="BW1373" s="164"/>
      <c r="BX1373" s="164"/>
      <c r="BY1373" s="172"/>
    </row>
    <row r="1374" spans="1:77" s="169" customFormat="1" x14ac:dyDescent="0.3">
      <c r="A1374" s="156"/>
      <c r="B1374" s="170"/>
      <c r="W1374" s="170"/>
      <c r="X1374" s="164"/>
      <c r="Y1374" s="164"/>
      <c r="Z1374" s="164"/>
      <c r="AA1374" s="164"/>
      <c r="AB1374" s="164"/>
      <c r="AC1374" s="164"/>
      <c r="AD1374" s="164"/>
      <c r="AE1374" s="164"/>
      <c r="AF1374" s="164"/>
      <c r="AG1374" s="164"/>
      <c r="AH1374" s="164"/>
      <c r="AI1374" s="164"/>
      <c r="AJ1374" s="164"/>
      <c r="AK1374" s="164"/>
      <c r="AL1374" s="164"/>
      <c r="AM1374" s="164"/>
      <c r="AN1374" s="164"/>
      <c r="AO1374" s="164"/>
      <c r="AP1374" s="164"/>
      <c r="AQ1374" s="164"/>
      <c r="AR1374" s="164"/>
      <c r="AS1374" s="164"/>
      <c r="AT1374" s="164"/>
      <c r="AU1374" s="164"/>
      <c r="AV1374" s="164"/>
      <c r="AW1374" s="164"/>
      <c r="AX1374" s="164"/>
      <c r="AY1374" s="164"/>
      <c r="AZ1374" s="164"/>
      <c r="BA1374" s="164"/>
      <c r="BB1374" s="164"/>
      <c r="BC1374" s="164"/>
      <c r="BD1374" s="164"/>
      <c r="BE1374" s="164"/>
      <c r="BF1374" s="164"/>
      <c r="BG1374" s="164"/>
      <c r="BH1374" s="164"/>
      <c r="BI1374" s="164"/>
      <c r="BJ1374" s="164"/>
      <c r="BK1374" s="164"/>
      <c r="BL1374" s="164"/>
      <c r="BM1374" s="164"/>
      <c r="BN1374" s="164"/>
      <c r="BO1374" s="164"/>
      <c r="BP1374" s="164"/>
      <c r="BQ1374" s="164"/>
      <c r="BR1374" s="164"/>
      <c r="BS1374" s="164"/>
      <c r="BT1374" s="164"/>
      <c r="BU1374" s="164"/>
      <c r="BV1374" s="164"/>
      <c r="BW1374" s="164"/>
      <c r="BX1374" s="164"/>
      <c r="BY1374" s="172"/>
    </row>
    <row r="1375" spans="1:77" s="169" customFormat="1" x14ac:dyDescent="0.3">
      <c r="A1375" s="156"/>
      <c r="B1375" s="170"/>
      <c r="W1375" s="170"/>
      <c r="X1375" s="164"/>
      <c r="Y1375" s="164"/>
      <c r="Z1375" s="164"/>
      <c r="AA1375" s="164"/>
      <c r="AB1375" s="164"/>
      <c r="AC1375" s="164"/>
      <c r="AD1375" s="164"/>
      <c r="AE1375" s="164"/>
      <c r="AF1375" s="164"/>
      <c r="AG1375" s="164"/>
      <c r="AH1375" s="164"/>
      <c r="AI1375" s="164"/>
      <c r="AJ1375" s="164"/>
      <c r="AK1375" s="164"/>
      <c r="AL1375" s="164"/>
      <c r="AM1375" s="164"/>
      <c r="AN1375" s="164"/>
      <c r="AO1375" s="164"/>
      <c r="AP1375" s="164"/>
      <c r="AQ1375" s="164"/>
      <c r="AR1375" s="164"/>
      <c r="AS1375" s="164"/>
      <c r="AT1375" s="164"/>
      <c r="AU1375" s="164"/>
      <c r="AV1375" s="164"/>
      <c r="AW1375" s="164"/>
      <c r="AX1375" s="164"/>
      <c r="AY1375" s="164"/>
      <c r="AZ1375" s="164"/>
      <c r="BA1375" s="164"/>
      <c r="BB1375" s="164"/>
      <c r="BC1375" s="164"/>
      <c r="BD1375" s="164"/>
      <c r="BE1375" s="164"/>
      <c r="BF1375" s="164"/>
      <c r="BG1375" s="164"/>
      <c r="BH1375" s="164"/>
      <c r="BI1375" s="164"/>
      <c r="BJ1375" s="164"/>
      <c r="BK1375" s="164"/>
      <c r="BL1375" s="164"/>
      <c r="BM1375" s="164"/>
      <c r="BN1375" s="164"/>
      <c r="BO1375" s="164"/>
      <c r="BP1375" s="164"/>
      <c r="BQ1375" s="164"/>
      <c r="BR1375" s="164"/>
      <c r="BS1375" s="164"/>
      <c r="BT1375" s="164"/>
      <c r="BU1375" s="164"/>
      <c r="BV1375" s="164"/>
      <c r="BW1375" s="164"/>
      <c r="BX1375" s="164"/>
      <c r="BY1375" s="172"/>
    </row>
    <row r="1376" spans="1:77" s="169" customFormat="1" x14ac:dyDescent="0.3">
      <c r="A1376" s="156"/>
      <c r="B1376" s="170"/>
      <c r="W1376" s="170"/>
      <c r="X1376" s="164"/>
      <c r="Y1376" s="164"/>
      <c r="Z1376" s="164"/>
      <c r="AA1376" s="164"/>
      <c r="AB1376" s="164"/>
      <c r="AC1376" s="164"/>
      <c r="AD1376" s="164"/>
      <c r="AE1376" s="164"/>
      <c r="AF1376" s="164"/>
      <c r="AG1376" s="164"/>
      <c r="AH1376" s="164"/>
      <c r="AI1376" s="164"/>
      <c r="AJ1376" s="164"/>
      <c r="AK1376" s="164"/>
      <c r="AL1376" s="164"/>
      <c r="AM1376" s="164"/>
      <c r="AN1376" s="164"/>
      <c r="AO1376" s="164"/>
      <c r="AP1376" s="164"/>
      <c r="AQ1376" s="164"/>
      <c r="AR1376" s="164"/>
      <c r="AS1376" s="164"/>
      <c r="AT1376" s="164"/>
      <c r="AU1376" s="164"/>
      <c r="AV1376" s="164"/>
      <c r="AW1376" s="164"/>
      <c r="AX1376" s="164"/>
      <c r="AY1376" s="164"/>
      <c r="AZ1376" s="164"/>
      <c r="BA1376" s="164"/>
      <c r="BB1376" s="164"/>
      <c r="BC1376" s="164"/>
      <c r="BD1376" s="164"/>
      <c r="BE1376" s="164"/>
      <c r="BF1376" s="164"/>
      <c r="BG1376" s="164"/>
      <c r="BH1376" s="164"/>
      <c r="BI1376" s="164"/>
      <c r="BJ1376" s="164"/>
      <c r="BK1376" s="164"/>
      <c r="BL1376" s="164"/>
      <c r="BM1376" s="164"/>
      <c r="BN1376" s="164"/>
      <c r="BO1376" s="164"/>
      <c r="BP1376" s="164"/>
      <c r="BQ1376" s="164"/>
      <c r="BR1376" s="164"/>
      <c r="BS1376" s="164"/>
      <c r="BT1376" s="164"/>
      <c r="BU1376" s="164"/>
      <c r="BV1376" s="164"/>
      <c r="BW1376" s="164"/>
      <c r="BX1376" s="164"/>
      <c r="BY1376" s="172"/>
    </row>
    <row r="1377" spans="1:77" s="169" customFormat="1" x14ac:dyDescent="0.3">
      <c r="A1377" s="156"/>
      <c r="B1377" s="170"/>
      <c r="W1377" s="170"/>
      <c r="X1377" s="164"/>
      <c r="Y1377" s="164"/>
      <c r="Z1377" s="164"/>
      <c r="AA1377" s="164"/>
      <c r="AB1377" s="164"/>
      <c r="AC1377" s="164"/>
      <c r="AD1377" s="164"/>
      <c r="AE1377" s="164"/>
      <c r="AF1377" s="164"/>
      <c r="AG1377" s="164"/>
      <c r="AH1377" s="164"/>
      <c r="AI1377" s="164"/>
      <c r="AJ1377" s="164"/>
      <c r="AK1377" s="164"/>
      <c r="AL1377" s="164"/>
      <c r="AM1377" s="164"/>
      <c r="AN1377" s="164"/>
      <c r="AO1377" s="164"/>
      <c r="AP1377" s="164"/>
      <c r="AQ1377" s="164"/>
      <c r="AR1377" s="164"/>
      <c r="AS1377" s="164"/>
      <c r="AT1377" s="164"/>
      <c r="AU1377" s="164"/>
      <c r="AV1377" s="164"/>
      <c r="AW1377" s="164"/>
      <c r="AX1377" s="164"/>
      <c r="AY1377" s="164"/>
      <c r="AZ1377" s="164"/>
      <c r="BA1377" s="164"/>
      <c r="BB1377" s="164"/>
      <c r="BC1377" s="164"/>
      <c r="BD1377" s="164"/>
      <c r="BE1377" s="164"/>
      <c r="BF1377" s="164"/>
      <c r="BG1377" s="164"/>
      <c r="BH1377" s="164"/>
      <c r="BI1377" s="164"/>
      <c r="BJ1377" s="164"/>
      <c r="BK1377" s="164"/>
      <c r="BL1377" s="164"/>
      <c r="BM1377" s="164"/>
      <c r="BN1377" s="164"/>
      <c r="BO1377" s="164"/>
      <c r="BP1377" s="164"/>
      <c r="BQ1377" s="164"/>
      <c r="BR1377" s="164"/>
      <c r="BS1377" s="164"/>
      <c r="BT1377" s="164"/>
      <c r="BU1377" s="164"/>
      <c r="BV1377" s="164"/>
      <c r="BW1377" s="164"/>
      <c r="BX1377" s="164"/>
      <c r="BY1377" s="172"/>
    </row>
    <row r="1378" spans="1:77" s="169" customFormat="1" x14ac:dyDescent="0.3">
      <c r="A1378" s="156"/>
      <c r="B1378" s="170"/>
      <c r="W1378" s="170"/>
      <c r="X1378" s="164"/>
      <c r="Y1378" s="164"/>
      <c r="Z1378" s="164"/>
      <c r="AA1378" s="164"/>
      <c r="AB1378" s="164"/>
      <c r="AC1378" s="164"/>
      <c r="AD1378" s="164"/>
      <c r="AE1378" s="164"/>
      <c r="AF1378" s="164"/>
      <c r="AG1378" s="164"/>
      <c r="AH1378" s="164"/>
      <c r="AI1378" s="164"/>
      <c r="AJ1378" s="164"/>
      <c r="AK1378" s="164"/>
      <c r="AL1378" s="164"/>
      <c r="AM1378" s="164"/>
      <c r="AN1378" s="164"/>
      <c r="AO1378" s="164"/>
      <c r="AP1378" s="164"/>
      <c r="AQ1378" s="164"/>
      <c r="AR1378" s="164"/>
      <c r="AS1378" s="164"/>
      <c r="AT1378" s="164"/>
      <c r="AU1378" s="164"/>
      <c r="AV1378" s="164"/>
      <c r="AW1378" s="164"/>
      <c r="AX1378" s="164"/>
      <c r="AY1378" s="164"/>
      <c r="AZ1378" s="164"/>
      <c r="BA1378" s="164"/>
      <c r="BB1378" s="164"/>
      <c r="BC1378" s="164"/>
      <c r="BD1378" s="164"/>
      <c r="BE1378" s="164"/>
      <c r="BF1378" s="164"/>
      <c r="BG1378" s="164"/>
      <c r="BH1378" s="164"/>
      <c r="BI1378" s="164"/>
      <c r="BJ1378" s="164"/>
      <c r="BK1378" s="164"/>
      <c r="BL1378" s="164"/>
      <c r="BM1378" s="164"/>
      <c r="BN1378" s="164"/>
      <c r="BO1378" s="164"/>
      <c r="BP1378" s="164"/>
      <c r="BQ1378" s="164"/>
      <c r="BR1378" s="164"/>
      <c r="BS1378" s="164"/>
      <c r="BT1378" s="164"/>
      <c r="BU1378" s="164"/>
      <c r="BV1378" s="164"/>
      <c r="BW1378" s="164"/>
      <c r="BX1378" s="164"/>
      <c r="BY1378" s="172"/>
    </row>
    <row r="1379" spans="1:77" s="169" customFormat="1" x14ac:dyDescent="0.3">
      <c r="A1379" s="156"/>
      <c r="B1379" s="170"/>
      <c r="W1379" s="170"/>
      <c r="X1379" s="164"/>
      <c r="Y1379" s="164"/>
      <c r="Z1379" s="164"/>
      <c r="AA1379" s="164"/>
      <c r="AB1379" s="164"/>
      <c r="AC1379" s="164"/>
      <c r="AD1379" s="164"/>
      <c r="AE1379" s="164"/>
      <c r="AF1379" s="164"/>
      <c r="AG1379" s="164"/>
      <c r="AH1379" s="164"/>
      <c r="AI1379" s="164"/>
      <c r="AJ1379" s="164"/>
      <c r="AK1379" s="164"/>
      <c r="AL1379" s="164"/>
      <c r="AM1379" s="164"/>
      <c r="AN1379" s="164"/>
      <c r="AO1379" s="164"/>
      <c r="AP1379" s="164"/>
      <c r="AQ1379" s="164"/>
      <c r="AR1379" s="164"/>
      <c r="AS1379" s="164"/>
      <c r="AT1379" s="164"/>
      <c r="AU1379" s="164"/>
      <c r="AV1379" s="164"/>
      <c r="AW1379" s="164"/>
      <c r="AX1379" s="164"/>
      <c r="AY1379" s="164"/>
      <c r="AZ1379" s="164"/>
      <c r="BA1379" s="164"/>
      <c r="BB1379" s="164"/>
      <c r="BC1379" s="164"/>
      <c r="BD1379" s="164"/>
      <c r="BE1379" s="164"/>
      <c r="BF1379" s="164"/>
      <c r="BG1379" s="164"/>
      <c r="BH1379" s="164"/>
      <c r="BI1379" s="164"/>
      <c r="BJ1379" s="164"/>
      <c r="BK1379" s="164"/>
      <c r="BL1379" s="164"/>
      <c r="BM1379" s="164"/>
      <c r="BN1379" s="164"/>
      <c r="BO1379" s="164"/>
      <c r="BP1379" s="164"/>
      <c r="BQ1379" s="164"/>
      <c r="BR1379" s="164"/>
      <c r="BS1379" s="164"/>
      <c r="BT1379" s="164"/>
      <c r="BU1379" s="164"/>
      <c r="BV1379" s="164"/>
      <c r="BW1379" s="164"/>
      <c r="BX1379" s="164"/>
      <c r="BY1379" s="172"/>
    </row>
    <row r="1380" spans="1:77" s="169" customFormat="1" x14ac:dyDescent="0.3">
      <c r="A1380" s="156"/>
      <c r="B1380" s="170"/>
      <c r="W1380" s="170"/>
      <c r="X1380" s="164"/>
      <c r="Y1380" s="164"/>
      <c r="Z1380" s="164"/>
      <c r="AA1380" s="164"/>
      <c r="AB1380" s="164"/>
      <c r="AC1380" s="164"/>
      <c r="AD1380" s="164"/>
      <c r="AE1380" s="164"/>
      <c r="AF1380" s="164"/>
      <c r="AG1380" s="164"/>
      <c r="AH1380" s="164"/>
      <c r="AI1380" s="164"/>
      <c r="AJ1380" s="164"/>
      <c r="AK1380" s="164"/>
      <c r="AL1380" s="164"/>
      <c r="AM1380" s="164"/>
      <c r="AN1380" s="164"/>
      <c r="AO1380" s="164"/>
      <c r="AP1380" s="164"/>
      <c r="AQ1380" s="164"/>
      <c r="AR1380" s="164"/>
      <c r="AS1380" s="164"/>
      <c r="AT1380" s="164"/>
      <c r="AU1380" s="164"/>
      <c r="AV1380" s="164"/>
      <c r="AW1380" s="164"/>
      <c r="AX1380" s="164"/>
      <c r="AY1380" s="164"/>
      <c r="AZ1380" s="164"/>
      <c r="BA1380" s="164"/>
      <c r="BB1380" s="164"/>
      <c r="BC1380" s="164"/>
      <c r="BD1380" s="164"/>
      <c r="BE1380" s="164"/>
      <c r="BF1380" s="164"/>
      <c r="BG1380" s="164"/>
      <c r="BH1380" s="164"/>
      <c r="BI1380" s="164"/>
      <c r="BJ1380" s="164"/>
      <c r="BK1380" s="164"/>
      <c r="BL1380" s="164"/>
      <c r="BM1380" s="164"/>
      <c r="BN1380" s="164"/>
      <c r="BO1380" s="164"/>
      <c r="BP1380" s="164"/>
      <c r="BQ1380" s="164"/>
      <c r="BR1380" s="164"/>
      <c r="BS1380" s="164"/>
      <c r="BT1380" s="164"/>
      <c r="BU1380" s="164"/>
      <c r="BV1380" s="164"/>
      <c r="BW1380" s="164"/>
      <c r="BX1380" s="164"/>
      <c r="BY1380" s="172"/>
    </row>
    <row r="1381" spans="1:77" s="169" customFormat="1" x14ac:dyDescent="0.3">
      <c r="A1381" s="156"/>
      <c r="B1381" s="170"/>
      <c r="W1381" s="170"/>
      <c r="X1381" s="164"/>
      <c r="Y1381" s="164"/>
      <c r="Z1381" s="164"/>
      <c r="AA1381" s="164"/>
      <c r="AB1381" s="164"/>
      <c r="AC1381" s="164"/>
      <c r="AD1381" s="164"/>
      <c r="AE1381" s="164"/>
      <c r="AF1381" s="164"/>
      <c r="AG1381" s="164"/>
      <c r="AH1381" s="164"/>
      <c r="AI1381" s="164"/>
      <c r="AJ1381" s="164"/>
      <c r="AK1381" s="164"/>
      <c r="AL1381" s="164"/>
      <c r="AM1381" s="164"/>
      <c r="AN1381" s="164"/>
      <c r="AO1381" s="164"/>
      <c r="AP1381" s="164"/>
      <c r="AQ1381" s="164"/>
      <c r="AR1381" s="164"/>
      <c r="AS1381" s="164"/>
      <c r="AT1381" s="164"/>
      <c r="AU1381" s="164"/>
      <c r="AV1381" s="164"/>
      <c r="AW1381" s="164"/>
      <c r="AX1381" s="164"/>
      <c r="AY1381" s="164"/>
      <c r="AZ1381" s="164"/>
      <c r="BA1381" s="164"/>
      <c r="BB1381" s="164"/>
      <c r="BC1381" s="164"/>
      <c r="BD1381" s="164"/>
      <c r="BE1381" s="164"/>
      <c r="BF1381" s="164"/>
      <c r="BG1381" s="164"/>
      <c r="BH1381" s="164"/>
      <c r="BI1381" s="164"/>
      <c r="BJ1381" s="164"/>
      <c r="BK1381" s="164"/>
      <c r="BL1381" s="164"/>
      <c r="BM1381" s="164"/>
      <c r="BN1381" s="164"/>
      <c r="BO1381" s="164"/>
      <c r="BP1381" s="164"/>
      <c r="BQ1381" s="164"/>
      <c r="BR1381" s="164"/>
      <c r="BS1381" s="164"/>
      <c r="BT1381" s="164"/>
      <c r="BU1381" s="164"/>
      <c r="BV1381" s="164"/>
      <c r="BW1381" s="164"/>
      <c r="BX1381" s="164"/>
      <c r="BY1381" s="172"/>
    </row>
    <row r="1382" spans="1:77" s="169" customFormat="1" x14ac:dyDescent="0.3">
      <c r="A1382" s="156"/>
      <c r="B1382" s="170"/>
      <c r="W1382" s="170"/>
      <c r="X1382" s="164"/>
      <c r="Y1382" s="164"/>
      <c r="Z1382" s="164"/>
      <c r="AA1382" s="164"/>
      <c r="AB1382" s="164"/>
      <c r="AC1382" s="164"/>
      <c r="AD1382" s="164"/>
      <c r="AE1382" s="164"/>
      <c r="AF1382" s="164"/>
      <c r="AG1382" s="164"/>
      <c r="AH1382" s="164"/>
      <c r="AI1382" s="164"/>
      <c r="AJ1382" s="164"/>
      <c r="AK1382" s="164"/>
      <c r="AL1382" s="164"/>
      <c r="AM1382" s="164"/>
      <c r="AN1382" s="164"/>
      <c r="AO1382" s="164"/>
      <c r="AP1382" s="164"/>
      <c r="AQ1382" s="164"/>
      <c r="AR1382" s="164"/>
      <c r="AS1382" s="164"/>
      <c r="AT1382" s="164"/>
      <c r="AU1382" s="164"/>
      <c r="AV1382" s="164"/>
      <c r="AW1382" s="164"/>
      <c r="AX1382" s="164"/>
      <c r="AY1382" s="164"/>
      <c r="AZ1382" s="164"/>
      <c r="BA1382" s="164"/>
      <c r="BB1382" s="164"/>
      <c r="BC1382" s="164"/>
      <c r="BD1382" s="164"/>
      <c r="BE1382" s="164"/>
      <c r="BF1382" s="164"/>
      <c r="BG1382" s="164"/>
      <c r="BH1382" s="164"/>
      <c r="BI1382" s="164"/>
      <c r="BJ1382" s="164"/>
      <c r="BK1382" s="164"/>
      <c r="BL1382" s="164"/>
      <c r="BM1382" s="164"/>
      <c r="BN1382" s="164"/>
      <c r="BO1382" s="164"/>
      <c r="BP1382" s="164"/>
      <c r="BQ1382" s="164"/>
      <c r="BR1382" s="164"/>
      <c r="BS1382" s="164"/>
      <c r="BT1382" s="164"/>
      <c r="BU1382" s="164"/>
      <c r="BV1382" s="164"/>
      <c r="BW1382" s="164"/>
      <c r="BX1382" s="164"/>
      <c r="BY1382" s="172"/>
    </row>
    <row r="1383" spans="1:77" s="169" customFormat="1" x14ac:dyDescent="0.3">
      <c r="A1383" s="156"/>
      <c r="B1383" s="170"/>
      <c r="W1383" s="170"/>
      <c r="X1383" s="164"/>
      <c r="Y1383" s="164"/>
      <c r="Z1383" s="164"/>
      <c r="AA1383" s="164"/>
      <c r="AB1383" s="164"/>
      <c r="AC1383" s="164"/>
      <c r="AD1383" s="164"/>
      <c r="AE1383" s="164"/>
      <c r="AF1383" s="164"/>
      <c r="AG1383" s="164"/>
      <c r="AH1383" s="164"/>
      <c r="AI1383" s="164"/>
      <c r="AJ1383" s="164"/>
      <c r="AK1383" s="164"/>
      <c r="AL1383" s="164"/>
      <c r="AM1383" s="164"/>
      <c r="AN1383" s="164"/>
      <c r="AO1383" s="164"/>
      <c r="AP1383" s="164"/>
      <c r="AQ1383" s="164"/>
      <c r="AR1383" s="164"/>
      <c r="AS1383" s="164"/>
      <c r="AT1383" s="164"/>
      <c r="AU1383" s="164"/>
      <c r="AV1383" s="164"/>
      <c r="AW1383" s="164"/>
      <c r="AX1383" s="164"/>
      <c r="AY1383" s="164"/>
      <c r="AZ1383" s="164"/>
      <c r="BA1383" s="164"/>
      <c r="BB1383" s="164"/>
      <c r="BC1383" s="164"/>
      <c r="BD1383" s="164"/>
      <c r="BE1383" s="164"/>
      <c r="BF1383" s="164"/>
      <c r="BG1383" s="164"/>
      <c r="BH1383" s="164"/>
      <c r="BI1383" s="164"/>
      <c r="BJ1383" s="164"/>
      <c r="BK1383" s="164"/>
      <c r="BL1383" s="164"/>
      <c r="BM1383" s="164"/>
      <c r="BN1383" s="164"/>
      <c r="BO1383" s="164"/>
      <c r="BP1383" s="164"/>
      <c r="BQ1383" s="164"/>
      <c r="BR1383" s="164"/>
      <c r="BS1383" s="164"/>
      <c r="BT1383" s="164"/>
      <c r="BU1383" s="164"/>
      <c r="BV1383" s="164"/>
      <c r="BW1383" s="164"/>
      <c r="BX1383" s="164"/>
      <c r="BY1383" s="172"/>
    </row>
    <row r="1384" spans="1:77" s="169" customFormat="1" x14ac:dyDescent="0.3">
      <c r="A1384" s="156"/>
      <c r="B1384" s="170"/>
      <c r="W1384" s="170"/>
      <c r="X1384" s="164"/>
      <c r="Y1384" s="164"/>
      <c r="Z1384" s="164"/>
      <c r="AA1384" s="164"/>
      <c r="AB1384" s="164"/>
      <c r="AC1384" s="164"/>
      <c r="AD1384" s="164"/>
      <c r="AE1384" s="164"/>
      <c r="AF1384" s="164"/>
      <c r="AG1384" s="164"/>
      <c r="AH1384" s="164"/>
      <c r="AI1384" s="164"/>
      <c r="AJ1384" s="164"/>
      <c r="AK1384" s="164"/>
      <c r="AL1384" s="164"/>
      <c r="AM1384" s="164"/>
      <c r="AN1384" s="164"/>
      <c r="AO1384" s="164"/>
      <c r="AP1384" s="164"/>
      <c r="AQ1384" s="164"/>
      <c r="AR1384" s="164"/>
      <c r="AS1384" s="164"/>
      <c r="AT1384" s="164"/>
      <c r="AU1384" s="164"/>
      <c r="AV1384" s="164"/>
      <c r="AW1384" s="164"/>
      <c r="AX1384" s="164"/>
      <c r="AY1384" s="164"/>
      <c r="AZ1384" s="164"/>
      <c r="BA1384" s="164"/>
      <c r="BB1384" s="164"/>
      <c r="BC1384" s="164"/>
      <c r="BD1384" s="164"/>
      <c r="BE1384" s="164"/>
      <c r="BF1384" s="164"/>
      <c r="BG1384" s="164"/>
      <c r="BH1384" s="164"/>
      <c r="BI1384" s="164"/>
      <c r="BJ1384" s="164"/>
      <c r="BK1384" s="164"/>
      <c r="BL1384" s="164"/>
      <c r="BM1384" s="164"/>
      <c r="BN1384" s="164"/>
      <c r="BO1384" s="164"/>
      <c r="BP1384" s="164"/>
      <c r="BQ1384" s="164"/>
      <c r="BR1384" s="164"/>
      <c r="BS1384" s="164"/>
      <c r="BT1384" s="164"/>
      <c r="BU1384" s="164"/>
      <c r="BV1384" s="164"/>
      <c r="BW1384" s="164"/>
      <c r="BX1384" s="164"/>
      <c r="BY1384" s="172"/>
    </row>
    <row r="1385" spans="1:77" s="169" customFormat="1" x14ac:dyDescent="0.3">
      <c r="A1385" s="156"/>
      <c r="B1385" s="170"/>
      <c r="W1385" s="170"/>
      <c r="X1385" s="164"/>
      <c r="Y1385" s="164"/>
      <c r="Z1385" s="164"/>
      <c r="AA1385" s="164"/>
      <c r="AB1385" s="164"/>
      <c r="AC1385" s="164"/>
      <c r="AD1385" s="164"/>
      <c r="AE1385" s="164"/>
      <c r="AF1385" s="164"/>
      <c r="AG1385" s="164"/>
      <c r="AH1385" s="164"/>
      <c r="AI1385" s="164"/>
      <c r="AJ1385" s="164"/>
      <c r="AK1385" s="164"/>
      <c r="AL1385" s="164"/>
      <c r="AM1385" s="164"/>
      <c r="AN1385" s="164"/>
      <c r="AO1385" s="164"/>
      <c r="AP1385" s="164"/>
      <c r="AQ1385" s="164"/>
      <c r="AR1385" s="164"/>
      <c r="AS1385" s="164"/>
      <c r="AT1385" s="164"/>
      <c r="AU1385" s="164"/>
      <c r="AV1385" s="164"/>
      <c r="AW1385" s="164"/>
      <c r="AX1385" s="164"/>
      <c r="AY1385" s="164"/>
      <c r="AZ1385" s="164"/>
      <c r="BA1385" s="164"/>
      <c r="BB1385" s="164"/>
      <c r="BC1385" s="164"/>
      <c r="BD1385" s="164"/>
      <c r="BE1385" s="164"/>
      <c r="BF1385" s="164"/>
      <c r="BG1385" s="164"/>
      <c r="BH1385" s="164"/>
      <c r="BI1385" s="164"/>
      <c r="BJ1385" s="164"/>
      <c r="BK1385" s="164"/>
      <c r="BL1385" s="164"/>
      <c r="BM1385" s="164"/>
      <c r="BN1385" s="164"/>
      <c r="BO1385" s="164"/>
      <c r="BP1385" s="164"/>
      <c r="BQ1385" s="164"/>
      <c r="BR1385" s="164"/>
      <c r="BS1385" s="164"/>
      <c r="BT1385" s="164"/>
      <c r="BU1385" s="164"/>
      <c r="BV1385" s="164"/>
      <c r="BW1385" s="164"/>
      <c r="BX1385" s="164"/>
      <c r="BY1385" s="172"/>
    </row>
    <row r="1386" spans="1:77" s="169" customFormat="1" x14ac:dyDescent="0.3">
      <c r="A1386" s="156"/>
      <c r="B1386" s="170"/>
      <c r="W1386" s="170"/>
      <c r="X1386" s="164"/>
      <c r="Y1386" s="164"/>
      <c r="Z1386" s="164"/>
      <c r="AA1386" s="164"/>
      <c r="AB1386" s="164"/>
      <c r="AC1386" s="164"/>
      <c r="AD1386" s="164"/>
      <c r="AE1386" s="164"/>
      <c r="AF1386" s="164"/>
      <c r="AG1386" s="164"/>
      <c r="AH1386" s="164"/>
      <c r="AI1386" s="164"/>
      <c r="AJ1386" s="164"/>
      <c r="AK1386" s="164"/>
      <c r="AL1386" s="164"/>
      <c r="AM1386" s="164"/>
      <c r="AN1386" s="164"/>
      <c r="AO1386" s="164"/>
      <c r="AP1386" s="164"/>
      <c r="AQ1386" s="164"/>
      <c r="AR1386" s="164"/>
      <c r="AS1386" s="164"/>
      <c r="AT1386" s="164"/>
      <c r="AU1386" s="164"/>
      <c r="AV1386" s="164"/>
      <c r="AW1386" s="164"/>
      <c r="AX1386" s="164"/>
      <c r="AY1386" s="164"/>
      <c r="AZ1386" s="164"/>
      <c r="BA1386" s="164"/>
      <c r="BB1386" s="164"/>
      <c r="BC1386" s="164"/>
      <c r="BD1386" s="164"/>
      <c r="BE1386" s="164"/>
      <c r="BF1386" s="164"/>
      <c r="BG1386" s="164"/>
      <c r="BH1386" s="164"/>
      <c r="BI1386" s="164"/>
      <c r="BJ1386" s="164"/>
      <c r="BK1386" s="164"/>
      <c r="BL1386" s="164"/>
      <c r="BM1386" s="164"/>
      <c r="BN1386" s="164"/>
      <c r="BO1386" s="164"/>
      <c r="BP1386" s="164"/>
      <c r="BQ1386" s="164"/>
      <c r="BR1386" s="164"/>
      <c r="BS1386" s="164"/>
      <c r="BT1386" s="164"/>
      <c r="BU1386" s="164"/>
      <c r="BV1386" s="164"/>
      <c r="BW1386" s="164"/>
      <c r="BX1386" s="164"/>
      <c r="BY1386" s="172"/>
    </row>
    <row r="1387" spans="1:77" s="169" customFormat="1" x14ac:dyDescent="0.3">
      <c r="A1387" s="156"/>
      <c r="B1387" s="170"/>
      <c r="W1387" s="170"/>
      <c r="X1387" s="164"/>
      <c r="Y1387" s="164"/>
      <c r="Z1387" s="164"/>
      <c r="AA1387" s="164"/>
      <c r="AB1387" s="164"/>
      <c r="AC1387" s="164"/>
      <c r="AD1387" s="164"/>
      <c r="AE1387" s="164"/>
      <c r="AF1387" s="164"/>
      <c r="AG1387" s="164"/>
      <c r="AH1387" s="164"/>
      <c r="AI1387" s="164"/>
      <c r="AJ1387" s="164"/>
      <c r="AK1387" s="164"/>
      <c r="AL1387" s="164"/>
      <c r="AM1387" s="164"/>
      <c r="AN1387" s="164"/>
      <c r="AO1387" s="164"/>
      <c r="AP1387" s="164"/>
      <c r="AQ1387" s="164"/>
      <c r="AR1387" s="164"/>
      <c r="AS1387" s="164"/>
      <c r="AT1387" s="164"/>
      <c r="AU1387" s="164"/>
      <c r="AV1387" s="164"/>
      <c r="AW1387" s="164"/>
      <c r="AX1387" s="164"/>
      <c r="AY1387" s="164"/>
      <c r="AZ1387" s="164"/>
      <c r="BA1387" s="164"/>
      <c r="BB1387" s="164"/>
      <c r="BC1387" s="164"/>
      <c r="BD1387" s="164"/>
      <c r="BE1387" s="164"/>
      <c r="BF1387" s="164"/>
      <c r="BG1387" s="164"/>
      <c r="BH1387" s="164"/>
      <c r="BI1387" s="164"/>
      <c r="BJ1387" s="164"/>
      <c r="BK1387" s="164"/>
      <c r="BL1387" s="164"/>
      <c r="BM1387" s="164"/>
      <c r="BN1387" s="164"/>
      <c r="BO1387" s="164"/>
      <c r="BP1387" s="164"/>
      <c r="BQ1387" s="164"/>
      <c r="BR1387" s="164"/>
      <c r="BS1387" s="164"/>
      <c r="BT1387" s="164"/>
      <c r="BU1387" s="164"/>
      <c r="BV1387" s="164"/>
      <c r="BW1387" s="164"/>
      <c r="BX1387" s="164"/>
      <c r="BY1387" s="172"/>
    </row>
    <row r="1388" spans="1:77" s="169" customFormat="1" x14ac:dyDescent="0.3">
      <c r="A1388" s="156"/>
      <c r="B1388" s="170"/>
      <c r="W1388" s="170"/>
      <c r="X1388" s="164"/>
      <c r="Y1388" s="164"/>
      <c r="Z1388" s="164"/>
      <c r="AA1388" s="164"/>
      <c r="AB1388" s="164"/>
      <c r="AC1388" s="164"/>
      <c r="AD1388" s="164"/>
      <c r="AE1388" s="164"/>
      <c r="AF1388" s="164"/>
      <c r="AG1388" s="164"/>
      <c r="AH1388" s="164"/>
      <c r="AI1388" s="164"/>
      <c r="AJ1388" s="164"/>
      <c r="AK1388" s="164"/>
      <c r="AL1388" s="164"/>
      <c r="AM1388" s="164"/>
      <c r="AN1388" s="164"/>
      <c r="AO1388" s="164"/>
      <c r="AP1388" s="164"/>
      <c r="AQ1388" s="164"/>
      <c r="AR1388" s="164"/>
      <c r="AS1388" s="164"/>
      <c r="AT1388" s="164"/>
      <c r="AU1388" s="164"/>
      <c r="AV1388" s="164"/>
      <c r="AW1388" s="164"/>
      <c r="AX1388" s="164"/>
      <c r="AY1388" s="164"/>
      <c r="AZ1388" s="164"/>
      <c r="BA1388" s="164"/>
      <c r="BB1388" s="164"/>
      <c r="BC1388" s="164"/>
      <c r="BD1388" s="164"/>
      <c r="BE1388" s="164"/>
      <c r="BF1388" s="164"/>
      <c r="BG1388" s="164"/>
      <c r="BH1388" s="164"/>
      <c r="BI1388" s="164"/>
      <c r="BJ1388" s="164"/>
      <c r="BK1388" s="164"/>
      <c r="BL1388" s="164"/>
      <c r="BM1388" s="164"/>
      <c r="BN1388" s="164"/>
      <c r="BO1388" s="164"/>
      <c r="BP1388" s="164"/>
      <c r="BQ1388" s="164"/>
      <c r="BR1388" s="164"/>
      <c r="BS1388" s="164"/>
      <c r="BT1388" s="164"/>
      <c r="BU1388" s="164"/>
      <c r="BV1388" s="164"/>
      <c r="BW1388" s="164"/>
      <c r="BX1388" s="164"/>
      <c r="BY1388" s="172"/>
    </row>
    <row r="1389" spans="1:77" s="169" customFormat="1" x14ac:dyDescent="0.3">
      <c r="A1389" s="156"/>
      <c r="B1389" s="170"/>
      <c r="W1389" s="170"/>
      <c r="X1389" s="164"/>
      <c r="Y1389" s="164"/>
      <c r="Z1389" s="164"/>
      <c r="AA1389" s="164"/>
      <c r="AB1389" s="164"/>
      <c r="AC1389" s="164"/>
      <c r="AD1389" s="164"/>
      <c r="AE1389" s="164"/>
      <c r="AF1389" s="164"/>
      <c r="AG1389" s="164"/>
      <c r="AH1389" s="164"/>
      <c r="AI1389" s="164"/>
      <c r="AJ1389" s="164"/>
      <c r="AK1389" s="164"/>
      <c r="AL1389" s="164"/>
      <c r="AM1389" s="164"/>
      <c r="AN1389" s="164"/>
      <c r="AO1389" s="164"/>
      <c r="AP1389" s="164"/>
      <c r="AQ1389" s="164"/>
      <c r="AR1389" s="164"/>
      <c r="AS1389" s="164"/>
      <c r="AT1389" s="164"/>
      <c r="AU1389" s="164"/>
      <c r="AV1389" s="164"/>
      <c r="AW1389" s="164"/>
      <c r="AX1389" s="164"/>
      <c r="AY1389" s="164"/>
      <c r="AZ1389" s="164"/>
      <c r="BA1389" s="164"/>
      <c r="BB1389" s="164"/>
      <c r="BC1389" s="164"/>
      <c r="BD1389" s="164"/>
      <c r="BE1389" s="164"/>
      <c r="BF1389" s="164"/>
      <c r="BG1389" s="164"/>
      <c r="BH1389" s="164"/>
      <c r="BI1389" s="164"/>
      <c r="BJ1389" s="164"/>
      <c r="BK1389" s="164"/>
      <c r="BL1389" s="164"/>
      <c r="BM1389" s="164"/>
      <c r="BN1389" s="164"/>
      <c r="BO1389" s="164"/>
      <c r="BP1389" s="164"/>
      <c r="BQ1389" s="164"/>
      <c r="BR1389" s="164"/>
      <c r="BS1389" s="164"/>
      <c r="BT1389" s="164"/>
      <c r="BU1389" s="164"/>
      <c r="BV1389" s="164"/>
      <c r="BW1389" s="164"/>
      <c r="BX1389" s="164"/>
      <c r="BY1389" s="172"/>
    </row>
    <row r="1390" spans="1:77" s="169" customFormat="1" x14ac:dyDescent="0.3">
      <c r="A1390" s="156"/>
      <c r="B1390" s="170"/>
      <c r="W1390" s="170"/>
      <c r="X1390" s="164"/>
      <c r="Y1390" s="164"/>
      <c r="Z1390" s="164"/>
      <c r="AA1390" s="164"/>
      <c r="AB1390" s="164"/>
      <c r="AC1390" s="164"/>
      <c r="AD1390" s="164"/>
      <c r="AE1390" s="164"/>
      <c r="AF1390" s="164"/>
      <c r="AG1390" s="164"/>
      <c r="AH1390" s="164"/>
      <c r="AI1390" s="164"/>
      <c r="AJ1390" s="164"/>
      <c r="AK1390" s="164"/>
      <c r="AL1390" s="164"/>
      <c r="AM1390" s="164"/>
      <c r="AN1390" s="164"/>
      <c r="AO1390" s="164"/>
      <c r="AP1390" s="164"/>
      <c r="AQ1390" s="164"/>
      <c r="AR1390" s="164"/>
      <c r="AS1390" s="164"/>
      <c r="AT1390" s="164"/>
      <c r="AU1390" s="164"/>
      <c r="AV1390" s="164"/>
      <c r="AW1390" s="164"/>
      <c r="AX1390" s="164"/>
      <c r="AY1390" s="164"/>
      <c r="AZ1390" s="164"/>
      <c r="BA1390" s="164"/>
      <c r="BB1390" s="164"/>
      <c r="BC1390" s="164"/>
      <c r="BD1390" s="164"/>
      <c r="BE1390" s="164"/>
      <c r="BF1390" s="164"/>
      <c r="BG1390" s="164"/>
      <c r="BH1390" s="164"/>
      <c r="BI1390" s="164"/>
      <c r="BJ1390" s="164"/>
      <c r="BK1390" s="164"/>
      <c r="BL1390" s="164"/>
      <c r="BM1390" s="164"/>
      <c r="BN1390" s="164"/>
      <c r="BO1390" s="164"/>
      <c r="BP1390" s="164"/>
      <c r="BQ1390" s="164"/>
      <c r="BR1390" s="164"/>
      <c r="BS1390" s="164"/>
      <c r="BT1390" s="164"/>
      <c r="BU1390" s="164"/>
      <c r="BV1390" s="164"/>
      <c r="BW1390" s="164"/>
      <c r="BX1390" s="164"/>
      <c r="BY1390" s="172"/>
    </row>
    <row r="1391" spans="1:77" s="169" customFormat="1" x14ac:dyDescent="0.3">
      <c r="A1391" s="156"/>
      <c r="B1391" s="170"/>
      <c r="W1391" s="170"/>
      <c r="X1391" s="164"/>
      <c r="Y1391" s="164"/>
      <c r="Z1391" s="164"/>
      <c r="AA1391" s="164"/>
      <c r="AB1391" s="164"/>
      <c r="AC1391" s="164"/>
      <c r="AD1391" s="164"/>
      <c r="AE1391" s="164"/>
      <c r="AF1391" s="164"/>
      <c r="AG1391" s="164"/>
      <c r="AH1391" s="164"/>
      <c r="AI1391" s="164"/>
      <c r="AJ1391" s="164"/>
      <c r="AK1391" s="164"/>
      <c r="AL1391" s="164"/>
      <c r="AM1391" s="164"/>
      <c r="AN1391" s="164"/>
      <c r="AO1391" s="164"/>
      <c r="AP1391" s="164"/>
      <c r="AQ1391" s="164"/>
      <c r="AR1391" s="164"/>
      <c r="AS1391" s="164"/>
      <c r="AT1391" s="164"/>
      <c r="AU1391" s="164"/>
      <c r="AV1391" s="164"/>
      <c r="AW1391" s="164"/>
      <c r="AX1391" s="164"/>
      <c r="AY1391" s="164"/>
      <c r="AZ1391" s="164"/>
      <c r="BA1391" s="164"/>
      <c r="BB1391" s="164"/>
      <c r="BC1391" s="164"/>
      <c r="BD1391" s="164"/>
      <c r="BE1391" s="164"/>
      <c r="BF1391" s="164"/>
      <c r="BG1391" s="164"/>
      <c r="BH1391" s="164"/>
      <c r="BI1391" s="164"/>
      <c r="BJ1391" s="164"/>
      <c r="BK1391" s="164"/>
      <c r="BL1391" s="164"/>
      <c r="BM1391" s="164"/>
      <c r="BN1391" s="164"/>
      <c r="BO1391" s="164"/>
      <c r="BP1391" s="164"/>
      <c r="BQ1391" s="164"/>
      <c r="BR1391" s="164"/>
      <c r="BS1391" s="164"/>
      <c r="BT1391" s="164"/>
      <c r="BU1391" s="164"/>
      <c r="BV1391" s="164"/>
      <c r="BW1391" s="164"/>
      <c r="BX1391" s="164"/>
      <c r="BY1391" s="172"/>
    </row>
    <row r="1392" spans="1:77" s="169" customFormat="1" x14ac:dyDescent="0.3">
      <c r="A1392" s="156"/>
      <c r="B1392" s="170"/>
      <c r="W1392" s="170"/>
      <c r="X1392" s="164"/>
      <c r="Y1392" s="164"/>
      <c r="Z1392" s="164"/>
      <c r="AA1392" s="164"/>
      <c r="AB1392" s="164"/>
      <c r="AC1392" s="164"/>
      <c r="AD1392" s="164"/>
      <c r="AE1392" s="164"/>
      <c r="AF1392" s="164"/>
      <c r="AG1392" s="164"/>
      <c r="AH1392" s="164"/>
      <c r="AI1392" s="164"/>
      <c r="AJ1392" s="164"/>
      <c r="AK1392" s="164"/>
      <c r="AL1392" s="164"/>
      <c r="AM1392" s="164"/>
      <c r="AN1392" s="164"/>
      <c r="AO1392" s="164"/>
      <c r="AP1392" s="164"/>
      <c r="AQ1392" s="164"/>
      <c r="AR1392" s="164"/>
      <c r="AS1392" s="164"/>
      <c r="AT1392" s="164"/>
      <c r="AU1392" s="164"/>
      <c r="AV1392" s="164"/>
      <c r="AW1392" s="164"/>
      <c r="AX1392" s="164"/>
      <c r="AY1392" s="164"/>
      <c r="AZ1392" s="164"/>
      <c r="BA1392" s="164"/>
      <c r="BB1392" s="164"/>
      <c r="BC1392" s="164"/>
      <c r="BD1392" s="164"/>
      <c r="BE1392" s="164"/>
      <c r="BF1392" s="164"/>
      <c r="BG1392" s="164"/>
      <c r="BH1392" s="164"/>
      <c r="BI1392" s="164"/>
      <c r="BJ1392" s="164"/>
      <c r="BK1392" s="164"/>
      <c r="BL1392" s="164"/>
      <c r="BM1392" s="164"/>
      <c r="BN1392" s="164"/>
      <c r="BO1392" s="164"/>
      <c r="BP1392" s="164"/>
      <c r="BQ1392" s="164"/>
      <c r="BR1392" s="164"/>
      <c r="BS1392" s="164"/>
      <c r="BT1392" s="164"/>
      <c r="BU1392" s="164"/>
      <c r="BV1392" s="164"/>
      <c r="BW1392" s="164"/>
      <c r="BX1392" s="164"/>
      <c r="BY1392" s="172"/>
    </row>
    <row r="1393" spans="1:77" s="169" customFormat="1" x14ac:dyDescent="0.3">
      <c r="A1393" s="156"/>
      <c r="B1393" s="170"/>
      <c r="W1393" s="170"/>
      <c r="X1393" s="164"/>
      <c r="Y1393" s="164"/>
      <c r="Z1393" s="164"/>
      <c r="AA1393" s="164"/>
      <c r="AB1393" s="164"/>
      <c r="AC1393" s="164"/>
      <c r="AD1393" s="164"/>
      <c r="AE1393" s="164"/>
      <c r="AF1393" s="164"/>
      <c r="AG1393" s="164"/>
      <c r="AH1393" s="164"/>
      <c r="AI1393" s="164"/>
      <c r="AJ1393" s="164"/>
      <c r="AK1393" s="164"/>
      <c r="AL1393" s="164"/>
      <c r="AM1393" s="164"/>
      <c r="AN1393" s="164"/>
      <c r="AO1393" s="164"/>
      <c r="AP1393" s="164"/>
      <c r="AQ1393" s="164"/>
      <c r="AR1393" s="164"/>
      <c r="AS1393" s="164"/>
      <c r="AT1393" s="164"/>
      <c r="AU1393" s="164"/>
      <c r="AV1393" s="164"/>
      <c r="AW1393" s="164"/>
      <c r="AX1393" s="164"/>
      <c r="AY1393" s="164"/>
      <c r="AZ1393" s="164"/>
      <c r="BA1393" s="164"/>
      <c r="BB1393" s="164"/>
      <c r="BC1393" s="164"/>
      <c r="BD1393" s="164"/>
      <c r="BE1393" s="164"/>
      <c r="BF1393" s="164"/>
      <c r="BG1393" s="164"/>
      <c r="BH1393" s="164"/>
      <c r="BI1393" s="164"/>
      <c r="BJ1393" s="164"/>
      <c r="BK1393" s="164"/>
      <c r="BL1393" s="164"/>
      <c r="BM1393" s="164"/>
      <c r="BN1393" s="164"/>
      <c r="BO1393" s="164"/>
      <c r="BP1393" s="164"/>
      <c r="BQ1393" s="164"/>
      <c r="BR1393" s="164"/>
      <c r="BS1393" s="164"/>
      <c r="BT1393" s="164"/>
      <c r="BU1393" s="164"/>
      <c r="BV1393" s="164"/>
      <c r="BW1393" s="164"/>
      <c r="BX1393" s="164"/>
      <c r="BY1393" s="172"/>
    </row>
    <row r="1394" spans="1:77" s="169" customFormat="1" x14ac:dyDescent="0.3">
      <c r="A1394" s="156"/>
      <c r="B1394" s="170"/>
      <c r="W1394" s="170"/>
      <c r="X1394" s="164"/>
      <c r="Y1394" s="164"/>
      <c r="Z1394" s="164"/>
      <c r="AA1394" s="164"/>
      <c r="AB1394" s="164"/>
      <c r="AC1394" s="164"/>
      <c r="AD1394" s="164"/>
      <c r="AE1394" s="164"/>
      <c r="AF1394" s="164"/>
      <c r="AG1394" s="164"/>
      <c r="AH1394" s="164"/>
      <c r="AI1394" s="164"/>
      <c r="AJ1394" s="164"/>
      <c r="AK1394" s="164"/>
      <c r="AL1394" s="164"/>
      <c r="AM1394" s="164"/>
      <c r="AN1394" s="164"/>
      <c r="AO1394" s="164"/>
      <c r="AP1394" s="164"/>
      <c r="AQ1394" s="164"/>
      <c r="AR1394" s="164"/>
      <c r="AS1394" s="164"/>
      <c r="AT1394" s="164"/>
      <c r="AU1394" s="164"/>
      <c r="AV1394" s="164"/>
      <c r="AW1394" s="164"/>
      <c r="AX1394" s="164"/>
      <c r="AY1394" s="164"/>
      <c r="AZ1394" s="164"/>
      <c r="BA1394" s="164"/>
      <c r="BB1394" s="164"/>
      <c r="BC1394" s="164"/>
      <c r="BD1394" s="164"/>
      <c r="BE1394" s="164"/>
      <c r="BF1394" s="164"/>
      <c r="BG1394" s="164"/>
      <c r="BH1394" s="164"/>
      <c r="BI1394" s="164"/>
      <c r="BJ1394" s="164"/>
      <c r="BK1394" s="164"/>
      <c r="BL1394" s="164"/>
      <c r="BM1394" s="164"/>
      <c r="BN1394" s="164"/>
      <c r="BO1394" s="164"/>
      <c r="BP1394" s="164"/>
      <c r="BQ1394" s="164"/>
      <c r="BR1394" s="164"/>
      <c r="BS1394" s="164"/>
      <c r="BT1394" s="164"/>
      <c r="BU1394" s="164"/>
      <c r="BV1394" s="164"/>
      <c r="BW1394" s="164"/>
      <c r="BX1394" s="164"/>
      <c r="BY1394" s="172"/>
    </row>
    <row r="1395" spans="1:77" s="169" customFormat="1" x14ac:dyDescent="0.3">
      <c r="A1395" s="156"/>
      <c r="B1395" s="170"/>
      <c r="W1395" s="170"/>
      <c r="X1395" s="164"/>
      <c r="Y1395" s="164"/>
      <c r="Z1395" s="164"/>
      <c r="AA1395" s="164"/>
      <c r="AB1395" s="164"/>
      <c r="AC1395" s="164"/>
      <c r="AD1395" s="164"/>
      <c r="AE1395" s="164"/>
      <c r="AF1395" s="164"/>
      <c r="AG1395" s="164"/>
      <c r="AH1395" s="164"/>
      <c r="AI1395" s="164"/>
      <c r="AJ1395" s="164"/>
      <c r="AK1395" s="164"/>
      <c r="AL1395" s="164"/>
      <c r="AM1395" s="164"/>
      <c r="AN1395" s="164"/>
      <c r="AO1395" s="164"/>
      <c r="AP1395" s="164"/>
      <c r="AQ1395" s="164"/>
      <c r="AR1395" s="164"/>
      <c r="AS1395" s="164"/>
      <c r="AT1395" s="164"/>
      <c r="AU1395" s="164"/>
      <c r="AV1395" s="164"/>
      <c r="AW1395" s="164"/>
      <c r="AX1395" s="164"/>
      <c r="AY1395" s="164"/>
      <c r="AZ1395" s="164"/>
      <c r="BA1395" s="164"/>
      <c r="BB1395" s="164"/>
      <c r="BC1395" s="164"/>
      <c r="BD1395" s="164"/>
      <c r="BE1395" s="164"/>
      <c r="BF1395" s="164"/>
      <c r="BG1395" s="164"/>
      <c r="BH1395" s="164"/>
      <c r="BI1395" s="164"/>
      <c r="BJ1395" s="164"/>
      <c r="BK1395" s="164"/>
      <c r="BL1395" s="164"/>
      <c r="BM1395" s="164"/>
      <c r="BN1395" s="164"/>
      <c r="BO1395" s="164"/>
      <c r="BP1395" s="164"/>
      <c r="BQ1395" s="164"/>
      <c r="BR1395" s="164"/>
      <c r="BS1395" s="164"/>
      <c r="BT1395" s="164"/>
      <c r="BU1395" s="164"/>
      <c r="BV1395" s="164"/>
      <c r="BW1395" s="164"/>
      <c r="BX1395" s="164"/>
      <c r="BY1395" s="172"/>
    </row>
    <row r="1396" spans="1:77" s="169" customFormat="1" x14ac:dyDescent="0.3">
      <c r="A1396" s="156"/>
      <c r="B1396" s="170"/>
      <c r="W1396" s="170"/>
      <c r="X1396" s="164"/>
      <c r="Y1396" s="164"/>
      <c r="Z1396" s="164"/>
      <c r="AA1396" s="164"/>
      <c r="AB1396" s="164"/>
      <c r="AC1396" s="164"/>
      <c r="AD1396" s="164"/>
      <c r="AE1396" s="164"/>
      <c r="AF1396" s="164"/>
      <c r="AG1396" s="164"/>
      <c r="AH1396" s="164"/>
      <c r="AI1396" s="164"/>
      <c r="AJ1396" s="164"/>
      <c r="AK1396" s="164"/>
      <c r="AL1396" s="164"/>
      <c r="AM1396" s="164"/>
      <c r="AN1396" s="164"/>
      <c r="AO1396" s="164"/>
      <c r="AP1396" s="164"/>
      <c r="AQ1396" s="164"/>
      <c r="AR1396" s="164"/>
      <c r="AS1396" s="164"/>
      <c r="AT1396" s="164"/>
      <c r="AU1396" s="164"/>
      <c r="AV1396" s="164"/>
      <c r="AW1396" s="164"/>
      <c r="AX1396" s="164"/>
      <c r="AY1396" s="164"/>
      <c r="AZ1396" s="164"/>
      <c r="BA1396" s="164"/>
      <c r="BB1396" s="164"/>
      <c r="BC1396" s="164"/>
      <c r="BD1396" s="164"/>
      <c r="BE1396" s="164"/>
      <c r="BF1396" s="164"/>
      <c r="BG1396" s="164"/>
      <c r="BH1396" s="164"/>
      <c r="BI1396" s="164"/>
      <c r="BJ1396" s="164"/>
      <c r="BK1396" s="164"/>
      <c r="BL1396" s="164"/>
      <c r="BM1396" s="164"/>
      <c r="BN1396" s="164"/>
      <c r="BO1396" s="164"/>
      <c r="BP1396" s="164"/>
      <c r="BQ1396" s="164"/>
      <c r="BR1396" s="164"/>
      <c r="BS1396" s="164"/>
      <c r="BT1396" s="164"/>
      <c r="BU1396" s="164"/>
      <c r="BV1396" s="164"/>
      <c r="BW1396" s="164"/>
      <c r="BX1396" s="164"/>
      <c r="BY1396" s="172"/>
    </row>
    <row r="1397" spans="1:77" s="169" customFormat="1" x14ac:dyDescent="0.3">
      <c r="A1397" s="156"/>
      <c r="B1397" s="170"/>
      <c r="W1397" s="170"/>
      <c r="X1397" s="164"/>
      <c r="Y1397" s="164"/>
      <c r="Z1397" s="164"/>
      <c r="AA1397" s="164"/>
      <c r="AB1397" s="164"/>
      <c r="AC1397" s="164"/>
      <c r="AD1397" s="164"/>
      <c r="AE1397" s="164"/>
      <c r="AF1397" s="164"/>
      <c r="AG1397" s="164"/>
      <c r="AH1397" s="164"/>
      <c r="AI1397" s="164"/>
      <c r="AJ1397" s="164"/>
      <c r="AK1397" s="164"/>
      <c r="AL1397" s="164"/>
      <c r="AM1397" s="164"/>
      <c r="AN1397" s="164"/>
      <c r="AO1397" s="164"/>
      <c r="AP1397" s="164"/>
      <c r="AQ1397" s="164"/>
      <c r="AR1397" s="164"/>
      <c r="AS1397" s="164"/>
      <c r="AT1397" s="164"/>
      <c r="AU1397" s="164"/>
      <c r="AV1397" s="164"/>
      <c r="AW1397" s="164"/>
      <c r="AX1397" s="164"/>
      <c r="AY1397" s="164"/>
      <c r="AZ1397" s="164"/>
      <c r="BA1397" s="164"/>
      <c r="BB1397" s="164"/>
      <c r="BC1397" s="164"/>
      <c r="BD1397" s="164"/>
      <c r="BE1397" s="164"/>
      <c r="BF1397" s="164"/>
      <c r="BG1397" s="164"/>
      <c r="BH1397" s="164"/>
      <c r="BI1397" s="164"/>
      <c r="BJ1397" s="164"/>
      <c r="BK1397" s="164"/>
      <c r="BL1397" s="164"/>
      <c r="BM1397" s="164"/>
      <c r="BN1397" s="164"/>
      <c r="BO1397" s="164"/>
      <c r="BP1397" s="164"/>
      <c r="BQ1397" s="164"/>
      <c r="BR1397" s="164"/>
      <c r="BS1397" s="164"/>
      <c r="BT1397" s="164"/>
      <c r="BU1397" s="164"/>
      <c r="BV1397" s="164"/>
      <c r="BW1397" s="164"/>
      <c r="BX1397" s="164"/>
      <c r="BY1397" s="172"/>
    </row>
    <row r="1398" spans="1:77" s="169" customFormat="1" x14ac:dyDescent="0.3">
      <c r="A1398" s="156"/>
      <c r="B1398" s="170"/>
      <c r="W1398" s="170"/>
      <c r="X1398" s="164"/>
      <c r="Y1398" s="164"/>
      <c r="Z1398" s="164"/>
      <c r="AA1398" s="164"/>
      <c r="AB1398" s="164"/>
      <c r="AC1398" s="164"/>
      <c r="AD1398" s="164"/>
      <c r="AE1398" s="164"/>
      <c r="AF1398" s="164"/>
      <c r="AG1398" s="164"/>
      <c r="AH1398" s="164"/>
      <c r="AI1398" s="164"/>
      <c r="AJ1398" s="164"/>
      <c r="AK1398" s="164"/>
      <c r="AL1398" s="164"/>
      <c r="AM1398" s="164"/>
      <c r="AN1398" s="164"/>
      <c r="AO1398" s="164"/>
      <c r="AP1398" s="164"/>
      <c r="AQ1398" s="164"/>
      <c r="AR1398" s="164"/>
      <c r="AS1398" s="164"/>
      <c r="AT1398" s="164"/>
      <c r="AU1398" s="164"/>
      <c r="AV1398" s="164"/>
      <c r="AW1398" s="164"/>
      <c r="AX1398" s="164"/>
      <c r="AY1398" s="164"/>
      <c r="AZ1398" s="164"/>
      <c r="BA1398" s="164"/>
      <c r="BB1398" s="164"/>
      <c r="BC1398" s="164"/>
      <c r="BD1398" s="164"/>
      <c r="BE1398" s="164"/>
      <c r="BF1398" s="164"/>
      <c r="BG1398" s="164"/>
      <c r="BH1398" s="164"/>
      <c r="BI1398" s="164"/>
      <c r="BJ1398" s="164"/>
      <c r="BK1398" s="164"/>
      <c r="BL1398" s="164"/>
      <c r="BM1398" s="164"/>
      <c r="BN1398" s="164"/>
      <c r="BO1398" s="164"/>
      <c r="BP1398" s="164"/>
      <c r="BQ1398" s="164"/>
      <c r="BR1398" s="164"/>
      <c r="BS1398" s="164"/>
      <c r="BT1398" s="164"/>
      <c r="BU1398" s="164"/>
      <c r="BV1398" s="164"/>
      <c r="BW1398" s="164"/>
      <c r="BX1398" s="164"/>
      <c r="BY1398" s="172"/>
    </row>
    <row r="1399" spans="1:77" s="169" customFormat="1" x14ac:dyDescent="0.3">
      <c r="A1399" s="156"/>
      <c r="B1399" s="170"/>
      <c r="W1399" s="170"/>
      <c r="X1399" s="164"/>
      <c r="Y1399" s="164"/>
      <c r="Z1399" s="164"/>
      <c r="AA1399" s="164"/>
      <c r="AB1399" s="164"/>
      <c r="AC1399" s="164"/>
      <c r="AD1399" s="164"/>
      <c r="AE1399" s="164"/>
      <c r="AF1399" s="164"/>
      <c r="AG1399" s="164"/>
      <c r="AH1399" s="164"/>
      <c r="AI1399" s="164"/>
      <c r="AJ1399" s="164"/>
      <c r="AK1399" s="164"/>
      <c r="AL1399" s="164"/>
      <c r="AM1399" s="164"/>
      <c r="AN1399" s="164"/>
      <c r="AO1399" s="164"/>
      <c r="AP1399" s="164"/>
      <c r="AQ1399" s="164"/>
      <c r="AR1399" s="164"/>
      <c r="AS1399" s="164"/>
      <c r="AT1399" s="164"/>
      <c r="AU1399" s="164"/>
      <c r="AV1399" s="164"/>
      <c r="AW1399" s="164"/>
      <c r="AX1399" s="164"/>
      <c r="AY1399" s="164"/>
      <c r="AZ1399" s="164"/>
      <c r="BA1399" s="164"/>
      <c r="BB1399" s="164"/>
      <c r="BC1399" s="164"/>
      <c r="BD1399" s="164"/>
      <c r="BE1399" s="164"/>
      <c r="BF1399" s="164"/>
      <c r="BG1399" s="164"/>
      <c r="BH1399" s="164"/>
      <c r="BI1399" s="164"/>
      <c r="BJ1399" s="164"/>
      <c r="BK1399" s="164"/>
      <c r="BL1399" s="164"/>
      <c r="BM1399" s="164"/>
      <c r="BN1399" s="164"/>
      <c r="BO1399" s="164"/>
      <c r="BP1399" s="164"/>
      <c r="BQ1399" s="164"/>
      <c r="BR1399" s="164"/>
      <c r="BS1399" s="164"/>
      <c r="BT1399" s="164"/>
      <c r="BU1399" s="164"/>
      <c r="BV1399" s="164"/>
      <c r="BW1399" s="164"/>
      <c r="BX1399" s="164"/>
      <c r="BY1399" s="172"/>
    </row>
    <row r="1400" spans="1:77" s="169" customFormat="1" x14ac:dyDescent="0.3">
      <c r="A1400" s="156"/>
      <c r="B1400" s="170"/>
      <c r="W1400" s="170"/>
      <c r="X1400" s="164"/>
      <c r="Y1400" s="164"/>
      <c r="Z1400" s="164"/>
      <c r="AA1400" s="164"/>
      <c r="AB1400" s="164"/>
      <c r="AC1400" s="164"/>
      <c r="AD1400" s="164"/>
      <c r="AE1400" s="164"/>
      <c r="AF1400" s="164"/>
      <c r="AG1400" s="164"/>
      <c r="AH1400" s="164"/>
      <c r="AI1400" s="164"/>
      <c r="AJ1400" s="164"/>
      <c r="AK1400" s="164"/>
      <c r="AL1400" s="164"/>
      <c r="AM1400" s="164"/>
      <c r="AN1400" s="164"/>
      <c r="AO1400" s="164"/>
      <c r="AP1400" s="164"/>
      <c r="AQ1400" s="164"/>
      <c r="AR1400" s="164"/>
      <c r="AS1400" s="164"/>
      <c r="AT1400" s="164"/>
      <c r="AU1400" s="164"/>
      <c r="AV1400" s="164"/>
      <c r="AW1400" s="164"/>
      <c r="AX1400" s="164"/>
      <c r="AY1400" s="164"/>
      <c r="AZ1400" s="164"/>
      <c r="BA1400" s="164"/>
      <c r="BB1400" s="164"/>
      <c r="BC1400" s="164"/>
      <c r="BD1400" s="164"/>
      <c r="BE1400" s="164"/>
      <c r="BF1400" s="164"/>
      <c r="BG1400" s="164"/>
      <c r="BH1400" s="164"/>
      <c r="BI1400" s="164"/>
      <c r="BJ1400" s="164"/>
      <c r="BK1400" s="164"/>
      <c r="BL1400" s="164"/>
      <c r="BM1400" s="164"/>
      <c r="BN1400" s="164"/>
      <c r="BO1400" s="164"/>
      <c r="BP1400" s="164"/>
      <c r="BQ1400" s="164"/>
      <c r="BR1400" s="164"/>
      <c r="BS1400" s="164"/>
      <c r="BT1400" s="164"/>
      <c r="BU1400" s="164"/>
      <c r="BV1400" s="164"/>
      <c r="BW1400" s="164"/>
      <c r="BX1400" s="164"/>
      <c r="BY1400" s="172"/>
    </row>
    <row r="1401" spans="1:77" s="169" customFormat="1" x14ac:dyDescent="0.3">
      <c r="A1401" s="156"/>
      <c r="B1401" s="170"/>
      <c r="W1401" s="170"/>
      <c r="X1401" s="164"/>
      <c r="Y1401" s="164"/>
      <c r="Z1401" s="164"/>
      <c r="AA1401" s="164"/>
      <c r="AB1401" s="164"/>
      <c r="AC1401" s="164"/>
      <c r="AD1401" s="164"/>
      <c r="AE1401" s="164"/>
      <c r="AF1401" s="164"/>
      <c r="AG1401" s="164"/>
      <c r="AH1401" s="164"/>
      <c r="AI1401" s="164"/>
      <c r="AJ1401" s="164"/>
      <c r="AK1401" s="164"/>
      <c r="AL1401" s="164"/>
      <c r="AM1401" s="164"/>
      <c r="AN1401" s="164"/>
      <c r="AO1401" s="164"/>
      <c r="AP1401" s="164"/>
      <c r="AQ1401" s="164"/>
      <c r="AR1401" s="164"/>
      <c r="AS1401" s="164"/>
      <c r="AT1401" s="164"/>
      <c r="AU1401" s="164"/>
      <c r="AV1401" s="164"/>
      <c r="AW1401" s="164"/>
      <c r="AX1401" s="164"/>
      <c r="AY1401" s="164"/>
      <c r="AZ1401" s="164"/>
      <c r="BA1401" s="164"/>
      <c r="BB1401" s="164"/>
      <c r="BC1401" s="164"/>
      <c r="BD1401" s="164"/>
      <c r="BE1401" s="164"/>
      <c r="BF1401" s="164"/>
      <c r="BG1401" s="164"/>
      <c r="BH1401" s="164"/>
      <c r="BI1401" s="164"/>
      <c r="BJ1401" s="164"/>
      <c r="BK1401" s="164"/>
      <c r="BL1401" s="164"/>
      <c r="BM1401" s="164"/>
      <c r="BN1401" s="164"/>
      <c r="BO1401" s="164"/>
      <c r="BP1401" s="164"/>
      <c r="BQ1401" s="164"/>
      <c r="BR1401" s="164"/>
      <c r="BS1401" s="164"/>
      <c r="BT1401" s="164"/>
      <c r="BU1401" s="164"/>
      <c r="BV1401" s="164"/>
      <c r="BW1401" s="164"/>
      <c r="BX1401" s="164"/>
      <c r="BY1401" s="172"/>
    </row>
    <row r="1402" spans="1:77" s="169" customFormat="1" x14ac:dyDescent="0.3">
      <c r="A1402" s="156"/>
      <c r="B1402" s="170"/>
      <c r="W1402" s="170"/>
      <c r="X1402" s="164"/>
      <c r="Y1402" s="164"/>
      <c r="Z1402" s="164"/>
      <c r="AA1402" s="164"/>
      <c r="AB1402" s="164"/>
      <c r="AC1402" s="164"/>
      <c r="AD1402" s="164"/>
      <c r="AE1402" s="164"/>
      <c r="AF1402" s="164"/>
      <c r="AG1402" s="164"/>
      <c r="AH1402" s="164"/>
      <c r="AI1402" s="164"/>
      <c r="AJ1402" s="164"/>
      <c r="AK1402" s="164"/>
      <c r="AL1402" s="164"/>
      <c r="AM1402" s="164"/>
      <c r="AN1402" s="164"/>
      <c r="AO1402" s="164"/>
      <c r="AP1402" s="164"/>
      <c r="AQ1402" s="164"/>
      <c r="AR1402" s="164"/>
      <c r="AS1402" s="164"/>
      <c r="AT1402" s="164"/>
      <c r="AU1402" s="164"/>
      <c r="AV1402" s="164"/>
      <c r="AW1402" s="164"/>
      <c r="AX1402" s="164"/>
      <c r="AY1402" s="164"/>
      <c r="AZ1402" s="164"/>
      <c r="BA1402" s="164"/>
      <c r="BB1402" s="164"/>
      <c r="BC1402" s="164"/>
      <c r="BD1402" s="164"/>
      <c r="BE1402" s="164"/>
      <c r="BF1402" s="164"/>
      <c r="BG1402" s="164"/>
      <c r="BH1402" s="164"/>
      <c r="BI1402" s="164"/>
      <c r="BJ1402" s="164"/>
      <c r="BK1402" s="164"/>
      <c r="BL1402" s="164"/>
      <c r="BM1402" s="164"/>
      <c r="BN1402" s="164"/>
      <c r="BO1402" s="164"/>
      <c r="BP1402" s="164"/>
      <c r="BQ1402" s="164"/>
      <c r="BR1402" s="164"/>
      <c r="BS1402" s="164"/>
      <c r="BT1402" s="164"/>
      <c r="BU1402" s="164"/>
      <c r="BV1402" s="164"/>
      <c r="BW1402" s="164"/>
      <c r="BX1402" s="164"/>
      <c r="BY1402" s="172"/>
    </row>
    <row r="1403" spans="1:77" s="169" customFormat="1" x14ac:dyDescent="0.3">
      <c r="A1403" s="156"/>
      <c r="B1403" s="170"/>
      <c r="W1403" s="170"/>
      <c r="X1403" s="164"/>
      <c r="Y1403" s="164"/>
      <c r="Z1403" s="164"/>
      <c r="AA1403" s="164"/>
      <c r="AB1403" s="164"/>
      <c r="AC1403" s="164"/>
      <c r="AD1403" s="164"/>
      <c r="AE1403" s="164"/>
      <c r="AF1403" s="164"/>
      <c r="AG1403" s="164"/>
      <c r="AH1403" s="164"/>
      <c r="AI1403" s="164"/>
      <c r="AJ1403" s="164"/>
      <c r="AK1403" s="164"/>
      <c r="AL1403" s="164"/>
      <c r="AM1403" s="164"/>
      <c r="AN1403" s="164"/>
      <c r="AO1403" s="164"/>
      <c r="AP1403" s="164"/>
      <c r="AQ1403" s="164"/>
      <c r="AR1403" s="164"/>
      <c r="AS1403" s="164"/>
      <c r="AT1403" s="164"/>
      <c r="AU1403" s="164"/>
      <c r="AV1403" s="164"/>
      <c r="AW1403" s="164"/>
      <c r="AX1403" s="164"/>
      <c r="AY1403" s="164"/>
      <c r="AZ1403" s="164"/>
      <c r="BA1403" s="164"/>
      <c r="BB1403" s="164"/>
      <c r="BC1403" s="164"/>
      <c r="BD1403" s="164"/>
      <c r="BE1403" s="164"/>
      <c r="BF1403" s="164"/>
      <c r="BG1403" s="164"/>
      <c r="BH1403" s="164"/>
      <c r="BI1403" s="164"/>
      <c r="BJ1403" s="164"/>
      <c r="BK1403" s="164"/>
      <c r="BL1403" s="164"/>
      <c r="BM1403" s="164"/>
      <c r="BN1403" s="164"/>
      <c r="BO1403" s="164"/>
      <c r="BP1403" s="164"/>
      <c r="BQ1403" s="164"/>
      <c r="BR1403" s="164"/>
      <c r="BS1403" s="164"/>
      <c r="BT1403" s="164"/>
      <c r="BU1403" s="164"/>
      <c r="BV1403" s="164"/>
      <c r="BW1403" s="164"/>
      <c r="BX1403" s="164"/>
      <c r="BY1403" s="172"/>
    </row>
    <row r="1404" spans="1:77" s="169" customFormat="1" x14ac:dyDescent="0.3">
      <c r="A1404" s="156"/>
      <c r="B1404" s="170"/>
      <c r="W1404" s="170"/>
      <c r="X1404" s="164"/>
      <c r="Y1404" s="164"/>
      <c r="Z1404" s="164"/>
      <c r="AA1404" s="164"/>
      <c r="AB1404" s="164"/>
      <c r="AC1404" s="164"/>
      <c r="AD1404" s="164"/>
      <c r="AE1404" s="164"/>
      <c r="AF1404" s="164"/>
      <c r="AG1404" s="164"/>
      <c r="AH1404" s="164"/>
      <c r="AI1404" s="164"/>
      <c r="AJ1404" s="164"/>
      <c r="AK1404" s="164"/>
      <c r="AL1404" s="164"/>
      <c r="AM1404" s="164"/>
      <c r="AN1404" s="164"/>
      <c r="AO1404" s="164"/>
      <c r="AP1404" s="164"/>
      <c r="AQ1404" s="164"/>
      <c r="AR1404" s="164"/>
      <c r="AS1404" s="164"/>
      <c r="AT1404" s="164"/>
      <c r="AU1404" s="164"/>
      <c r="AV1404" s="164"/>
      <c r="AW1404" s="164"/>
      <c r="AX1404" s="164"/>
      <c r="AY1404" s="164"/>
      <c r="AZ1404" s="164"/>
      <c r="BA1404" s="164"/>
      <c r="BB1404" s="164"/>
      <c r="BC1404" s="164"/>
      <c r="BD1404" s="164"/>
      <c r="BE1404" s="164"/>
      <c r="BF1404" s="164"/>
      <c r="BG1404" s="164"/>
      <c r="BH1404" s="164"/>
      <c r="BI1404" s="164"/>
      <c r="BJ1404" s="164"/>
      <c r="BK1404" s="164"/>
      <c r="BL1404" s="164"/>
      <c r="BM1404" s="164"/>
      <c r="BN1404" s="164"/>
      <c r="BO1404" s="164"/>
      <c r="BP1404" s="164"/>
      <c r="BQ1404" s="164"/>
      <c r="BR1404" s="164"/>
      <c r="BS1404" s="164"/>
      <c r="BT1404" s="164"/>
      <c r="BU1404" s="164"/>
      <c r="BV1404" s="164"/>
      <c r="BW1404" s="164"/>
      <c r="BX1404" s="164"/>
      <c r="BY1404" s="172"/>
    </row>
    <row r="1405" spans="1:77" s="169" customFormat="1" x14ac:dyDescent="0.3">
      <c r="A1405" s="156"/>
      <c r="B1405" s="170"/>
      <c r="W1405" s="170"/>
      <c r="X1405" s="164"/>
      <c r="Y1405" s="164"/>
      <c r="Z1405" s="164"/>
      <c r="AA1405" s="164"/>
      <c r="AB1405" s="164"/>
      <c r="AC1405" s="164"/>
      <c r="AD1405" s="164"/>
      <c r="AE1405" s="164"/>
      <c r="AF1405" s="164"/>
      <c r="AG1405" s="164"/>
      <c r="AH1405" s="164"/>
      <c r="AI1405" s="164"/>
      <c r="AJ1405" s="164"/>
      <c r="AK1405" s="164"/>
      <c r="AL1405" s="164"/>
      <c r="AM1405" s="164"/>
      <c r="AN1405" s="164"/>
      <c r="AO1405" s="164"/>
      <c r="AP1405" s="164"/>
      <c r="AQ1405" s="164"/>
      <c r="AR1405" s="164"/>
      <c r="AS1405" s="164"/>
      <c r="AT1405" s="164"/>
      <c r="AU1405" s="164"/>
      <c r="AV1405" s="164"/>
      <c r="AW1405" s="164"/>
      <c r="AX1405" s="164"/>
      <c r="AY1405" s="164"/>
      <c r="AZ1405" s="164"/>
      <c r="BA1405" s="164"/>
      <c r="BB1405" s="164"/>
      <c r="BC1405" s="164"/>
      <c r="BD1405" s="164"/>
      <c r="BE1405" s="164"/>
      <c r="BF1405" s="164"/>
      <c r="BG1405" s="164"/>
      <c r="BH1405" s="164"/>
      <c r="BI1405" s="164"/>
      <c r="BJ1405" s="164"/>
      <c r="BK1405" s="164"/>
      <c r="BL1405" s="164"/>
      <c r="BM1405" s="164"/>
      <c r="BN1405" s="164"/>
      <c r="BO1405" s="164"/>
      <c r="BP1405" s="164"/>
      <c r="BQ1405" s="164"/>
      <c r="BR1405" s="164"/>
      <c r="BS1405" s="164"/>
      <c r="BT1405" s="164"/>
      <c r="BU1405" s="164"/>
      <c r="BV1405" s="164"/>
      <c r="BW1405" s="164"/>
      <c r="BX1405" s="164"/>
      <c r="BY1405" s="172"/>
    </row>
    <row r="1406" spans="1:77" s="169" customFormat="1" x14ac:dyDescent="0.3">
      <c r="A1406" s="156"/>
      <c r="B1406" s="170"/>
      <c r="W1406" s="170"/>
      <c r="X1406" s="164"/>
      <c r="Y1406" s="164"/>
      <c r="Z1406" s="164"/>
      <c r="AA1406" s="164"/>
      <c r="AB1406" s="164"/>
      <c r="AC1406" s="164"/>
      <c r="AD1406" s="164"/>
      <c r="AE1406" s="164"/>
      <c r="AF1406" s="164"/>
      <c r="AG1406" s="164"/>
      <c r="AH1406" s="164"/>
      <c r="AI1406" s="164"/>
      <c r="AJ1406" s="164"/>
      <c r="AK1406" s="164"/>
      <c r="AL1406" s="164"/>
      <c r="AM1406" s="164"/>
      <c r="AN1406" s="164"/>
      <c r="AO1406" s="164"/>
      <c r="AP1406" s="164"/>
      <c r="AQ1406" s="164"/>
      <c r="AR1406" s="164"/>
      <c r="AS1406" s="164"/>
      <c r="AT1406" s="164"/>
      <c r="AU1406" s="164"/>
      <c r="AV1406" s="164"/>
      <c r="AW1406" s="164"/>
      <c r="AX1406" s="164"/>
      <c r="AY1406" s="164"/>
      <c r="AZ1406" s="164"/>
      <c r="BA1406" s="164"/>
      <c r="BB1406" s="164"/>
      <c r="BC1406" s="164"/>
      <c r="BD1406" s="164"/>
      <c r="BE1406" s="164"/>
      <c r="BF1406" s="164"/>
      <c r="BG1406" s="164"/>
      <c r="BH1406" s="164"/>
      <c r="BI1406" s="164"/>
      <c r="BJ1406" s="164"/>
      <c r="BK1406" s="164"/>
      <c r="BL1406" s="164"/>
      <c r="BM1406" s="164"/>
      <c r="BN1406" s="164"/>
      <c r="BO1406" s="164"/>
      <c r="BP1406" s="164"/>
      <c r="BQ1406" s="164"/>
      <c r="BR1406" s="164"/>
      <c r="BS1406" s="164"/>
      <c r="BT1406" s="164"/>
      <c r="BU1406" s="164"/>
      <c r="BV1406" s="164"/>
      <c r="BW1406" s="164"/>
      <c r="BX1406" s="164"/>
      <c r="BY1406" s="172"/>
    </row>
    <row r="1407" spans="1:77" s="169" customFormat="1" x14ac:dyDescent="0.3">
      <c r="A1407" s="156"/>
      <c r="B1407" s="170"/>
      <c r="W1407" s="170"/>
      <c r="X1407" s="164"/>
      <c r="Y1407" s="164"/>
      <c r="Z1407" s="164"/>
      <c r="AA1407" s="164"/>
      <c r="AB1407" s="164"/>
      <c r="AC1407" s="164"/>
      <c r="AD1407" s="164"/>
      <c r="AE1407" s="164"/>
      <c r="AF1407" s="164"/>
      <c r="AG1407" s="164"/>
      <c r="AH1407" s="164"/>
      <c r="AI1407" s="164"/>
      <c r="AJ1407" s="164"/>
      <c r="AK1407" s="164"/>
      <c r="AL1407" s="164"/>
      <c r="AM1407" s="164"/>
      <c r="AN1407" s="164"/>
      <c r="AO1407" s="164"/>
      <c r="AP1407" s="164"/>
      <c r="AQ1407" s="164"/>
      <c r="AR1407" s="164"/>
      <c r="AS1407" s="164"/>
      <c r="AT1407" s="164"/>
      <c r="AU1407" s="164"/>
      <c r="AV1407" s="164"/>
      <c r="AW1407" s="164"/>
      <c r="AX1407" s="164"/>
      <c r="AY1407" s="164"/>
      <c r="AZ1407" s="164"/>
      <c r="BA1407" s="164"/>
      <c r="BB1407" s="164"/>
      <c r="BC1407" s="164"/>
      <c r="BD1407" s="164"/>
      <c r="BE1407" s="164"/>
      <c r="BF1407" s="164"/>
      <c r="BG1407" s="164"/>
      <c r="BH1407" s="164"/>
      <c r="BI1407" s="164"/>
      <c r="BJ1407" s="164"/>
      <c r="BK1407" s="164"/>
      <c r="BL1407" s="164"/>
      <c r="BM1407" s="164"/>
      <c r="BN1407" s="164"/>
      <c r="BO1407" s="164"/>
      <c r="BP1407" s="164"/>
      <c r="BQ1407" s="164"/>
      <c r="BR1407" s="164"/>
      <c r="BS1407" s="164"/>
      <c r="BT1407" s="164"/>
      <c r="BU1407" s="164"/>
      <c r="BV1407" s="164"/>
      <c r="BW1407" s="164"/>
      <c r="BX1407" s="164"/>
      <c r="BY1407" s="172"/>
    </row>
    <row r="1408" spans="1:77" s="169" customFormat="1" x14ac:dyDescent="0.3">
      <c r="A1408" s="156"/>
      <c r="B1408" s="170"/>
      <c r="W1408" s="170"/>
      <c r="X1408" s="164"/>
      <c r="Y1408" s="164"/>
      <c r="Z1408" s="164"/>
      <c r="AA1408" s="164"/>
      <c r="AB1408" s="164"/>
      <c r="AC1408" s="164"/>
      <c r="AD1408" s="164"/>
      <c r="AE1408" s="164"/>
      <c r="AF1408" s="164"/>
      <c r="AG1408" s="164"/>
      <c r="AH1408" s="164"/>
      <c r="AI1408" s="164"/>
      <c r="AJ1408" s="164"/>
      <c r="AK1408" s="164"/>
      <c r="AL1408" s="164"/>
      <c r="AM1408" s="164"/>
      <c r="AN1408" s="164"/>
      <c r="AO1408" s="164"/>
      <c r="AP1408" s="164"/>
      <c r="AQ1408" s="164"/>
      <c r="AR1408" s="164"/>
      <c r="AS1408" s="164"/>
      <c r="AT1408" s="164"/>
      <c r="AU1408" s="164"/>
      <c r="AV1408" s="164"/>
      <c r="AW1408" s="164"/>
      <c r="AX1408" s="164"/>
      <c r="AY1408" s="164"/>
      <c r="AZ1408" s="164"/>
      <c r="BA1408" s="164"/>
      <c r="BB1408" s="164"/>
      <c r="BC1408" s="164"/>
      <c r="BD1408" s="164"/>
      <c r="BE1408" s="164"/>
      <c r="BF1408" s="164"/>
      <c r="BG1408" s="164"/>
      <c r="BH1408" s="164"/>
      <c r="BI1408" s="164"/>
      <c r="BJ1408" s="164"/>
      <c r="BK1408" s="164"/>
      <c r="BL1408" s="164"/>
      <c r="BM1408" s="164"/>
      <c r="BN1408" s="164"/>
      <c r="BO1408" s="164"/>
      <c r="BP1408" s="164"/>
      <c r="BQ1408" s="164"/>
      <c r="BR1408" s="164"/>
      <c r="BS1408" s="164"/>
      <c r="BT1408" s="164"/>
      <c r="BU1408" s="164"/>
      <c r="BV1408" s="164"/>
      <c r="BW1408" s="164"/>
      <c r="BX1408" s="164"/>
      <c r="BY1408" s="172"/>
    </row>
    <row r="1409" spans="1:77" s="169" customFormat="1" x14ac:dyDescent="0.3">
      <c r="A1409" s="156"/>
      <c r="B1409" s="170"/>
      <c r="W1409" s="170"/>
      <c r="X1409" s="164"/>
      <c r="Y1409" s="164"/>
      <c r="Z1409" s="164"/>
      <c r="AA1409" s="164"/>
      <c r="AB1409" s="164"/>
      <c r="AC1409" s="164"/>
      <c r="AD1409" s="164"/>
      <c r="AE1409" s="164"/>
      <c r="AF1409" s="164"/>
      <c r="AG1409" s="164"/>
      <c r="AH1409" s="164"/>
      <c r="AI1409" s="164"/>
      <c r="AJ1409" s="164"/>
      <c r="AK1409" s="164"/>
      <c r="AL1409" s="164"/>
      <c r="AM1409" s="164"/>
      <c r="AN1409" s="164"/>
      <c r="AO1409" s="164"/>
      <c r="AP1409" s="164"/>
      <c r="AQ1409" s="164"/>
      <c r="AR1409" s="164"/>
      <c r="AS1409" s="164"/>
      <c r="AT1409" s="164"/>
      <c r="AU1409" s="164"/>
      <c r="AV1409" s="164"/>
      <c r="AW1409" s="164"/>
      <c r="AX1409" s="164"/>
      <c r="AY1409" s="164"/>
      <c r="AZ1409" s="164"/>
      <c r="BA1409" s="164"/>
      <c r="BB1409" s="164"/>
      <c r="BC1409" s="164"/>
      <c r="BD1409" s="164"/>
      <c r="BE1409" s="164"/>
      <c r="BF1409" s="164"/>
      <c r="BG1409" s="164"/>
      <c r="BH1409" s="164"/>
      <c r="BI1409" s="164"/>
      <c r="BJ1409" s="164"/>
      <c r="BK1409" s="164"/>
      <c r="BL1409" s="164"/>
      <c r="BM1409" s="164"/>
      <c r="BN1409" s="164"/>
      <c r="BO1409" s="164"/>
      <c r="BP1409" s="164"/>
      <c r="BQ1409" s="164"/>
      <c r="BR1409" s="164"/>
      <c r="BS1409" s="164"/>
      <c r="BT1409" s="164"/>
      <c r="BU1409" s="164"/>
      <c r="BV1409" s="164"/>
      <c r="BW1409" s="164"/>
      <c r="BX1409" s="164"/>
      <c r="BY1409" s="172"/>
    </row>
    <row r="1410" spans="1:77" s="169" customFormat="1" x14ac:dyDescent="0.3">
      <c r="A1410" s="156"/>
      <c r="B1410" s="170"/>
      <c r="W1410" s="170"/>
      <c r="X1410" s="164"/>
      <c r="Y1410" s="164"/>
      <c r="Z1410" s="164"/>
      <c r="AA1410" s="164"/>
      <c r="AB1410" s="164"/>
      <c r="AC1410" s="164"/>
      <c r="AD1410" s="164"/>
      <c r="AE1410" s="164"/>
      <c r="AF1410" s="164"/>
      <c r="AG1410" s="164"/>
      <c r="AH1410" s="164"/>
      <c r="AI1410" s="164"/>
      <c r="AJ1410" s="164"/>
      <c r="AK1410" s="164"/>
      <c r="AL1410" s="164"/>
      <c r="AM1410" s="164"/>
      <c r="AN1410" s="164"/>
      <c r="AO1410" s="164"/>
      <c r="AP1410" s="164"/>
      <c r="AQ1410" s="164"/>
      <c r="AR1410" s="164"/>
      <c r="AS1410" s="164"/>
      <c r="AT1410" s="164"/>
      <c r="AU1410" s="164"/>
      <c r="AV1410" s="164"/>
      <c r="AW1410" s="164"/>
      <c r="AX1410" s="164"/>
      <c r="AY1410" s="164"/>
      <c r="AZ1410" s="164"/>
      <c r="BA1410" s="164"/>
      <c r="BB1410" s="164"/>
      <c r="BC1410" s="164"/>
      <c r="BD1410" s="164"/>
      <c r="BE1410" s="164"/>
      <c r="BF1410" s="164"/>
      <c r="BG1410" s="164"/>
      <c r="BH1410" s="164"/>
      <c r="BI1410" s="164"/>
      <c r="BJ1410" s="164"/>
      <c r="BK1410" s="164"/>
      <c r="BL1410" s="164"/>
      <c r="BM1410" s="164"/>
      <c r="BN1410" s="164"/>
      <c r="BO1410" s="164"/>
      <c r="BP1410" s="164"/>
      <c r="BQ1410" s="164"/>
      <c r="BR1410" s="164"/>
      <c r="BS1410" s="164"/>
      <c r="BT1410" s="164"/>
      <c r="BU1410" s="164"/>
      <c r="BV1410" s="164"/>
      <c r="BW1410" s="164"/>
      <c r="BX1410" s="164"/>
      <c r="BY1410" s="172"/>
    </row>
    <row r="1411" spans="1:77" s="169" customFormat="1" x14ac:dyDescent="0.3">
      <c r="A1411" s="156"/>
      <c r="B1411" s="170"/>
      <c r="W1411" s="170"/>
      <c r="X1411" s="164"/>
      <c r="Y1411" s="164"/>
      <c r="Z1411" s="164"/>
      <c r="AA1411" s="164"/>
      <c r="AB1411" s="164"/>
      <c r="AC1411" s="164"/>
      <c r="AD1411" s="164"/>
      <c r="AE1411" s="164"/>
      <c r="AF1411" s="164"/>
      <c r="AG1411" s="164"/>
      <c r="AH1411" s="164"/>
      <c r="AI1411" s="164"/>
      <c r="AJ1411" s="164"/>
      <c r="AK1411" s="164"/>
      <c r="AL1411" s="164"/>
      <c r="AM1411" s="164"/>
      <c r="AN1411" s="164"/>
      <c r="AO1411" s="164"/>
      <c r="AP1411" s="164"/>
      <c r="AQ1411" s="164"/>
      <c r="AR1411" s="164"/>
      <c r="AS1411" s="164"/>
      <c r="AT1411" s="164"/>
      <c r="AU1411" s="164"/>
      <c r="AV1411" s="164"/>
      <c r="AW1411" s="164"/>
      <c r="AX1411" s="164"/>
      <c r="AY1411" s="164"/>
      <c r="AZ1411" s="164"/>
      <c r="BA1411" s="164"/>
      <c r="BB1411" s="164"/>
      <c r="BC1411" s="164"/>
      <c r="BD1411" s="164"/>
      <c r="BE1411" s="164"/>
      <c r="BF1411" s="164"/>
      <c r="BG1411" s="164"/>
      <c r="BH1411" s="164"/>
      <c r="BI1411" s="164"/>
      <c r="BJ1411" s="164"/>
      <c r="BK1411" s="164"/>
      <c r="BL1411" s="164"/>
      <c r="BM1411" s="164"/>
      <c r="BN1411" s="164"/>
      <c r="BO1411" s="164"/>
      <c r="BP1411" s="164"/>
      <c r="BQ1411" s="164"/>
      <c r="BR1411" s="164"/>
      <c r="BS1411" s="164"/>
      <c r="BT1411" s="164"/>
      <c r="BU1411" s="164"/>
      <c r="BV1411" s="164"/>
      <c r="BW1411" s="164"/>
      <c r="BX1411" s="164"/>
      <c r="BY1411" s="172"/>
    </row>
    <row r="1412" spans="1:77" s="169" customFormat="1" x14ac:dyDescent="0.3">
      <c r="A1412" s="156"/>
      <c r="B1412" s="170"/>
      <c r="W1412" s="170"/>
      <c r="X1412" s="164"/>
      <c r="Y1412" s="164"/>
      <c r="Z1412" s="164"/>
      <c r="AA1412" s="164"/>
      <c r="AB1412" s="164"/>
      <c r="AC1412" s="164"/>
      <c r="AD1412" s="164"/>
      <c r="AE1412" s="164"/>
      <c r="AF1412" s="164"/>
      <c r="AG1412" s="164"/>
      <c r="AH1412" s="164"/>
      <c r="AI1412" s="164"/>
      <c r="AJ1412" s="164"/>
      <c r="AK1412" s="164"/>
      <c r="AL1412" s="164"/>
      <c r="AM1412" s="164"/>
      <c r="AN1412" s="164"/>
      <c r="AO1412" s="164"/>
      <c r="AP1412" s="164"/>
      <c r="AQ1412" s="164"/>
      <c r="AR1412" s="164"/>
      <c r="AS1412" s="164"/>
      <c r="AT1412" s="164"/>
      <c r="AU1412" s="164"/>
      <c r="AV1412" s="164"/>
      <c r="AW1412" s="164"/>
      <c r="AX1412" s="164"/>
      <c r="AY1412" s="164"/>
      <c r="AZ1412" s="164"/>
      <c r="BA1412" s="164"/>
      <c r="BB1412" s="164"/>
      <c r="BC1412" s="164"/>
      <c r="BD1412" s="164"/>
      <c r="BE1412" s="164"/>
      <c r="BF1412" s="164"/>
      <c r="BG1412" s="164"/>
      <c r="BH1412" s="164"/>
      <c r="BI1412" s="164"/>
      <c r="BJ1412" s="164"/>
      <c r="BK1412" s="164"/>
      <c r="BL1412" s="164"/>
      <c r="BM1412" s="164"/>
      <c r="BN1412" s="164"/>
      <c r="BO1412" s="164"/>
      <c r="BP1412" s="164"/>
      <c r="BQ1412" s="164"/>
      <c r="BR1412" s="164"/>
      <c r="BS1412" s="164"/>
      <c r="BT1412" s="164"/>
      <c r="BU1412" s="164"/>
      <c r="BV1412" s="164"/>
      <c r="BW1412" s="164"/>
      <c r="BX1412" s="164"/>
      <c r="BY1412" s="172"/>
    </row>
    <row r="1413" spans="1:77" s="169" customFormat="1" x14ac:dyDescent="0.3">
      <c r="A1413" s="156"/>
      <c r="B1413" s="170"/>
      <c r="W1413" s="170"/>
      <c r="X1413" s="164"/>
      <c r="Y1413" s="164"/>
      <c r="Z1413" s="164"/>
      <c r="AA1413" s="164"/>
      <c r="AB1413" s="164"/>
      <c r="AC1413" s="164"/>
      <c r="AD1413" s="164"/>
      <c r="AE1413" s="164"/>
      <c r="AF1413" s="164"/>
      <c r="AG1413" s="164"/>
      <c r="AH1413" s="164"/>
      <c r="AI1413" s="164"/>
      <c r="AJ1413" s="164"/>
      <c r="AK1413" s="164"/>
      <c r="AL1413" s="164"/>
      <c r="AM1413" s="164"/>
      <c r="AN1413" s="164"/>
      <c r="AO1413" s="164"/>
      <c r="AP1413" s="164"/>
      <c r="AQ1413" s="164"/>
      <c r="AR1413" s="164"/>
      <c r="AS1413" s="164"/>
      <c r="AT1413" s="164"/>
      <c r="AU1413" s="164"/>
      <c r="AV1413" s="164"/>
      <c r="AW1413" s="164"/>
      <c r="AX1413" s="164"/>
      <c r="AY1413" s="164"/>
      <c r="AZ1413" s="164"/>
      <c r="BA1413" s="164"/>
      <c r="BB1413" s="164"/>
      <c r="BC1413" s="164"/>
      <c r="BD1413" s="164"/>
      <c r="BE1413" s="164"/>
      <c r="BF1413" s="164"/>
      <c r="BG1413" s="164"/>
      <c r="BH1413" s="164"/>
      <c r="BI1413" s="164"/>
      <c r="BJ1413" s="164"/>
      <c r="BK1413" s="164"/>
      <c r="BL1413" s="164"/>
      <c r="BM1413" s="164"/>
      <c r="BN1413" s="164"/>
      <c r="BO1413" s="164"/>
      <c r="BP1413" s="164"/>
      <c r="BQ1413" s="164"/>
      <c r="BR1413" s="164"/>
      <c r="BS1413" s="164"/>
      <c r="BT1413" s="164"/>
      <c r="BU1413" s="164"/>
      <c r="BV1413" s="164"/>
      <c r="BW1413" s="164"/>
      <c r="BX1413" s="164"/>
      <c r="BY1413" s="172"/>
    </row>
    <row r="1414" spans="1:77" s="169" customFormat="1" x14ac:dyDescent="0.3">
      <c r="A1414" s="156"/>
      <c r="B1414" s="170"/>
      <c r="W1414" s="170"/>
      <c r="X1414" s="164"/>
      <c r="Y1414" s="164"/>
      <c r="Z1414" s="164"/>
      <c r="AA1414" s="164"/>
      <c r="AB1414" s="164"/>
      <c r="AC1414" s="164"/>
      <c r="AD1414" s="164"/>
      <c r="AE1414" s="164"/>
      <c r="AF1414" s="164"/>
      <c r="AG1414" s="164"/>
      <c r="AH1414" s="164"/>
      <c r="AI1414" s="164"/>
      <c r="AJ1414" s="164"/>
      <c r="AK1414" s="164"/>
      <c r="AL1414" s="164"/>
      <c r="AM1414" s="164"/>
      <c r="AN1414" s="164"/>
      <c r="AO1414" s="164"/>
      <c r="AP1414" s="164"/>
      <c r="AQ1414" s="164"/>
      <c r="AR1414" s="164"/>
      <c r="AS1414" s="164"/>
      <c r="AT1414" s="164"/>
      <c r="AU1414" s="164"/>
      <c r="AV1414" s="164"/>
      <c r="AW1414" s="164"/>
      <c r="AX1414" s="164"/>
      <c r="AY1414" s="164"/>
      <c r="AZ1414" s="164"/>
      <c r="BA1414" s="164"/>
      <c r="BB1414" s="164"/>
      <c r="BC1414" s="164"/>
      <c r="BD1414" s="164"/>
      <c r="BE1414" s="164"/>
      <c r="BF1414" s="164"/>
      <c r="BG1414" s="164"/>
      <c r="BH1414" s="164"/>
      <c r="BI1414" s="164"/>
      <c r="BJ1414" s="164"/>
      <c r="BK1414" s="164"/>
      <c r="BL1414" s="164"/>
      <c r="BM1414" s="164"/>
      <c r="BN1414" s="164"/>
      <c r="BO1414" s="164"/>
      <c r="BP1414" s="164"/>
      <c r="BQ1414" s="164"/>
      <c r="BR1414" s="164"/>
      <c r="BS1414" s="164"/>
      <c r="BT1414" s="164"/>
      <c r="BU1414" s="164"/>
      <c r="BV1414" s="164"/>
      <c r="BW1414" s="164"/>
      <c r="BX1414" s="164"/>
      <c r="BY1414" s="172"/>
    </row>
    <row r="1415" spans="1:77" s="169" customFormat="1" x14ac:dyDescent="0.3">
      <c r="A1415" s="156"/>
      <c r="B1415" s="170"/>
      <c r="W1415" s="170"/>
      <c r="X1415" s="164"/>
      <c r="Y1415" s="164"/>
      <c r="Z1415" s="164"/>
      <c r="AA1415" s="164"/>
      <c r="AB1415" s="164"/>
      <c r="AC1415" s="164"/>
      <c r="AD1415" s="164"/>
      <c r="AE1415" s="164"/>
      <c r="AF1415" s="164"/>
      <c r="AG1415" s="164"/>
      <c r="AH1415" s="164"/>
      <c r="AI1415" s="164"/>
      <c r="AJ1415" s="164"/>
      <c r="AK1415" s="164"/>
      <c r="AL1415" s="164"/>
      <c r="AM1415" s="164"/>
      <c r="AN1415" s="164"/>
      <c r="AO1415" s="164"/>
      <c r="AP1415" s="164"/>
      <c r="AQ1415" s="164"/>
      <c r="AR1415" s="164"/>
      <c r="AS1415" s="164"/>
      <c r="AT1415" s="164"/>
      <c r="AU1415" s="164"/>
      <c r="AV1415" s="164"/>
      <c r="AW1415" s="164"/>
      <c r="AX1415" s="164"/>
      <c r="AY1415" s="164"/>
      <c r="AZ1415" s="164"/>
      <c r="BA1415" s="164"/>
      <c r="BB1415" s="164"/>
      <c r="BC1415" s="164"/>
      <c r="BD1415" s="164"/>
      <c r="BE1415" s="164"/>
      <c r="BF1415" s="164"/>
      <c r="BG1415" s="164"/>
      <c r="BH1415" s="164"/>
      <c r="BI1415" s="164"/>
      <c r="BJ1415" s="164"/>
      <c r="BK1415" s="164"/>
      <c r="BL1415" s="164"/>
      <c r="BM1415" s="164"/>
      <c r="BN1415" s="164"/>
      <c r="BO1415" s="164"/>
      <c r="BP1415" s="164"/>
      <c r="BQ1415" s="164"/>
      <c r="BR1415" s="164"/>
      <c r="BS1415" s="164"/>
      <c r="BT1415" s="164"/>
      <c r="BU1415" s="164"/>
      <c r="BV1415" s="164"/>
      <c r="BW1415" s="164"/>
      <c r="BX1415" s="164"/>
      <c r="BY1415" s="172"/>
    </row>
    <row r="1416" spans="1:77" s="169" customFormat="1" x14ac:dyDescent="0.3">
      <c r="A1416" s="156"/>
      <c r="B1416" s="170"/>
      <c r="W1416" s="170"/>
      <c r="X1416" s="164"/>
      <c r="Y1416" s="164"/>
      <c r="Z1416" s="164"/>
      <c r="AA1416" s="164"/>
      <c r="AB1416" s="164"/>
      <c r="AC1416" s="164"/>
      <c r="AD1416" s="164"/>
      <c r="AE1416" s="164"/>
      <c r="AF1416" s="164"/>
      <c r="AG1416" s="164"/>
      <c r="AH1416" s="164"/>
      <c r="AI1416" s="164"/>
      <c r="AJ1416" s="164"/>
      <c r="AK1416" s="164"/>
      <c r="AL1416" s="164"/>
      <c r="AM1416" s="164"/>
      <c r="AN1416" s="164"/>
      <c r="AO1416" s="164"/>
      <c r="AP1416" s="164"/>
      <c r="AQ1416" s="164"/>
      <c r="AR1416" s="164"/>
      <c r="AS1416" s="164"/>
      <c r="AT1416" s="164"/>
      <c r="AU1416" s="164"/>
      <c r="AV1416" s="164"/>
      <c r="AW1416" s="164"/>
      <c r="AX1416" s="164"/>
      <c r="AY1416" s="164"/>
      <c r="AZ1416" s="164"/>
      <c r="BA1416" s="164"/>
      <c r="BB1416" s="164"/>
      <c r="BC1416" s="164"/>
      <c r="BD1416" s="164"/>
      <c r="BE1416" s="164"/>
      <c r="BF1416" s="164"/>
      <c r="BG1416" s="164"/>
      <c r="BH1416" s="164"/>
      <c r="BI1416" s="164"/>
      <c r="BJ1416" s="164"/>
      <c r="BK1416" s="164"/>
      <c r="BL1416" s="164"/>
      <c r="BM1416" s="164"/>
      <c r="BN1416" s="164"/>
      <c r="BO1416" s="164"/>
      <c r="BP1416" s="164"/>
      <c r="BQ1416" s="164"/>
      <c r="BR1416" s="164"/>
      <c r="BS1416" s="164"/>
      <c r="BT1416" s="164"/>
      <c r="BU1416" s="164"/>
      <c r="BV1416" s="164"/>
      <c r="BW1416" s="164"/>
      <c r="BX1416" s="164"/>
      <c r="BY1416" s="172"/>
    </row>
    <row r="1417" spans="1:77" s="169" customFormat="1" x14ac:dyDescent="0.3">
      <c r="A1417" s="156"/>
      <c r="B1417" s="170"/>
      <c r="W1417" s="170"/>
      <c r="X1417" s="164"/>
      <c r="Y1417" s="164"/>
      <c r="Z1417" s="164"/>
      <c r="AA1417" s="164"/>
      <c r="AB1417" s="164"/>
      <c r="AC1417" s="164"/>
      <c r="AD1417" s="164"/>
      <c r="AE1417" s="164"/>
      <c r="AF1417" s="164"/>
      <c r="AG1417" s="164"/>
      <c r="AH1417" s="164"/>
      <c r="AI1417" s="164"/>
      <c r="AJ1417" s="164"/>
      <c r="AK1417" s="164"/>
      <c r="AL1417" s="164"/>
      <c r="AM1417" s="164"/>
      <c r="AN1417" s="164"/>
      <c r="AO1417" s="164"/>
      <c r="AP1417" s="164"/>
      <c r="AQ1417" s="164"/>
      <c r="AR1417" s="164"/>
      <c r="AS1417" s="164"/>
      <c r="AT1417" s="164"/>
      <c r="AU1417" s="164"/>
      <c r="AV1417" s="164"/>
      <c r="AW1417" s="164"/>
      <c r="AX1417" s="164"/>
      <c r="AY1417" s="164"/>
      <c r="AZ1417" s="164"/>
      <c r="BA1417" s="164"/>
      <c r="BB1417" s="164"/>
      <c r="BC1417" s="164"/>
      <c r="BD1417" s="164"/>
      <c r="BE1417" s="164"/>
      <c r="BF1417" s="164"/>
      <c r="BG1417" s="164"/>
      <c r="BH1417" s="164"/>
      <c r="BI1417" s="164"/>
      <c r="BJ1417" s="164"/>
      <c r="BK1417" s="164"/>
      <c r="BL1417" s="164"/>
      <c r="BM1417" s="164"/>
      <c r="BN1417" s="164"/>
      <c r="BO1417" s="164"/>
      <c r="BP1417" s="164"/>
      <c r="BQ1417" s="164"/>
      <c r="BR1417" s="164"/>
      <c r="BS1417" s="164"/>
      <c r="BT1417" s="164"/>
      <c r="BU1417" s="164"/>
      <c r="BV1417" s="164"/>
      <c r="BW1417" s="164"/>
      <c r="BX1417" s="164"/>
      <c r="BY1417" s="172"/>
    </row>
    <row r="1418" spans="1:77" s="169" customFormat="1" x14ac:dyDescent="0.3">
      <c r="A1418" s="156"/>
      <c r="B1418" s="170"/>
      <c r="W1418" s="170"/>
      <c r="X1418" s="164"/>
      <c r="Y1418" s="164"/>
      <c r="Z1418" s="164"/>
      <c r="AA1418" s="164"/>
      <c r="AB1418" s="164"/>
      <c r="AC1418" s="164"/>
      <c r="AD1418" s="164"/>
      <c r="AE1418" s="164"/>
      <c r="AF1418" s="164"/>
      <c r="AG1418" s="164"/>
      <c r="AH1418" s="164"/>
      <c r="AI1418" s="164"/>
      <c r="AJ1418" s="164"/>
      <c r="AK1418" s="164"/>
      <c r="AL1418" s="164"/>
      <c r="AM1418" s="164"/>
      <c r="AN1418" s="164"/>
      <c r="AO1418" s="164"/>
      <c r="AP1418" s="164"/>
      <c r="AQ1418" s="164"/>
      <c r="AR1418" s="164"/>
      <c r="AS1418" s="164"/>
      <c r="AT1418" s="164"/>
      <c r="AU1418" s="164"/>
      <c r="AV1418" s="164"/>
      <c r="AW1418" s="164"/>
      <c r="AX1418" s="164"/>
      <c r="AY1418" s="164"/>
      <c r="AZ1418" s="164"/>
      <c r="BA1418" s="164"/>
      <c r="BB1418" s="164"/>
      <c r="BC1418" s="164"/>
      <c r="BD1418" s="164"/>
      <c r="BE1418" s="164"/>
      <c r="BF1418" s="164"/>
      <c r="BG1418" s="164"/>
      <c r="BH1418" s="164"/>
      <c r="BI1418" s="164"/>
      <c r="BJ1418" s="164"/>
      <c r="BK1418" s="164"/>
      <c r="BL1418" s="164"/>
      <c r="BM1418" s="164"/>
      <c r="BN1418" s="164"/>
      <c r="BO1418" s="164"/>
      <c r="BP1418" s="164"/>
      <c r="BQ1418" s="164"/>
      <c r="BR1418" s="164"/>
      <c r="BS1418" s="164"/>
      <c r="BT1418" s="164"/>
      <c r="BU1418" s="164"/>
      <c r="BV1418" s="164"/>
      <c r="BW1418" s="164"/>
      <c r="BX1418" s="164"/>
      <c r="BY1418" s="172"/>
    </row>
    <row r="1419" spans="1:77" s="169" customFormat="1" x14ac:dyDescent="0.3">
      <c r="A1419" s="156"/>
      <c r="B1419" s="170"/>
      <c r="W1419" s="170"/>
      <c r="X1419" s="164"/>
      <c r="Y1419" s="164"/>
      <c r="Z1419" s="164"/>
      <c r="AA1419" s="164"/>
      <c r="AB1419" s="164"/>
      <c r="AC1419" s="164"/>
      <c r="AD1419" s="164"/>
      <c r="AE1419" s="164"/>
      <c r="AF1419" s="164"/>
      <c r="AG1419" s="164"/>
      <c r="AH1419" s="164"/>
      <c r="AI1419" s="164"/>
      <c r="AJ1419" s="164"/>
      <c r="AK1419" s="164"/>
      <c r="AL1419" s="164"/>
      <c r="AM1419" s="164"/>
      <c r="AN1419" s="164"/>
      <c r="AO1419" s="164"/>
      <c r="AP1419" s="164"/>
      <c r="AQ1419" s="164"/>
      <c r="AR1419" s="164"/>
      <c r="AS1419" s="164"/>
      <c r="AT1419" s="164"/>
      <c r="AU1419" s="164"/>
      <c r="AV1419" s="164"/>
      <c r="AW1419" s="164"/>
      <c r="AX1419" s="164"/>
      <c r="AY1419" s="164"/>
      <c r="AZ1419" s="164"/>
      <c r="BA1419" s="164"/>
      <c r="BB1419" s="164"/>
      <c r="BC1419" s="164"/>
      <c r="BD1419" s="164"/>
      <c r="BE1419" s="164"/>
      <c r="BF1419" s="164"/>
      <c r="BG1419" s="164"/>
      <c r="BH1419" s="164"/>
      <c r="BI1419" s="164"/>
      <c r="BJ1419" s="164"/>
      <c r="BK1419" s="164"/>
      <c r="BL1419" s="164"/>
      <c r="BM1419" s="164"/>
      <c r="BN1419" s="164"/>
      <c r="BO1419" s="164"/>
      <c r="BP1419" s="164"/>
      <c r="BQ1419" s="164"/>
      <c r="BR1419" s="164"/>
      <c r="BS1419" s="164"/>
      <c r="BT1419" s="164"/>
      <c r="BU1419" s="164"/>
      <c r="BV1419" s="164"/>
      <c r="BW1419" s="164"/>
      <c r="BX1419" s="164"/>
      <c r="BY1419" s="172"/>
    </row>
    <row r="1420" spans="1:77" s="169" customFormat="1" x14ac:dyDescent="0.3">
      <c r="A1420" s="156"/>
      <c r="B1420" s="170"/>
      <c r="W1420" s="170"/>
      <c r="X1420" s="164"/>
      <c r="Y1420" s="164"/>
      <c r="Z1420" s="164"/>
      <c r="AA1420" s="164"/>
      <c r="AB1420" s="164"/>
      <c r="AC1420" s="164"/>
      <c r="AD1420" s="164"/>
      <c r="AE1420" s="164"/>
      <c r="AF1420" s="164"/>
      <c r="AG1420" s="164"/>
      <c r="AH1420" s="164"/>
      <c r="AI1420" s="164"/>
      <c r="AJ1420" s="164"/>
      <c r="AK1420" s="164"/>
      <c r="AL1420" s="164"/>
      <c r="AM1420" s="164"/>
      <c r="AN1420" s="164"/>
      <c r="AO1420" s="164"/>
      <c r="AP1420" s="164"/>
      <c r="AQ1420" s="164"/>
      <c r="AR1420" s="164"/>
      <c r="AS1420" s="164"/>
      <c r="AT1420" s="164"/>
      <c r="AU1420" s="164"/>
      <c r="AV1420" s="164"/>
      <c r="AW1420" s="164"/>
      <c r="AX1420" s="164"/>
      <c r="AY1420" s="164"/>
      <c r="AZ1420" s="164"/>
      <c r="BA1420" s="164"/>
      <c r="BB1420" s="164"/>
      <c r="BC1420" s="164"/>
      <c r="BD1420" s="164"/>
      <c r="BE1420" s="164"/>
      <c r="BF1420" s="164"/>
      <c r="BG1420" s="164"/>
      <c r="BH1420" s="164"/>
      <c r="BI1420" s="164"/>
      <c r="BJ1420" s="164"/>
      <c r="BK1420" s="164"/>
      <c r="BL1420" s="164"/>
      <c r="BM1420" s="164"/>
      <c r="BN1420" s="164"/>
      <c r="BO1420" s="164"/>
      <c r="BP1420" s="164"/>
      <c r="BQ1420" s="164"/>
      <c r="BR1420" s="164"/>
      <c r="BS1420" s="164"/>
      <c r="BT1420" s="164"/>
      <c r="BU1420" s="164"/>
      <c r="BV1420" s="164"/>
      <c r="BW1420" s="164"/>
      <c r="BX1420" s="164"/>
      <c r="BY1420" s="172"/>
    </row>
    <row r="1421" spans="1:77" s="169" customFormat="1" x14ac:dyDescent="0.3">
      <c r="A1421" s="156"/>
      <c r="B1421" s="170"/>
      <c r="W1421" s="170"/>
      <c r="X1421" s="164"/>
      <c r="Y1421" s="164"/>
      <c r="Z1421" s="164"/>
      <c r="AA1421" s="164"/>
      <c r="AB1421" s="164"/>
      <c r="AC1421" s="164"/>
      <c r="AD1421" s="164"/>
      <c r="AE1421" s="164"/>
      <c r="AF1421" s="164"/>
      <c r="AG1421" s="164"/>
      <c r="AH1421" s="164"/>
      <c r="AI1421" s="164"/>
      <c r="AJ1421" s="164"/>
      <c r="AK1421" s="164"/>
      <c r="AL1421" s="164"/>
      <c r="AM1421" s="164"/>
      <c r="AN1421" s="164"/>
      <c r="AO1421" s="164"/>
      <c r="AP1421" s="164"/>
      <c r="AQ1421" s="164"/>
      <c r="AR1421" s="164"/>
      <c r="AS1421" s="164"/>
      <c r="AT1421" s="164"/>
      <c r="AU1421" s="164"/>
      <c r="AV1421" s="164"/>
      <c r="AW1421" s="164"/>
      <c r="AX1421" s="164"/>
      <c r="AY1421" s="164"/>
      <c r="AZ1421" s="164"/>
      <c r="BA1421" s="164"/>
      <c r="BB1421" s="164"/>
      <c r="BC1421" s="164"/>
      <c r="BD1421" s="164"/>
      <c r="BE1421" s="164"/>
      <c r="BF1421" s="164"/>
      <c r="BG1421" s="164"/>
      <c r="BH1421" s="164"/>
      <c r="BI1421" s="164"/>
      <c r="BJ1421" s="164"/>
      <c r="BK1421" s="164"/>
      <c r="BL1421" s="164"/>
      <c r="BM1421" s="164"/>
      <c r="BN1421" s="164"/>
      <c r="BO1421" s="164"/>
      <c r="BP1421" s="164"/>
      <c r="BQ1421" s="164"/>
      <c r="BR1421" s="164"/>
      <c r="BS1421" s="164"/>
      <c r="BT1421" s="164"/>
      <c r="BU1421" s="164"/>
      <c r="BV1421" s="164"/>
      <c r="BW1421" s="164"/>
      <c r="BX1421" s="164"/>
      <c r="BY1421" s="172"/>
    </row>
    <row r="1422" spans="1:77" s="169" customFormat="1" x14ac:dyDescent="0.3">
      <c r="A1422" s="156"/>
      <c r="B1422" s="170"/>
      <c r="W1422" s="170"/>
      <c r="X1422" s="164"/>
      <c r="Y1422" s="164"/>
      <c r="Z1422" s="164"/>
      <c r="AA1422" s="164"/>
      <c r="AB1422" s="164"/>
      <c r="AC1422" s="164"/>
      <c r="AD1422" s="164"/>
      <c r="AE1422" s="164"/>
      <c r="AF1422" s="164"/>
      <c r="AG1422" s="164"/>
      <c r="AH1422" s="164"/>
      <c r="AI1422" s="164"/>
      <c r="AJ1422" s="164"/>
      <c r="AK1422" s="164"/>
      <c r="AL1422" s="164"/>
      <c r="AM1422" s="164"/>
      <c r="AN1422" s="164"/>
      <c r="AO1422" s="164"/>
      <c r="AP1422" s="164"/>
      <c r="AQ1422" s="164"/>
      <c r="AR1422" s="164"/>
      <c r="AS1422" s="164"/>
      <c r="AT1422" s="164"/>
      <c r="AU1422" s="164"/>
      <c r="AV1422" s="164"/>
      <c r="AW1422" s="164"/>
      <c r="AX1422" s="164"/>
      <c r="AY1422" s="164"/>
      <c r="AZ1422" s="164"/>
      <c r="BA1422" s="164"/>
      <c r="BB1422" s="164"/>
      <c r="BC1422" s="164"/>
      <c r="BD1422" s="164"/>
      <c r="BE1422" s="164"/>
      <c r="BF1422" s="164"/>
      <c r="BG1422" s="164"/>
      <c r="BH1422" s="164"/>
      <c r="BI1422" s="164"/>
      <c r="BJ1422" s="164"/>
      <c r="BK1422" s="164"/>
      <c r="BL1422" s="164"/>
      <c r="BM1422" s="164"/>
      <c r="BN1422" s="164"/>
      <c r="BO1422" s="164"/>
      <c r="BP1422" s="164"/>
      <c r="BQ1422" s="164"/>
      <c r="BR1422" s="164"/>
      <c r="BS1422" s="164"/>
      <c r="BT1422" s="164"/>
      <c r="BU1422" s="164"/>
      <c r="BV1422" s="164"/>
      <c r="BW1422" s="164"/>
      <c r="BX1422" s="164"/>
      <c r="BY1422" s="172"/>
    </row>
    <row r="1423" spans="1:77" s="169" customFormat="1" x14ac:dyDescent="0.3">
      <c r="A1423" s="156"/>
      <c r="B1423" s="170"/>
      <c r="W1423" s="170"/>
      <c r="X1423" s="164"/>
      <c r="Y1423" s="164"/>
      <c r="Z1423" s="164"/>
      <c r="AA1423" s="164"/>
      <c r="AB1423" s="164"/>
      <c r="AC1423" s="164"/>
      <c r="AD1423" s="164"/>
      <c r="AE1423" s="164"/>
      <c r="AF1423" s="164"/>
      <c r="AG1423" s="164"/>
      <c r="AH1423" s="164"/>
      <c r="AI1423" s="164"/>
      <c r="AJ1423" s="164"/>
      <c r="AK1423" s="164"/>
      <c r="AL1423" s="164"/>
      <c r="AM1423" s="164"/>
      <c r="AN1423" s="164"/>
      <c r="AO1423" s="164"/>
      <c r="AP1423" s="164"/>
      <c r="AQ1423" s="164"/>
      <c r="AR1423" s="164"/>
      <c r="AS1423" s="164"/>
      <c r="AT1423" s="164"/>
      <c r="AU1423" s="164"/>
      <c r="AV1423" s="164"/>
      <c r="AW1423" s="164"/>
      <c r="AX1423" s="164"/>
      <c r="AY1423" s="164"/>
      <c r="AZ1423" s="164"/>
      <c r="BA1423" s="164"/>
      <c r="BB1423" s="164"/>
      <c r="BC1423" s="164"/>
      <c r="BD1423" s="164"/>
      <c r="BE1423" s="164"/>
      <c r="BF1423" s="164"/>
      <c r="BG1423" s="164"/>
      <c r="BH1423" s="164"/>
      <c r="BI1423" s="164"/>
      <c r="BJ1423" s="164"/>
      <c r="BK1423" s="164"/>
      <c r="BL1423" s="164"/>
      <c r="BM1423" s="164"/>
      <c r="BN1423" s="164"/>
      <c r="BO1423" s="164"/>
      <c r="BP1423" s="164"/>
      <c r="BQ1423" s="164"/>
      <c r="BR1423" s="164"/>
      <c r="BS1423" s="164"/>
      <c r="BT1423" s="164"/>
      <c r="BU1423" s="164"/>
      <c r="BV1423" s="164"/>
      <c r="BW1423" s="164"/>
      <c r="BX1423" s="164"/>
      <c r="BY1423" s="172"/>
    </row>
    <row r="1424" spans="1:77" s="169" customFormat="1" x14ac:dyDescent="0.3">
      <c r="A1424" s="156"/>
      <c r="B1424" s="170"/>
      <c r="W1424" s="170"/>
      <c r="X1424" s="164"/>
      <c r="Y1424" s="164"/>
      <c r="Z1424" s="164"/>
      <c r="AA1424" s="164"/>
      <c r="AB1424" s="164"/>
      <c r="AC1424" s="164"/>
      <c r="AD1424" s="164"/>
      <c r="AE1424" s="164"/>
      <c r="AF1424" s="164"/>
      <c r="AG1424" s="164"/>
      <c r="AH1424" s="164"/>
      <c r="AI1424" s="164"/>
      <c r="AJ1424" s="164"/>
      <c r="AK1424" s="164"/>
      <c r="AL1424" s="164"/>
      <c r="AM1424" s="164"/>
      <c r="AN1424" s="164"/>
      <c r="AO1424" s="164"/>
      <c r="AP1424" s="164"/>
      <c r="AQ1424" s="164"/>
      <c r="AR1424" s="164"/>
      <c r="AS1424" s="164"/>
      <c r="AT1424" s="164"/>
      <c r="AU1424" s="164"/>
      <c r="AV1424" s="164"/>
      <c r="AW1424" s="164"/>
      <c r="AX1424" s="164"/>
      <c r="AY1424" s="164"/>
      <c r="AZ1424" s="164"/>
      <c r="BA1424" s="164"/>
      <c r="BB1424" s="164"/>
      <c r="BC1424" s="164"/>
      <c r="BD1424" s="164"/>
      <c r="BE1424" s="164"/>
      <c r="BF1424" s="164"/>
      <c r="BG1424" s="164"/>
      <c r="BH1424" s="164"/>
      <c r="BI1424" s="164"/>
      <c r="BJ1424" s="164"/>
      <c r="BK1424" s="164"/>
      <c r="BL1424" s="164"/>
      <c r="BM1424" s="164"/>
      <c r="BN1424" s="164"/>
      <c r="BO1424" s="164"/>
      <c r="BP1424" s="164"/>
      <c r="BQ1424" s="164"/>
      <c r="BR1424" s="164"/>
      <c r="BS1424" s="164"/>
      <c r="BT1424" s="164"/>
      <c r="BU1424" s="164"/>
      <c r="BV1424" s="164"/>
      <c r="BW1424" s="164"/>
      <c r="BX1424" s="164"/>
      <c r="BY1424" s="172"/>
    </row>
    <row r="1425" spans="1:77" s="169" customFormat="1" x14ac:dyDescent="0.3">
      <c r="A1425" s="156"/>
      <c r="B1425" s="170"/>
      <c r="W1425" s="170"/>
      <c r="X1425" s="164"/>
      <c r="Y1425" s="164"/>
      <c r="Z1425" s="164"/>
      <c r="AA1425" s="164"/>
      <c r="AB1425" s="164"/>
      <c r="AC1425" s="164"/>
      <c r="AD1425" s="164"/>
      <c r="AE1425" s="164"/>
      <c r="AF1425" s="164"/>
      <c r="AG1425" s="164"/>
      <c r="AH1425" s="164"/>
      <c r="AI1425" s="164"/>
      <c r="AJ1425" s="164"/>
      <c r="AK1425" s="164"/>
      <c r="AL1425" s="164"/>
      <c r="AM1425" s="164"/>
      <c r="AN1425" s="164"/>
      <c r="AO1425" s="164"/>
      <c r="AP1425" s="164"/>
      <c r="AQ1425" s="164"/>
      <c r="AR1425" s="164"/>
      <c r="AS1425" s="164"/>
      <c r="AT1425" s="164"/>
      <c r="AU1425" s="164"/>
      <c r="AV1425" s="164"/>
      <c r="AW1425" s="164"/>
      <c r="AX1425" s="164"/>
      <c r="AY1425" s="164"/>
      <c r="AZ1425" s="164"/>
      <c r="BA1425" s="164"/>
      <c r="BB1425" s="164"/>
      <c r="BC1425" s="164"/>
      <c r="BD1425" s="164"/>
      <c r="BE1425" s="164"/>
      <c r="BF1425" s="164"/>
      <c r="BG1425" s="164"/>
      <c r="BH1425" s="164"/>
      <c r="BI1425" s="164"/>
      <c r="BJ1425" s="164"/>
      <c r="BK1425" s="164"/>
      <c r="BL1425" s="164"/>
      <c r="BM1425" s="164"/>
      <c r="BN1425" s="164"/>
      <c r="BO1425" s="164"/>
      <c r="BP1425" s="164"/>
      <c r="BQ1425" s="164"/>
      <c r="BR1425" s="164"/>
      <c r="BS1425" s="164"/>
      <c r="BT1425" s="164"/>
      <c r="BU1425" s="164"/>
      <c r="BV1425" s="164"/>
      <c r="BW1425" s="164"/>
      <c r="BX1425" s="164"/>
      <c r="BY1425" s="172"/>
    </row>
    <row r="1426" spans="1:77" s="169" customFormat="1" x14ac:dyDescent="0.3">
      <c r="A1426" s="156"/>
      <c r="B1426" s="170"/>
      <c r="W1426" s="170"/>
      <c r="X1426" s="164"/>
      <c r="Y1426" s="164"/>
      <c r="Z1426" s="164"/>
      <c r="AA1426" s="164"/>
      <c r="AB1426" s="164"/>
      <c r="AC1426" s="164"/>
      <c r="AD1426" s="164"/>
      <c r="AE1426" s="164"/>
      <c r="AF1426" s="164"/>
      <c r="AG1426" s="164"/>
      <c r="AH1426" s="164"/>
      <c r="AI1426" s="164"/>
      <c r="AJ1426" s="164"/>
      <c r="AK1426" s="164"/>
      <c r="AL1426" s="164"/>
      <c r="AM1426" s="164"/>
      <c r="AN1426" s="164"/>
      <c r="AO1426" s="164"/>
      <c r="AP1426" s="164"/>
      <c r="AQ1426" s="164"/>
      <c r="AR1426" s="164"/>
      <c r="AS1426" s="164"/>
      <c r="AT1426" s="164"/>
      <c r="AU1426" s="164"/>
      <c r="AV1426" s="164"/>
      <c r="AW1426" s="164"/>
      <c r="AX1426" s="164"/>
      <c r="AY1426" s="164"/>
      <c r="AZ1426" s="164"/>
      <c r="BA1426" s="164"/>
      <c r="BB1426" s="164"/>
      <c r="BC1426" s="164"/>
      <c r="BD1426" s="164"/>
      <c r="BE1426" s="164"/>
      <c r="BF1426" s="164"/>
      <c r="BG1426" s="164"/>
      <c r="BH1426" s="164"/>
      <c r="BI1426" s="164"/>
      <c r="BJ1426" s="164"/>
      <c r="BK1426" s="164"/>
      <c r="BL1426" s="164"/>
      <c r="BM1426" s="164"/>
      <c r="BN1426" s="164"/>
      <c r="BO1426" s="164"/>
      <c r="BP1426" s="164"/>
      <c r="BQ1426" s="164"/>
      <c r="BR1426" s="164"/>
      <c r="BS1426" s="164"/>
      <c r="BT1426" s="164"/>
      <c r="BU1426" s="164"/>
      <c r="BV1426" s="164"/>
      <c r="BW1426" s="164"/>
      <c r="BX1426" s="164"/>
      <c r="BY1426" s="172"/>
    </row>
    <row r="1427" spans="1:77" s="169" customFormat="1" x14ac:dyDescent="0.3">
      <c r="A1427" s="156"/>
      <c r="B1427" s="170"/>
      <c r="W1427" s="170"/>
      <c r="X1427" s="164"/>
      <c r="Y1427" s="164"/>
      <c r="Z1427" s="164"/>
      <c r="AA1427" s="164"/>
      <c r="AB1427" s="164"/>
      <c r="AC1427" s="164"/>
      <c r="AD1427" s="164"/>
      <c r="AE1427" s="164"/>
      <c r="AF1427" s="164"/>
      <c r="AG1427" s="164"/>
      <c r="AH1427" s="164"/>
      <c r="AI1427" s="164"/>
      <c r="AJ1427" s="164"/>
      <c r="AK1427" s="164"/>
      <c r="AL1427" s="164"/>
      <c r="AM1427" s="164"/>
      <c r="AN1427" s="164"/>
      <c r="AO1427" s="164"/>
      <c r="AP1427" s="164"/>
      <c r="AQ1427" s="164"/>
      <c r="AR1427" s="164"/>
      <c r="AS1427" s="164"/>
      <c r="AT1427" s="164"/>
      <c r="AU1427" s="164"/>
      <c r="AV1427" s="164"/>
      <c r="AW1427" s="164"/>
      <c r="AX1427" s="164"/>
      <c r="AY1427" s="164"/>
      <c r="AZ1427" s="164"/>
      <c r="BA1427" s="164"/>
      <c r="BB1427" s="164"/>
      <c r="BC1427" s="164"/>
      <c r="BD1427" s="164"/>
      <c r="BE1427" s="164"/>
      <c r="BF1427" s="164"/>
      <c r="BG1427" s="164"/>
      <c r="BH1427" s="164"/>
      <c r="BI1427" s="164"/>
      <c r="BJ1427" s="164"/>
      <c r="BK1427" s="164"/>
      <c r="BL1427" s="164"/>
      <c r="BM1427" s="164"/>
      <c r="BN1427" s="164"/>
      <c r="BO1427" s="164"/>
      <c r="BP1427" s="164"/>
      <c r="BQ1427" s="164"/>
      <c r="BR1427" s="164"/>
      <c r="BS1427" s="164"/>
      <c r="BT1427" s="164"/>
      <c r="BU1427" s="164"/>
      <c r="BV1427" s="164"/>
      <c r="BW1427" s="164"/>
      <c r="BX1427" s="164"/>
      <c r="BY1427" s="172"/>
    </row>
    <row r="1428" spans="1:77" s="169" customFormat="1" x14ac:dyDescent="0.3">
      <c r="A1428" s="156"/>
      <c r="B1428" s="170"/>
      <c r="W1428" s="170"/>
      <c r="X1428" s="164"/>
      <c r="Y1428" s="164"/>
      <c r="Z1428" s="164"/>
      <c r="AA1428" s="164"/>
      <c r="AB1428" s="164"/>
      <c r="AC1428" s="164"/>
      <c r="AD1428" s="164"/>
      <c r="AE1428" s="164"/>
      <c r="AF1428" s="164"/>
      <c r="AG1428" s="164"/>
      <c r="AH1428" s="164"/>
      <c r="AI1428" s="164"/>
      <c r="AJ1428" s="164"/>
      <c r="AK1428" s="164"/>
      <c r="AL1428" s="164"/>
      <c r="AM1428" s="164"/>
      <c r="AN1428" s="164"/>
      <c r="AO1428" s="164"/>
      <c r="AP1428" s="164"/>
      <c r="AQ1428" s="164"/>
      <c r="AR1428" s="164"/>
      <c r="AS1428" s="164"/>
      <c r="AT1428" s="164"/>
      <c r="AU1428" s="164"/>
      <c r="AV1428" s="164"/>
      <c r="AW1428" s="164"/>
      <c r="AX1428" s="164"/>
      <c r="AY1428" s="164"/>
      <c r="AZ1428" s="164"/>
      <c r="BA1428" s="164"/>
      <c r="BB1428" s="164"/>
      <c r="BC1428" s="164"/>
      <c r="BD1428" s="164"/>
      <c r="BE1428" s="164"/>
      <c r="BF1428" s="164"/>
      <c r="BG1428" s="164"/>
      <c r="BH1428" s="164"/>
      <c r="BI1428" s="164"/>
      <c r="BJ1428" s="164"/>
      <c r="BK1428" s="164"/>
      <c r="BL1428" s="164"/>
      <c r="BM1428" s="164"/>
      <c r="BN1428" s="164"/>
      <c r="BO1428" s="164"/>
      <c r="BP1428" s="164"/>
      <c r="BQ1428" s="164"/>
      <c r="BR1428" s="164"/>
      <c r="BS1428" s="164"/>
      <c r="BT1428" s="164"/>
      <c r="BU1428" s="164"/>
      <c r="BV1428" s="164"/>
      <c r="BW1428" s="164"/>
      <c r="BX1428" s="164"/>
      <c r="BY1428" s="172"/>
    </row>
    <row r="1429" spans="1:77" s="169" customFormat="1" x14ac:dyDescent="0.3">
      <c r="A1429" s="156"/>
      <c r="B1429" s="170"/>
      <c r="W1429" s="170"/>
      <c r="X1429" s="164"/>
      <c r="Y1429" s="164"/>
      <c r="Z1429" s="164"/>
      <c r="AA1429" s="164"/>
      <c r="AB1429" s="164"/>
      <c r="AC1429" s="164"/>
      <c r="AD1429" s="164"/>
      <c r="AE1429" s="164"/>
      <c r="AF1429" s="164"/>
      <c r="AG1429" s="164"/>
      <c r="AH1429" s="164"/>
      <c r="AI1429" s="164"/>
      <c r="AJ1429" s="164"/>
      <c r="AK1429" s="164"/>
      <c r="AL1429" s="164"/>
      <c r="AM1429" s="164"/>
      <c r="AN1429" s="164"/>
      <c r="AO1429" s="164"/>
      <c r="AP1429" s="164"/>
      <c r="AQ1429" s="164"/>
      <c r="AR1429" s="164"/>
      <c r="AS1429" s="164"/>
      <c r="AT1429" s="164"/>
      <c r="AU1429" s="164"/>
      <c r="AV1429" s="164"/>
      <c r="AW1429" s="164"/>
      <c r="AX1429" s="164"/>
      <c r="AY1429" s="164"/>
      <c r="AZ1429" s="164"/>
      <c r="BA1429" s="164"/>
      <c r="BB1429" s="164"/>
      <c r="BC1429" s="164"/>
      <c r="BD1429" s="164"/>
      <c r="BE1429" s="164"/>
      <c r="BF1429" s="164"/>
      <c r="BG1429" s="164"/>
      <c r="BH1429" s="164"/>
      <c r="BI1429" s="164"/>
      <c r="BJ1429" s="164"/>
      <c r="BK1429" s="164"/>
      <c r="BL1429" s="164"/>
      <c r="BM1429" s="164"/>
      <c r="BN1429" s="164"/>
      <c r="BO1429" s="164"/>
      <c r="BP1429" s="164"/>
      <c r="BQ1429" s="164"/>
      <c r="BR1429" s="164"/>
      <c r="BS1429" s="164"/>
      <c r="BT1429" s="164"/>
      <c r="BU1429" s="164"/>
      <c r="BV1429" s="164"/>
      <c r="BW1429" s="164"/>
      <c r="BX1429" s="164"/>
      <c r="BY1429" s="172"/>
    </row>
    <row r="1430" spans="1:77" s="169" customFormat="1" x14ac:dyDescent="0.3">
      <c r="A1430" s="156"/>
      <c r="B1430" s="170"/>
      <c r="W1430" s="170"/>
      <c r="X1430" s="164"/>
      <c r="Y1430" s="164"/>
      <c r="Z1430" s="164"/>
      <c r="AA1430" s="164"/>
      <c r="AB1430" s="164"/>
      <c r="AC1430" s="164"/>
      <c r="AD1430" s="164"/>
      <c r="AE1430" s="164"/>
      <c r="AF1430" s="164"/>
      <c r="AG1430" s="164"/>
      <c r="AH1430" s="164"/>
      <c r="AI1430" s="164"/>
      <c r="AJ1430" s="164"/>
      <c r="AK1430" s="164"/>
      <c r="AL1430" s="164"/>
      <c r="AM1430" s="164"/>
      <c r="AN1430" s="164"/>
      <c r="AO1430" s="164"/>
      <c r="AP1430" s="164"/>
      <c r="AQ1430" s="164"/>
      <c r="AR1430" s="164"/>
      <c r="AS1430" s="164"/>
      <c r="AT1430" s="164"/>
      <c r="AU1430" s="164"/>
      <c r="AV1430" s="164"/>
      <c r="AW1430" s="164"/>
      <c r="AX1430" s="164"/>
      <c r="AY1430" s="164"/>
      <c r="AZ1430" s="164"/>
      <c r="BA1430" s="164"/>
      <c r="BB1430" s="164"/>
      <c r="BC1430" s="164"/>
      <c r="BD1430" s="164"/>
      <c r="BE1430" s="164"/>
      <c r="BF1430" s="164"/>
      <c r="BG1430" s="164"/>
      <c r="BH1430" s="164"/>
      <c r="BI1430" s="164"/>
      <c r="BJ1430" s="164"/>
      <c r="BK1430" s="164"/>
      <c r="BL1430" s="164"/>
      <c r="BM1430" s="164"/>
      <c r="BN1430" s="164"/>
      <c r="BO1430" s="164"/>
      <c r="BP1430" s="164"/>
      <c r="BQ1430" s="164"/>
      <c r="BR1430" s="164"/>
      <c r="BS1430" s="164"/>
      <c r="BT1430" s="164"/>
      <c r="BU1430" s="164"/>
      <c r="BV1430" s="164"/>
      <c r="BW1430" s="164"/>
      <c r="BX1430" s="164"/>
      <c r="BY1430" s="172"/>
    </row>
    <row r="1431" spans="1:77" s="169" customFormat="1" x14ac:dyDescent="0.3">
      <c r="A1431" s="156"/>
      <c r="B1431" s="170"/>
      <c r="W1431" s="170"/>
      <c r="X1431" s="164"/>
      <c r="Y1431" s="164"/>
      <c r="Z1431" s="164"/>
      <c r="AA1431" s="164"/>
      <c r="AB1431" s="164"/>
      <c r="AC1431" s="164"/>
      <c r="AD1431" s="164"/>
      <c r="AE1431" s="164"/>
      <c r="AF1431" s="164"/>
      <c r="AG1431" s="164"/>
      <c r="AH1431" s="164"/>
      <c r="AI1431" s="164"/>
      <c r="AJ1431" s="164"/>
      <c r="AK1431" s="164"/>
      <c r="AL1431" s="164"/>
      <c r="AM1431" s="164"/>
      <c r="AN1431" s="164"/>
      <c r="AO1431" s="164"/>
      <c r="AP1431" s="164"/>
      <c r="AQ1431" s="164"/>
      <c r="AR1431" s="164"/>
      <c r="AS1431" s="164"/>
      <c r="AT1431" s="164"/>
      <c r="AU1431" s="164"/>
      <c r="AV1431" s="164"/>
      <c r="AW1431" s="164"/>
      <c r="AX1431" s="164"/>
      <c r="AY1431" s="164"/>
      <c r="AZ1431" s="164"/>
      <c r="BA1431" s="164"/>
      <c r="BB1431" s="164"/>
      <c r="BC1431" s="164"/>
      <c r="BD1431" s="164"/>
      <c r="BE1431" s="164"/>
      <c r="BF1431" s="164"/>
      <c r="BG1431" s="164"/>
      <c r="BH1431" s="164"/>
      <c r="BI1431" s="164"/>
      <c r="BJ1431" s="164"/>
      <c r="BK1431" s="164"/>
      <c r="BL1431" s="164"/>
      <c r="BM1431" s="164"/>
      <c r="BN1431" s="164"/>
      <c r="BO1431" s="164"/>
      <c r="BP1431" s="164"/>
      <c r="BQ1431" s="164"/>
      <c r="BR1431" s="164"/>
      <c r="BS1431" s="164"/>
      <c r="BT1431" s="164"/>
      <c r="BU1431" s="164"/>
      <c r="BV1431" s="164"/>
      <c r="BW1431" s="164"/>
      <c r="BX1431" s="164"/>
      <c r="BY1431" s="172"/>
    </row>
    <row r="1432" spans="1:77" s="169" customFormat="1" x14ac:dyDescent="0.3">
      <c r="A1432" s="156"/>
      <c r="B1432" s="170"/>
      <c r="W1432" s="170"/>
      <c r="X1432" s="164"/>
      <c r="Y1432" s="164"/>
      <c r="Z1432" s="164"/>
      <c r="AA1432" s="164"/>
      <c r="AB1432" s="164"/>
      <c r="AC1432" s="164"/>
      <c r="AD1432" s="164"/>
      <c r="AE1432" s="164"/>
      <c r="AF1432" s="164"/>
      <c r="AG1432" s="164"/>
      <c r="AH1432" s="164"/>
      <c r="AI1432" s="164"/>
      <c r="AJ1432" s="164"/>
      <c r="AK1432" s="164"/>
      <c r="AL1432" s="164"/>
      <c r="AM1432" s="164"/>
      <c r="AN1432" s="164"/>
      <c r="AO1432" s="164"/>
      <c r="AP1432" s="164"/>
      <c r="AQ1432" s="164"/>
      <c r="AR1432" s="164"/>
      <c r="AS1432" s="164"/>
      <c r="AT1432" s="164"/>
      <c r="AU1432" s="164"/>
      <c r="AV1432" s="164"/>
      <c r="AW1432" s="164"/>
      <c r="AX1432" s="164"/>
      <c r="AY1432" s="164"/>
      <c r="AZ1432" s="164"/>
      <c r="BA1432" s="164"/>
      <c r="BB1432" s="164"/>
      <c r="BC1432" s="164"/>
      <c r="BD1432" s="164"/>
      <c r="BE1432" s="164"/>
      <c r="BF1432" s="164"/>
      <c r="BG1432" s="164"/>
      <c r="BH1432" s="164"/>
      <c r="BI1432" s="164"/>
      <c r="BJ1432" s="164"/>
      <c r="BK1432" s="164"/>
      <c r="BL1432" s="164"/>
      <c r="BM1432" s="164"/>
      <c r="BN1432" s="164"/>
      <c r="BO1432" s="164"/>
      <c r="BP1432" s="164"/>
      <c r="BQ1432" s="164"/>
      <c r="BR1432" s="164"/>
      <c r="BS1432" s="164"/>
      <c r="BT1432" s="164"/>
      <c r="BU1432" s="164"/>
      <c r="BV1432" s="164"/>
      <c r="BW1432" s="164"/>
      <c r="BX1432" s="164"/>
      <c r="BY1432" s="172"/>
    </row>
    <row r="1433" spans="1:77" s="169" customFormat="1" x14ac:dyDescent="0.3">
      <c r="A1433" s="156"/>
      <c r="B1433" s="170"/>
      <c r="W1433" s="170"/>
      <c r="X1433" s="164"/>
      <c r="Y1433" s="164"/>
      <c r="Z1433" s="164"/>
      <c r="AA1433" s="164"/>
      <c r="AB1433" s="164"/>
      <c r="AC1433" s="164"/>
      <c r="AD1433" s="164"/>
      <c r="AE1433" s="164"/>
      <c r="AF1433" s="164"/>
      <c r="AG1433" s="164"/>
      <c r="AH1433" s="164"/>
      <c r="AI1433" s="164"/>
      <c r="AJ1433" s="164"/>
      <c r="AK1433" s="164"/>
      <c r="AL1433" s="164"/>
      <c r="AM1433" s="164"/>
      <c r="AN1433" s="164"/>
      <c r="AO1433" s="164"/>
      <c r="AP1433" s="164"/>
      <c r="AQ1433" s="164"/>
      <c r="AR1433" s="164"/>
      <c r="AS1433" s="164"/>
      <c r="AT1433" s="164"/>
      <c r="AU1433" s="164"/>
      <c r="AV1433" s="164"/>
      <c r="AW1433" s="164"/>
      <c r="AX1433" s="164"/>
      <c r="AY1433" s="164"/>
      <c r="AZ1433" s="164"/>
      <c r="BA1433" s="164"/>
      <c r="BB1433" s="164"/>
      <c r="BC1433" s="164"/>
      <c r="BD1433" s="164"/>
      <c r="BE1433" s="164"/>
      <c r="BF1433" s="164"/>
      <c r="BG1433" s="164"/>
      <c r="BH1433" s="164"/>
      <c r="BI1433" s="164"/>
      <c r="BJ1433" s="164"/>
      <c r="BK1433" s="164"/>
      <c r="BL1433" s="164"/>
      <c r="BM1433" s="164"/>
      <c r="BN1433" s="164"/>
      <c r="BO1433" s="164"/>
      <c r="BP1433" s="164"/>
      <c r="BQ1433" s="164"/>
      <c r="BR1433" s="164"/>
      <c r="BS1433" s="164"/>
      <c r="BT1433" s="164"/>
      <c r="BU1433" s="164"/>
      <c r="BV1433" s="164"/>
      <c r="BW1433" s="164"/>
      <c r="BX1433" s="164"/>
      <c r="BY1433" s="172"/>
    </row>
    <row r="1434" spans="1:77" s="169" customFormat="1" x14ac:dyDescent="0.3">
      <c r="A1434" s="156"/>
      <c r="B1434" s="170"/>
      <c r="W1434" s="170"/>
      <c r="X1434" s="164"/>
      <c r="Y1434" s="164"/>
      <c r="Z1434" s="164"/>
      <c r="AA1434" s="164"/>
      <c r="AB1434" s="164"/>
      <c r="AC1434" s="164"/>
      <c r="AD1434" s="164"/>
      <c r="AE1434" s="164"/>
      <c r="AF1434" s="164"/>
      <c r="AG1434" s="164"/>
      <c r="AH1434" s="164"/>
      <c r="AI1434" s="164"/>
      <c r="AJ1434" s="164"/>
      <c r="AK1434" s="164"/>
      <c r="AL1434" s="164"/>
      <c r="AM1434" s="164"/>
      <c r="AN1434" s="164"/>
      <c r="AO1434" s="164"/>
      <c r="AP1434" s="164"/>
      <c r="AQ1434" s="164"/>
      <c r="AR1434" s="164"/>
      <c r="AS1434" s="164"/>
      <c r="AT1434" s="164"/>
      <c r="AU1434" s="164"/>
      <c r="AV1434" s="164"/>
      <c r="AW1434" s="164"/>
      <c r="AX1434" s="164"/>
      <c r="AY1434" s="164"/>
      <c r="AZ1434" s="164"/>
      <c r="BA1434" s="164"/>
      <c r="BB1434" s="164"/>
      <c r="BC1434" s="164"/>
      <c r="BD1434" s="164"/>
      <c r="BE1434" s="164"/>
      <c r="BF1434" s="164"/>
      <c r="BG1434" s="164"/>
      <c r="BH1434" s="164"/>
      <c r="BI1434" s="164"/>
      <c r="BJ1434" s="164"/>
      <c r="BK1434" s="164"/>
      <c r="BL1434" s="164"/>
      <c r="BM1434" s="164"/>
      <c r="BN1434" s="164"/>
      <c r="BO1434" s="164"/>
      <c r="BP1434" s="164"/>
      <c r="BQ1434" s="164"/>
      <c r="BR1434" s="164"/>
      <c r="BS1434" s="164"/>
      <c r="BT1434" s="164"/>
      <c r="BU1434" s="164"/>
      <c r="BV1434" s="164"/>
      <c r="BW1434" s="164"/>
      <c r="BX1434" s="164"/>
      <c r="BY1434" s="172"/>
    </row>
    <row r="1435" spans="1:77" s="169" customFormat="1" x14ac:dyDescent="0.3">
      <c r="A1435" s="156"/>
      <c r="B1435" s="170"/>
      <c r="W1435" s="170"/>
      <c r="X1435" s="164"/>
      <c r="Y1435" s="164"/>
      <c r="Z1435" s="164"/>
      <c r="AA1435" s="164"/>
      <c r="AB1435" s="164"/>
      <c r="AC1435" s="164"/>
      <c r="AD1435" s="164"/>
      <c r="AE1435" s="164"/>
      <c r="AF1435" s="164"/>
      <c r="AG1435" s="164"/>
      <c r="AH1435" s="164"/>
      <c r="AI1435" s="164"/>
      <c r="AJ1435" s="164"/>
      <c r="AK1435" s="164"/>
      <c r="AL1435" s="164"/>
      <c r="AM1435" s="164"/>
      <c r="AN1435" s="164"/>
      <c r="AO1435" s="164"/>
      <c r="AP1435" s="164"/>
      <c r="AQ1435" s="164"/>
      <c r="AR1435" s="164"/>
      <c r="AS1435" s="164"/>
      <c r="AT1435" s="164"/>
      <c r="AU1435" s="164"/>
      <c r="AV1435" s="164"/>
      <c r="AW1435" s="164"/>
      <c r="AX1435" s="164"/>
      <c r="AY1435" s="164"/>
      <c r="AZ1435" s="164"/>
      <c r="BA1435" s="164"/>
      <c r="BB1435" s="164"/>
      <c r="BC1435" s="164"/>
      <c r="BD1435" s="164"/>
      <c r="BE1435" s="164"/>
      <c r="BF1435" s="164"/>
      <c r="BG1435" s="164"/>
      <c r="BH1435" s="164"/>
      <c r="BI1435" s="164"/>
      <c r="BJ1435" s="164"/>
      <c r="BK1435" s="164"/>
      <c r="BL1435" s="164"/>
      <c r="BM1435" s="164"/>
      <c r="BN1435" s="164"/>
      <c r="BO1435" s="164"/>
      <c r="BP1435" s="164"/>
      <c r="BQ1435" s="164"/>
      <c r="BR1435" s="164"/>
      <c r="BS1435" s="164"/>
      <c r="BT1435" s="164"/>
      <c r="BU1435" s="164"/>
      <c r="BV1435" s="164"/>
      <c r="BW1435" s="164"/>
      <c r="BX1435" s="164"/>
      <c r="BY1435" s="172"/>
    </row>
    <row r="1436" spans="1:77" s="169" customFormat="1" x14ac:dyDescent="0.3">
      <c r="A1436" s="156"/>
      <c r="B1436" s="170"/>
      <c r="W1436" s="170"/>
      <c r="X1436" s="164"/>
      <c r="Y1436" s="164"/>
      <c r="Z1436" s="164"/>
      <c r="AA1436" s="164"/>
      <c r="AB1436" s="164"/>
      <c r="AC1436" s="164"/>
      <c r="AD1436" s="164"/>
      <c r="AE1436" s="164"/>
      <c r="AF1436" s="164"/>
      <c r="AG1436" s="164"/>
      <c r="AH1436" s="164"/>
      <c r="AI1436" s="164"/>
      <c r="AJ1436" s="164"/>
      <c r="AK1436" s="164"/>
      <c r="AL1436" s="164"/>
      <c r="AM1436" s="164"/>
      <c r="AN1436" s="164"/>
      <c r="AO1436" s="164"/>
      <c r="AP1436" s="164"/>
      <c r="AQ1436" s="164"/>
      <c r="AR1436" s="164"/>
      <c r="AS1436" s="164"/>
      <c r="AT1436" s="164"/>
      <c r="AU1436" s="164"/>
      <c r="AV1436" s="164"/>
      <c r="AW1436" s="164"/>
      <c r="AX1436" s="164"/>
      <c r="AY1436" s="164"/>
      <c r="AZ1436" s="164"/>
      <c r="BA1436" s="164"/>
      <c r="BB1436" s="164"/>
      <c r="BC1436" s="164"/>
      <c r="BD1436" s="164"/>
      <c r="BE1436" s="164"/>
      <c r="BF1436" s="164"/>
      <c r="BG1436" s="164"/>
      <c r="BH1436" s="164"/>
      <c r="BI1436" s="164"/>
      <c r="BJ1436" s="164"/>
      <c r="BK1436" s="164"/>
      <c r="BL1436" s="164"/>
      <c r="BM1436" s="164"/>
      <c r="BN1436" s="164"/>
      <c r="BO1436" s="164"/>
      <c r="BP1436" s="164"/>
      <c r="BQ1436" s="164"/>
      <c r="BR1436" s="164"/>
      <c r="BS1436" s="164"/>
      <c r="BT1436" s="164"/>
      <c r="BU1436" s="164"/>
      <c r="BV1436" s="164"/>
      <c r="BW1436" s="164"/>
      <c r="BX1436" s="164"/>
      <c r="BY1436" s="172"/>
    </row>
    <row r="1437" spans="1:77" s="169" customFormat="1" x14ac:dyDescent="0.3">
      <c r="A1437" s="156"/>
      <c r="B1437" s="170"/>
      <c r="W1437" s="170"/>
      <c r="X1437" s="164"/>
      <c r="Y1437" s="164"/>
      <c r="Z1437" s="164"/>
      <c r="AA1437" s="164"/>
      <c r="AB1437" s="164"/>
      <c r="AC1437" s="164"/>
      <c r="AD1437" s="164"/>
      <c r="AE1437" s="164"/>
      <c r="AF1437" s="164"/>
      <c r="AG1437" s="164"/>
      <c r="AH1437" s="164"/>
      <c r="AI1437" s="164"/>
      <c r="AJ1437" s="164"/>
      <c r="AK1437" s="164"/>
      <c r="AL1437" s="164"/>
      <c r="AM1437" s="164"/>
      <c r="AN1437" s="164"/>
      <c r="AO1437" s="164"/>
      <c r="AP1437" s="164"/>
      <c r="AQ1437" s="164"/>
      <c r="AR1437" s="164"/>
      <c r="AS1437" s="164"/>
      <c r="AT1437" s="164"/>
      <c r="AU1437" s="164"/>
      <c r="AV1437" s="164"/>
      <c r="AW1437" s="164"/>
      <c r="AX1437" s="164"/>
      <c r="AY1437" s="164"/>
      <c r="AZ1437" s="164"/>
      <c r="BA1437" s="164"/>
      <c r="BB1437" s="164"/>
      <c r="BC1437" s="164"/>
      <c r="BD1437" s="164"/>
      <c r="BE1437" s="164"/>
      <c r="BF1437" s="164"/>
      <c r="BG1437" s="164"/>
      <c r="BH1437" s="164"/>
      <c r="BI1437" s="164"/>
      <c r="BJ1437" s="164"/>
      <c r="BK1437" s="164"/>
      <c r="BL1437" s="164"/>
      <c r="BM1437" s="164"/>
      <c r="BN1437" s="164"/>
      <c r="BO1437" s="164"/>
      <c r="BP1437" s="164"/>
      <c r="BQ1437" s="164"/>
      <c r="BR1437" s="164"/>
      <c r="BS1437" s="164"/>
      <c r="BT1437" s="164"/>
      <c r="BU1437" s="164"/>
      <c r="BV1437" s="164"/>
      <c r="BW1437" s="164"/>
      <c r="BX1437" s="164"/>
      <c r="BY1437" s="172"/>
    </row>
    <row r="1438" spans="1:77" s="169" customFormat="1" x14ac:dyDescent="0.3">
      <c r="A1438" s="156"/>
      <c r="B1438" s="170"/>
      <c r="W1438" s="170"/>
      <c r="X1438" s="164"/>
      <c r="Y1438" s="164"/>
      <c r="Z1438" s="164"/>
      <c r="AA1438" s="164"/>
      <c r="AB1438" s="164"/>
      <c r="AC1438" s="164"/>
      <c r="AD1438" s="164"/>
      <c r="AE1438" s="164"/>
      <c r="AF1438" s="164"/>
      <c r="AG1438" s="164"/>
      <c r="AH1438" s="164"/>
      <c r="AI1438" s="164"/>
      <c r="AJ1438" s="164"/>
      <c r="AK1438" s="164"/>
      <c r="AL1438" s="164"/>
      <c r="AM1438" s="164"/>
      <c r="AN1438" s="164"/>
      <c r="AO1438" s="164"/>
      <c r="AP1438" s="164"/>
      <c r="AQ1438" s="164"/>
      <c r="AR1438" s="164"/>
      <c r="AS1438" s="164"/>
      <c r="AT1438" s="164"/>
      <c r="AU1438" s="164"/>
      <c r="AV1438" s="164"/>
      <c r="AW1438" s="164"/>
      <c r="AX1438" s="164"/>
      <c r="AY1438" s="164"/>
      <c r="AZ1438" s="164"/>
      <c r="BA1438" s="164"/>
      <c r="BB1438" s="164"/>
      <c r="BC1438" s="164"/>
      <c r="BD1438" s="164"/>
      <c r="BE1438" s="164"/>
      <c r="BF1438" s="164"/>
      <c r="BG1438" s="164"/>
      <c r="BH1438" s="164"/>
      <c r="BI1438" s="164"/>
      <c r="BJ1438" s="164"/>
      <c r="BK1438" s="164"/>
      <c r="BL1438" s="164"/>
      <c r="BM1438" s="164"/>
      <c r="BN1438" s="164"/>
      <c r="BO1438" s="164"/>
      <c r="BP1438" s="164"/>
      <c r="BQ1438" s="164"/>
      <c r="BR1438" s="164"/>
      <c r="BS1438" s="164"/>
      <c r="BT1438" s="164"/>
      <c r="BU1438" s="164"/>
      <c r="BV1438" s="164"/>
      <c r="BW1438" s="164"/>
      <c r="BX1438" s="164"/>
      <c r="BY1438" s="172"/>
    </row>
    <row r="1439" spans="1:77" s="169" customFormat="1" x14ac:dyDescent="0.3">
      <c r="A1439" s="156"/>
      <c r="B1439" s="170"/>
      <c r="W1439" s="170"/>
      <c r="X1439" s="164"/>
      <c r="Y1439" s="164"/>
      <c r="Z1439" s="164"/>
      <c r="AA1439" s="164"/>
      <c r="AB1439" s="164"/>
      <c r="AC1439" s="164"/>
      <c r="AD1439" s="164"/>
      <c r="AE1439" s="164"/>
      <c r="AF1439" s="164"/>
      <c r="AG1439" s="164"/>
      <c r="AH1439" s="164"/>
      <c r="AI1439" s="164"/>
      <c r="AJ1439" s="164"/>
      <c r="AK1439" s="164"/>
      <c r="AL1439" s="164"/>
      <c r="AM1439" s="164"/>
      <c r="AN1439" s="164"/>
      <c r="AO1439" s="164"/>
      <c r="AP1439" s="164"/>
      <c r="AQ1439" s="164"/>
      <c r="AR1439" s="164"/>
      <c r="AS1439" s="164"/>
      <c r="AT1439" s="164"/>
      <c r="AU1439" s="164"/>
      <c r="AV1439" s="164"/>
      <c r="AW1439" s="164"/>
      <c r="AX1439" s="164"/>
      <c r="AY1439" s="164"/>
      <c r="AZ1439" s="164"/>
      <c r="BA1439" s="164"/>
      <c r="BB1439" s="164"/>
      <c r="BC1439" s="164"/>
      <c r="BD1439" s="164"/>
      <c r="BE1439" s="164"/>
      <c r="BF1439" s="164"/>
      <c r="BG1439" s="164"/>
      <c r="BH1439" s="164"/>
      <c r="BI1439" s="164"/>
      <c r="BJ1439" s="164"/>
      <c r="BK1439" s="164"/>
      <c r="BL1439" s="164"/>
      <c r="BM1439" s="164"/>
      <c r="BN1439" s="164"/>
      <c r="BO1439" s="164"/>
      <c r="BP1439" s="164"/>
      <c r="BQ1439" s="164"/>
      <c r="BR1439" s="164"/>
      <c r="BS1439" s="164"/>
      <c r="BT1439" s="164"/>
      <c r="BU1439" s="164"/>
      <c r="BV1439" s="164"/>
      <c r="BW1439" s="164"/>
      <c r="BX1439" s="164"/>
      <c r="BY1439" s="172"/>
    </row>
    <row r="1440" spans="1:77" s="169" customFormat="1" x14ac:dyDescent="0.3">
      <c r="A1440" s="156"/>
      <c r="B1440" s="170"/>
      <c r="W1440" s="170"/>
      <c r="X1440" s="164"/>
      <c r="Y1440" s="164"/>
      <c r="Z1440" s="164"/>
      <c r="AA1440" s="164"/>
      <c r="AB1440" s="164"/>
      <c r="AC1440" s="164"/>
      <c r="AD1440" s="164"/>
      <c r="AE1440" s="164"/>
      <c r="AF1440" s="164"/>
      <c r="AG1440" s="164"/>
      <c r="AH1440" s="164"/>
      <c r="AI1440" s="164"/>
      <c r="AJ1440" s="164"/>
      <c r="AK1440" s="164"/>
      <c r="AL1440" s="164"/>
      <c r="AM1440" s="164"/>
      <c r="AN1440" s="164"/>
      <c r="AO1440" s="164"/>
      <c r="AP1440" s="164"/>
      <c r="AQ1440" s="164"/>
      <c r="AR1440" s="164"/>
      <c r="AS1440" s="164"/>
      <c r="AT1440" s="164"/>
      <c r="AU1440" s="164"/>
      <c r="AV1440" s="164"/>
      <c r="AW1440" s="164"/>
      <c r="AX1440" s="164"/>
      <c r="AY1440" s="164"/>
      <c r="AZ1440" s="164"/>
      <c r="BA1440" s="164"/>
      <c r="BB1440" s="164"/>
      <c r="BC1440" s="164"/>
      <c r="BD1440" s="164"/>
      <c r="BE1440" s="164"/>
      <c r="BF1440" s="164"/>
      <c r="BG1440" s="164"/>
      <c r="BH1440" s="164"/>
      <c r="BI1440" s="164"/>
      <c r="BJ1440" s="164"/>
      <c r="BK1440" s="164"/>
      <c r="BL1440" s="164"/>
      <c r="BM1440" s="164"/>
      <c r="BN1440" s="164"/>
      <c r="BO1440" s="164"/>
      <c r="BP1440" s="164"/>
      <c r="BQ1440" s="164"/>
      <c r="BR1440" s="164"/>
      <c r="BS1440" s="164"/>
      <c r="BT1440" s="164"/>
      <c r="BU1440" s="164"/>
      <c r="BV1440" s="164"/>
      <c r="BW1440" s="164"/>
      <c r="BX1440" s="164"/>
      <c r="BY1440" s="172"/>
    </row>
    <row r="1441" spans="1:77" s="169" customFormat="1" x14ac:dyDescent="0.3">
      <c r="A1441" s="156"/>
      <c r="B1441" s="170"/>
      <c r="W1441" s="170"/>
      <c r="X1441" s="164"/>
      <c r="Y1441" s="164"/>
      <c r="Z1441" s="164"/>
      <c r="AA1441" s="164"/>
      <c r="AB1441" s="164"/>
      <c r="AC1441" s="164"/>
      <c r="AD1441" s="164"/>
      <c r="AE1441" s="164"/>
      <c r="AF1441" s="164"/>
      <c r="AG1441" s="164"/>
      <c r="AH1441" s="164"/>
      <c r="AI1441" s="164"/>
      <c r="AJ1441" s="164"/>
      <c r="AK1441" s="164"/>
      <c r="AL1441" s="164"/>
      <c r="AM1441" s="164"/>
      <c r="AN1441" s="164"/>
      <c r="AO1441" s="164"/>
      <c r="AP1441" s="164"/>
      <c r="AQ1441" s="164"/>
      <c r="AR1441" s="164"/>
      <c r="AS1441" s="164"/>
      <c r="AT1441" s="164"/>
      <c r="AU1441" s="164"/>
      <c r="AV1441" s="164"/>
      <c r="AW1441" s="164"/>
      <c r="AX1441" s="164"/>
      <c r="AY1441" s="164"/>
      <c r="AZ1441" s="164"/>
      <c r="BA1441" s="164"/>
      <c r="BB1441" s="164"/>
      <c r="BC1441" s="164"/>
      <c r="BD1441" s="164"/>
      <c r="BE1441" s="164"/>
      <c r="BF1441" s="164"/>
      <c r="BG1441" s="164"/>
      <c r="BH1441" s="164"/>
      <c r="BI1441" s="164"/>
      <c r="BJ1441" s="164"/>
      <c r="BK1441" s="164"/>
      <c r="BL1441" s="164"/>
      <c r="BM1441" s="164"/>
      <c r="BN1441" s="164"/>
      <c r="BO1441" s="164"/>
      <c r="BP1441" s="164"/>
      <c r="BQ1441" s="164"/>
      <c r="BR1441" s="164"/>
      <c r="BS1441" s="164"/>
      <c r="BT1441" s="164"/>
      <c r="BU1441" s="164"/>
      <c r="BV1441" s="164"/>
      <c r="BW1441" s="164"/>
      <c r="BX1441" s="164"/>
      <c r="BY1441" s="172"/>
    </row>
    <row r="1442" spans="1:77" s="169" customFormat="1" x14ac:dyDescent="0.3">
      <c r="A1442" s="156"/>
      <c r="B1442" s="170"/>
      <c r="W1442" s="170"/>
      <c r="X1442" s="164"/>
      <c r="Y1442" s="164"/>
      <c r="Z1442" s="164"/>
      <c r="AA1442" s="164"/>
      <c r="AB1442" s="164"/>
      <c r="AC1442" s="164"/>
      <c r="AD1442" s="164"/>
      <c r="AE1442" s="164"/>
      <c r="AF1442" s="164"/>
      <c r="AG1442" s="164"/>
      <c r="AH1442" s="164"/>
      <c r="AI1442" s="164"/>
      <c r="AJ1442" s="164"/>
      <c r="AK1442" s="164"/>
      <c r="AL1442" s="164"/>
      <c r="AM1442" s="164"/>
      <c r="AN1442" s="164"/>
      <c r="AO1442" s="164"/>
      <c r="AP1442" s="164"/>
      <c r="AQ1442" s="164"/>
      <c r="AR1442" s="164"/>
      <c r="AS1442" s="164"/>
      <c r="AT1442" s="164"/>
      <c r="AU1442" s="164"/>
      <c r="AV1442" s="164"/>
      <c r="AW1442" s="164"/>
      <c r="AX1442" s="164"/>
      <c r="AY1442" s="164"/>
      <c r="AZ1442" s="164"/>
      <c r="BA1442" s="164"/>
      <c r="BB1442" s="164"/>
      <c r="BC1442" s="164"/>
      <c r="BD1442" s="164"/>
      <c r="BE1442" s="164"/>
      <c r="BF1442" s="164"/>
      <c r="BG1442" s="164"/>
      <c r="BH1442" s="164"/>
      <c r="BI1442" s="164"/>
      <c r="BJ1442" s="164"/>
      <c r="BK1442" s="164"/>
      <c r="BL1442" s="164"/>
      <c r="BM1442" s="164"/>
      <c r="BN1442" s="164"/>
      <c r="BO1442" s="164"/>
      <c r="BP1442" s="164"/>
      <c r="BQ1442" s="164"/>
      <c r="BR1442" s="164"/>
      <c r="BS1442" s="164"/>
      <c r="BT1442" s="164"/>
      <c r="BU1442" s="164"/>
      <c r="BV1442" s="164"/>
      <c r="BW1442" s="164"/>
      <c r="BX1442" s="164"/>
      <c r="BY1442" s="172"/>
    </row>
    <row r="1443" spans="1:77" s="169" customFormat="1" x14ac:dyDescent="0.3">
      <c r="A1443" s="156"/>
      <c r="B1443" s="170"/>
      <c r="W1443" s="170"/>
      <c r="X1443" s="164"/>
      <c r="Y1443" s="164"/>
      <c r="Z1443" s="164"/>
      <c r="AA1443" s="164"/>
      <c r="AB1443" s="164"/>
      <c r="AC1443" s="164"/>
      <c r="AD1443" s="164"/>
      <c r="AE1443" s="164"/>
      <c r="AF1443" s="164"/>
      <c r="AG1443" s="164"/>
      <c r="AH1443" s="164"/>
      <c r="AI1443" s="164"/>
      <c r="AJ1443" s="164"/>
      <c r="AK1443" s="164"/>
      <c r="AL1443" s="164"/>
      <c r="AM1443" s="164"/>
      <c r="AN1443" s="164"/>
      <c r="AO1443" s="164"/>
      <c r="AP1443" s="164"/>
      <c r="AQ1443" s="164"/>
      <c r="AR1443" s="164"/>
      <c r="AS1443" s="164"/>
      <c r="AT1443" s="164"/>
      <c r="AU1443" s="164"/>
      <c r="AV1443" s="164"/>
      <c r="AW1443" s="164"/>
      <c r="AX1443" s="164"/>
      <c r="AY1443" s="164"/>
      <c r="AZ1443" s="164"/>
      <c r="BA1443" s="164"/>
      <c r="BB1443" s="164"/>
      <c r="BC1443" s="164"/>
      <c r="BD1443" s="164"/>
      <c r="BE1443" s="164"/>
      <c r="BF1443" s="164"/>
      <c r="BG1443" s="164"/>
      <c r="BH1443" s="164"/>
      <c r="BI1443" s="164"/>
      <c r="BJ1443" s="164"/>
      <c r="BK1443" s="164"/>
      <c r="BL1443" s="164"/>
      <c r="BM1443" s="164"/>
      <c r="BN1443" s="164"/>
      <c r="BO1443" s="164"/>
      <c r="BP1443" s="164"/>
      <c r="BQ1443" s="164"/>
      <c r="BR1443" s="164"/>
      <c r="BS1443" s="164"/>
      <c r="BT1443" s="164"/>
      <c r="BU1443" s="164"/>
      <c r="BV1443" s="164"/>
      <c r="BW1443" s="164"/>
      <c r="BX1443" s="164"/>
      <c r="BY1443" s="172"/>
    </row>
    <row r="1444" spans="1:77" s="169" customFormat="1" x14ac:dyDescent="0.3">
      <c r="A1444" s="156"/>
      <c r="B1444" s="170"/>
      <c r="W1444" s="170"/>
      <c r="X1444" s="164"/>
      <c r="Y1444" s="164"/>
      <c r="Z1444" s="164"/>
      <c r="AA1444" s="164"/>
      <c r="AB1444" s="164"/>
      <c r="AC1444" s="164"/>
      <c r="AD1444" s="164"/>
      <c r="AE1444" s="164"/>
      <c r="AF1444" s="164"/>
      <c r="AG1444" s="164"/>
      <c r="AH1444" s="164"/>
      <c r="AI1444" s="164"/>
      <c r="AJ1444" s="164"/>
      <c r="AK1444" s="164"/>
      <c r="AL1444" s="164"/>
      <c r="AM1444" s="164"/>
      <c r="AN1444" s="164"/>
      <c r="AO1444" s="164"/>
      <c r="AP1444" s="164"/>
      <c r="AQ1444" s="164"/>
      <c r="AR1444" s="164"/>
      <c r="AS1444" s="164"/>
      <c r="AT1444" s="164"/>
      <c r="AU1444" s="164"/>
      <c r="AV1444" s="164"/>
      <c r="AW1444" s="164"/>
      <c r="AX1444" s="164"/>
      <c r="AY1444" s="164"/>
      <c r="AZ1444" s="164"/>
      <c r="BA1444" s="164"/>
      <c r="BB1444" s="164"/>
      <c r="BC1444" s="164"/>
      <c r="BD1444" s="164"/>
      <c r="BE1444" s="164"/>
      <c r="BF1444" s="164"/>
      <c r="BG1444" s="164"/>
      <c r="BH1444" s="164"/>
      <c r="BI1444" s="164"/>
      <c r="BJ1444" s="164"/>
      <c r="BK1444" s="164"/>
      <c r="BL1444" s="164"/>
      <c r="BM1444" s="164"/>
      <c r="BN1444" s="164"/>
      <c r="BO1444" s="164"/>
      <c r="BP1444" s="164"/>
      <c r="BQ1444" s="164"/>
      <c r="BR1444" s="164"/>
      <c r="BS1444" s="164"/>
      <c r="BT1444" s="164"/>
      <c r="BU1444" s="164"/>
      <c r="BV1444" s="164"/>
      <c r="BW1444" s="164"/>
      <c r="BX1444" s="164"/>
      <c r="BY1444" s="172"/>
    </row>
    <row r="1445" spans="1:77" s="169" customFormat="1" x14ac:dyDescent="0.3">
      <c r="A1445" s="156"/>
      <c r="B1445" s="170"/>
      <c r="W1445" s="170"/>
      <c r="X1445" s="164"/>
      <c r="Y1445" s="164"/>
      <c r="Z1445" s="164"/>
      <c r="AA1445" s="164"/>
      <c r="AB1445" s="164"/>
      <c r="AC1445" s="164"/>
      <c r="AD1445" s="164"/>
      <c r="AE1445" s="164"/>
      <c r="AF1445" s="164"/>
      <c r="AG1445" s="164"/>
      <c r="AH1445" s="164"/>
      <c r="AI1445" s="164"/>
      <c r="AJ1445" s="164"/>
      <c r="AK1445" s="164"/>
      <c r="AL1445" s="164"/>
      <c r="AM1445" s="164"/>
      <c r="AN1445" s="164"/>
      <c r="AO1445" s="164"/>
      <c r="AP1445" s="164"/>
      <c r="AQ1445" s="164"/>
      <c r="AR1445" s="164"/>
      <c r="AS1445" s="164"/>
      <c r="AT1445" s="164"/>
      <c r="AU1445" s="164"/>
      <c r="AV1445" s="164"/>
      <c r="AW1445" s="164"/>
      <c r="AX1445" s="164"/>
      <c r="AY1445" s="164"/>
      <c r="AZ1445" s="164"/>
      <c r="BA1445" s="164"/>
      <c r="BB1445" s="164"/>
      <c r="BC1445" s="164"/>
      <c r="BD1445" s="164"/>
      <c r="BE1445" s="164"/>
      <c r="BF1445" s="164"/>
      <c r="BG1445" s="164"/>
      <c r="BH1445" s="164"/>
      <c r="BI1445" s="164"/>
      <c r="BJ1445" s="164"/>
      <c r="BK1445" s="164"/>
      <c r="BL1445" s="164"/>
      <c r="BM1445" s="164"/>
      <c r="BN1445" s="164"/>
      <c r="BO1445" s="164"/>
      <c r="BP1445" s="164"/>
      <c r="BQ1445" s="164"/>
      <c r="BR1445" s="164"/>
      <c r="BS1445" s="164"/>
      <c r="BT1445" s="164"/>
      <c r="BU1445" s="164"/>
      <c r="BV1445" s="164"/>
      <c r="BW1445" s="164"/>
      <c r="BX1445" s="164"/>
      <c r="BY1445" s="172"/>
    </row>
    <row r="1446" spans="1:77" s="169" customFormat="1" x14ac:dyDescent="0.3">
      <c r="A1446" s="156"/>
      <c r="B1446" s="170"/>
      <c r="W1446" s="170"/>
      <c r="X1446" s="164"/>
      <c r="Y1446" s="164"/>
      <c r="Z1446" s="164"/>
      <c r="AA1446" s="164"/>
      <c r="AB1446" s="164"/>
      <c r="AC1446" s="164"/>
      <c r="AD1446" s="164"/>
      <c r="AE1446" s="164"/>
      <c r="AF1446" s="164"/>
      <c r="AG1446" s="164"/>
      <c r="AH1446" s="164"/>
      <c r="AI1446" s="164"/>
      <c r="AJ1446" s="164"/>
      <c r="AK1446" s="164"/>
      <c r="AL1446" s="164"/>
      <c r="AM1446" s="164"/>
      <c r="AN1446" s="164"/>
      <c r="AO1446" s="164"/>
      <c r="AP1446" s="164"/>
      <c r="AQ1446" s="164"/>
      <c r="AR1446" s="164"/>
      <c r="AS1446" s="164"/>
      <c r="AT1446" s="164"/>
      <c r="AU1446" s="164"/>
      <c r="AV1446" s="164"/>
      <c r="AW1446" s="164"/>
      <c r="AX1446" s="164"/>
      <c r="AY1446" s="164"/>
      <c r="AZ1446" s="164"/>
      <c r="BA1446" s="164"/>
      <c r="BB1446" s="164"/>
      <c r="BC1446" s="164"/>
      <c r="BD1446" s="164"/>
      <c r="BE1446" s="164"/>
      <c r="BF1446" s="164"/>
      <c r="BG1446" s="164"/>
      <c r="BH1446" s="164"/>
      <c r="BI1446" s="164"/>
      <c r="BJ1446" s="164"/>
      <c r="BK1446" s="164"/>
      <c r="BL1446" s="164"/>
      <c r="BM1446" s="164"/>
      <c r="BN1446" s="164"/>
      <c r="BO1446" s="164"/>
      <c r="BP1446" s="164"/>
      <c r="BQ1446" s="164"/>
      <c r="BR1446" s="164"/>
      <c r="BS1446" s="164"/>
      <c r="BT1446" s="164"/>
      <c r="BU1446" s="164"/>
      <c r="BV1446" s="164"/>
      <c r="BW1446" s="164"/>
      <c r="BX1446" s="164"/>
      <c r="BY1446" s="172"/>
    </row>
    <row r="1447" spans="1:77" s="169" customFormat="1" x14ac:dyDescent="0.3">
      <c r="A1447" s="156"/>
      <c r="B1447" s="170"/>
      <c r="W1447" s="170"/>
      <c r="X1447" s="164"/>
      <c r="Y1447" s="164"/>
      <c r="Z1447" s="164"/>
      <c r="AA1447" s="164"/>
      <c r="AB1447" s="164"/>
      <c r="AC1447" s="164"/>
      <c r="AD1447" s="164"/>
      <c r="AE1447" s="164"/>
      <c r="AF1447" s="164"/>
      <c r="AG1447" s="164"/>
      <c r="AH1447" s="164"/>
      <c r="AI1447" s="164"/>
      <c r="AJ1447" s="164"/>
      <c r="AK1447" s="164"/>
      <c r="AL1447" s="164"/>
      <c r="AM1447" s="164"/>
      <c r="AN1447" s="164"/>
      <c r="AO1447" s="164"/>
      <c r="AP1447" s="164"/>
      <c r="AQ1447" s="164"/>
      <c r="AR1447" s="164"/>
      <c r="AS1447" s="164"/>
      <c r="AT1447" s="164"/>
      <c r="AU1447" s="164"/>
      <c r="AV1447" s="164"/>
      <c r="AW1447" s="164"/>
      <c r="AX1447" s="164"/>
      <c r="AY1447" s="164"/>
      <c r="AZ1447" s="164"/>
      <c r="BA1447" s="164"/>
      <c r="BB1447" s="164"/>
      <c r="BC1447" s="164"/>
      <c r="BD1447" s="164"/>
      <c r="BE1447" s="164"/>
      <c r="BF1447" s="164"/>
      <c r="BG1447" s="164"/>
      <c r="BH1447" s="164"/>
      <c r="BI1447" s="164"/>
      <c r="BJ1447" s="164"/>
      <c r="BK1447" s="164"/>
      <c r="BL1447" s="164"/>
      <c r="BM1447" s="164"/>
      <c r="BN1447" s="164"/>
      <c r="BO1447" s="164"/>
      <c r="BP1447" s="164"/>
      <c r="BQ1447" s="164"/>
      <c r="BR1447" s="164"/>
      <c r="BS1447" s="164"/>
      <c r="BT1447" s="164"/>
      <c r="BU1447" s="164"/>
      <c r="BV1447" s="164"/>
      <c r="BW1447" s="164"/>
      <c r="BX1447" s="164"/>
      <c r="BY1447" s="172"/>
    </row>
    <row r="1448" spans="1:77" s="169" customFormat="1" x14ac:dyDescent="0.3">
      <c r="A1448" s="156"/>
      <c r="B1448" s="170"/>
      <c r="W1448" s="170"/>
      <c r="X1448" s="164"/>
      <c r="Y1448" s="164"/>
      <c r="Z1448" s="164"/>
      <c r="AA1448" s="164"/>
      <c r="AB1448" s="164"/>
      <c r="AC1448" s="164"/>
      <c r="AD1448" s="164"/>
      <c r="AE1448" s="164"/>
      <c r="AF1448" s="164"/>
      <c r="AG1448" s="164"/>
      <c r="AH1448" s="164"/>
      <c r="AI1448" s="164"/>
      <c r="AJ1448" s="164"/>
      <c r="AK1448" s="164"/>
      <c r="AL1448" s="164"/>
      <c r="AM1448" s="164"/>
      <c r="AN1448" s="164"/>
      <c r="AO1448" s="164"/>
      <c r="AP1448" s="164"/>
      <c r="AQ1448" s="164"/>
      <c r="AR1448" s="164"/>
      <c r="AS1448" s="164"/>
      <c r="AT1448" s="164"/>
      <c r="AU1448" s="164"/>
      <c r="AV1448" s="164"/>
      <c r="AW1448" s="164"/>
      <c r="AX1448" s="164"/>
      <c r="AY1448" s="164"/>
      <c r="AZ1448" s="164"/>
      <c r="BA1448" s="164"/>
      <c r="BB1448" s="164"/>
      <c r="BC1448" s="164"/>
      <c r="BD1448" s="164"/>
      <c r="BE1448" s="164"/>
      <c r="BF1448" s="164"/>
      <c r="BG1448" s="164"/>
      <c r="BH1448" s="164"/>
      <c r="BI1448" s="164"/>
      <c r="BJ1448" s="164"/>
      <c r="BK1448" s="164"/>
      <c r="BL1448" s="164"/>
      <c r="BM1448" s="164"/>
      <c r="BN1448" s="164"/>
      <c r="BO1448" s="164"/>
      <c r="BP1448" s="164"/>
      <c r="BQ1448" s="164"/>
      <c r="BR1448" s="164"/>
      <c r="BS1448" s="164"/>
      <c r="BT1448" s="164"/>
      <c r="BU1448" s="164"/>
      <c r="BV1448" s="164"/>
      <c r="BW1448" s="164"/>
      <c r="BX1448" s="164"/>
      <c r="BY1448" s="172"/>
    </row>
    <row r="1449" spans="1:77" s="169" customFormat="1" x14ac:dyDescent="0.3">
      <c r="A1449" s="156"/>
      <c r="B1449" s="170"/>
      <c r="W1449" s="170"/>
      <c r="X1449" s="164"/>
      <c r="Y1449" s="164"/>
      <c r="Z1449" s="164"/>
      <c r="AA1449" s="164"/>
      <c r="AB1449" s="164"/>
      <c r="AC1449" s="164"/>
      <c r="AD1449" s="164"/>
      <c r="AE1449" s="164"/>
      <c r="AF1449" s="164"/>
      <c r="AG1449" s="164"/>
      <c r="AH1449" s="164"/>
      <c r="AI1449" s="164"/>
      <c r="AJ1449" s="164"/>
      <c r="AK1449" s="164"/>
      <c r="AL1449" s="164"/>
      <c r="AM1449" s="164"/>
      <c r="AN1449" s="164"/>
      <c r="AO1449" s="164"/>
      <c r="AP1449" s="164"/>
      <c r="AQ1449" s="164"/>
      <c r="AR1449" s="164"/>
      <c r="AS1449" s="164"/>
      <c r="AT1449" s="164"/>
      <c r="AU1449" s="164"/>
      <c r="AV1449" s="164"/>
      <c r="AW1449" s="164"/>
      <c r="AX1449" s="164"/>
      <c r="AY1449" s="164"/>
      <c r="AZ1449" s="164"/>
      <c r="BA1449" s="164"/>
      <c r="BB1449" s="164"/>
      <c r="BC1449" s="164"/>
      <c r="BD1449" s="164"/>
      <c r="BE1449" s="164"/>
      <c r="BF1449" s="164"/>
      <c r="BG1449" s="164"/>
      <c r="BH1449" s="164"/>
      <c r="BI1449" s="164"/>
      <c r="BJ1449" s="164"/>
      <c r="BK1449" s="164"/>
      <c r="BL1449" s="164"/>
      <c r="BM1449" s="164"/>
      <c r="BN1449" s="164"/>
      <c r="BO1449" s="164"/>
      <c r="BP1449" s="164"/>
      <c r="BQ1449" s="164"/>
      <c r="BR1449" s="164"/>
      <c r="BS1449" s="164"/>
      <c r="BT1449" s="164"/>
      <c r="BU1449" s="164"/>
      <c r="BV1449" s="164"/>
      <c r="BW1449" s="164"/>
      <c r="BX1449" s="164"/>
      <c r="BY1449" s="172"/>
    </row>
    <row r="1450" spans="1:77" s="169" customFormat="1" x14ac:dyDescent="0.3">
      <c r="A1450" s="156"/>
      <c r="B1450" s="170"/>
      <c r="W1450" s="170"/>
      <c r="X1450" s="164"/>
      <c r="Y1450" s="164"/>
      <c r="Z1450" s="164"/>
      <c r="AA1450" s="164"/>
      <c r="AB1450" s="164"/>
      <c r="AC1450" s="164"/>
      <c r="AD1450" s="164"/>
      <c r="AE1450" s="164"/>
      <c r="AF1450" s="164"/>
      <c r="AG1450" s="164"/>
      <c r="AH1450" s="164"/>
      <c r="AI1450" s="164"/>
      <c r="AJ1450" s="164"/>
      <c r="AK1450" s="164"/>
      <c r="AL1450" s="164"/>
      <c r="AM1450" s="164"/>
      <c r="AN1450" s="164"/>
      <c r="AO1450" s="164"/>
      <c r="AP1450" s="164"/>
      <c r="AQ1450" s="164"/>
      <c r="AR1450" s="164"/>
      <c r="AS1450" s="164"/>
      <c r="AT1450" s="164"/>
      <c r="AU1450" s="164"/>
      <c r="AV1450" s="164"/>
      <c r="AW1450" s="164"/>
      <c r="AX1450" s="164"/>
      <c r="AY1450" s="164"/>
      <c r="AZ1450" s="164"/>
      <c r="BA1450" s="164"/>
      <c r="BB1450" s="164"/>
      <c r="BC1450" s="164"/>
      <c r="BD1450" s="164"/>
      <c r="BE1450" s="164"/>
      <c r="BF1450" s="164"/>
      <c r="BG1450" s="164"/>
      <c r="BH1450" s="164"/>
      <c r="BI1450" s="164"/>
      <c r="BJ1450" s="164"/>
      <c r="BK1450" s="164"/>
      <c r="BL1450" s="164"/>
      <c r="BM1450" s="164"/>
      <c r="BN1450" s="164"/>
      <c r="BO1450" s="164"/>
      <c r="BP1450" s="164"/>
      <c r="BQ1450" s="164"/>
      <c r="BR1450" s="164"/>
      <c r="BS1450" s="164"/>
      <c r="BT1450" s="164"/>
      <c r="BU1450" s="164"/>
      <c r="BV1450" s="164"/>
      <c r="BW1450" s="164"/>
      <c r="BX1450" s="164"/>
      <c r="BY1450" s="172"/>
    </row>
    <row r="1451" spans="1:77" s="169" customFormat="1" x14ac:dyDescent="0.3">
      <c r="A1451" s="156"/>
      <c r="B1451" s="170"/>
      <c r="W1451" s="170"/>
      <c r="X1451" s="164"/>
      <c r="Y1451" s="164"/>
      <c r="Z1451" s="164"/>
      <c r="AA1451" s="164"/>
      <c r="AB1451" s="164"/>
      <c r="AC1451" s="164"/>
      <c r="AD1451" s="164"/>
      <c r="AE1451" s="164"/>
      <c r="AF1451" s="164"/>
      <c r="AG1451" s="164"/>
      <c r="AH1451" s="164"/>
      <c r="AI1451" s="164"/>
      <c r="AJ1451" s="164"/>
      <c r="AK1451" s="164"/>
      <c r="AL1451" s="164"/>
      <c r="AM1451" s="164"/>
      <c r="AN1451" s="164"/>
      <c r="AO1451" s="164"/>
      <c r="AP1451" s="164"/>
      <c r="AQ1451" s="164"/>
      <c r="AR1451" s="164"/>
      <c r="AS1451" s="164"/>
      <c r="AT1451" s="164"/>
      <c r="AU1451" s="164"/>
      <c r="AV1451" s="164"/>
      <c r="AW1451" s="164"/>
      <c r="AX1451" s="164"/>
      <c r="AY1451" s="164"/>
      <c r="AZ1451" s="164"/>
      <c r="BA1451" s="164"/>
      <c r="BB1451" s="164"/>
      <c r="BC1451" s="164"/>
      <c r="BD1451" s="164"/>
      <c r="BE1451" s="164"/>
      <c r="BF1451" s="164"/>
      <c r="BG1451" s="164"/>
      <c r="BH1451" s="164"/>
      <c r="BI1451" s="164"/>
      <c r="BJ1451" s="164"/>
      <c r="BK1451" s="164"/>
      <c r="BL1451" s="164"/>
      <c r="BM1451" s="164"/>
      <c r="BN1451" s="164"/>
      <c r="BO1451" s="164"/>
      <c r="BP1451" s="164"/>
      <c r="BQ1451" s="164"/>
      <c r="BR1451" s="164"/>
      <c r="BS1451" s="164"/>
      <c r="BT1451" s="164"/>
      <c r="BU1451" s="164"/>
      <c r="BV1451" s="164"/>
      <c r="BW1451" s="164"/>
      <c r="BX1451" s="164"/>
      <c r="BY1451" s="172"/>
    </row>
    <row r="1452" spans="1:77" s="169" customFormat="1" x14ac:dyDescent="0.3">
      <c r="A1452" s="156"/>
      <c r="B1452" s="170"/>
      <c r="W1452" s="170"/>
      <c r="X1452" s="164"/>
      <c r="Y1452" s="164"/>
      <c r="Z1452" s="164"/>
      <c r="AA1452" s="164"/>
      <c r="AB1452" s="164"/>
      <c r="AC1452" s="164"/>
      <c r="AD1452" s="164"/>
      <c r="AE1452" s="164"/>
      <c r="AF1452" s="164"/>
      <c r="AG1452" s="164"/>
      <c r="AH1452" s="164"/>
      <c r="AI1452" s="164"/>
      <c r="AJ1452" s="164"/>
      <c r="AK1452" s="164"/>
      <c r="AL1452" s="164"/>
      <c r="AM1452" s="164"/>
      <c r="AN1452" s="164"/>
      <c r="AO1452" s="164"/>
      <c r="AP1452" s="164"/>
      <c r="AQ1452" s="164"/>
      <c r="AR1452" s="164"/>
      <c r="AS1452" s="164"/>
      <c r="AT1452" s="164"/>
      <c r="AU1452" s="164"/>
      <c r="AV1452" s="164"/>
      <c r="AW1452" s="164"/>
      <c r="AX1452" s="164"/>
      <c r="AY1452" s="164"/>
      <c r="AZ1452" s="164"/>
      <c r="BA1452" s="164"/>
      <c r="BB1452" s="164"/>
      <c r="BC1452" s="164"/>
      <c r="BD1452" s="164"/>
      <c r="BE1452" s="164"/>
      <c r="BF1452" s="164"/>
      <c r="BG1452" s="164"/>
      <c r="BH1452" s="164"/>
      <c r="BI1452" s="164"/>
      <c r="BJ1452" s="164"/>
      <c r="BK1452" s="164"/>
      <c r="BL1452" s="164"/>
      <c r="BM1452" s="164"/>
      <c r="BN1452" s="164"/>
      <c r="BO1452" s="164"/>
      <c r="BP1452" s="164"/>
      <c r="BQ1452" s="164"/>
      <c r="BR1452" s="164"/>
      <c r="BS1452" s="164"/>
      <c r="BT1452" s="164"/>
      <c r="BU1452" s="164"/>
      <c r="BV1452" s="164"/>
      <c r="BW1452" s="164"/>
      <c r="BX1452" s="164"/>
      <c r="BY1452" s="172"/>
    </row>
    <row r="1453" spans="1:77" s="169" customFormat="1" x14ac:dyDescent="0.3">
      <c r="A1453" s="156"/>
      <c r="B1453" s="170"/>
      <c r="W1453" s="170"/>
      <c r="X1453" s="164"/>
      <c r="Y1453" s="164"/>
      <c r="Z1453" s="164"/>
      <c r="AA1453" s="164"/>
      <c r="AB1453" s="164"/>
      <c r="AC1453" s="164"/>
      <c r="AD1453" s="164"/>
      <c r="AE1453" s="164"/>
      <c r="AF1453" s="164"/>
      <c r="AG1453" s="164"/>
      <c r="AH1453" s="164"/>
      <c r="AI1453" s="164"/>
      <c r="AJ1453" s="164"/>
      <c r="AK1453" s="164"/>
      <c r="AL1453" s="164"/>
      <c r="AM1453" s="164"/>
      <c r="AN1453" s="164"/>
      <c r="AO1453" s="164"/>
      <c r="AP1453" s="164"/>
      <c r="AQ1453" s="164"/>
      <c r="AR1453" s="164"/>
      <c r="AS1453" s="164"/>
      <c r="AT1453" s="164"/>
      <c r="AU1453" s="164"/>
      <c r="AV1453" s="164"/>
      <c r="AW1453" s="164"/>
      <c r="AX1453" s="164"/>
      <c r="AY1453" s="164"/>
      <c r="AZ1453" s="164"/>
      <c r="BA1453" s="164"/>
      <c r="BB1453" s="164"/>
      <c r="BC1453" s="164"/>
      <c r="BD1453" s="164"/>
      <c r="BE1453" s="164"/>
      <c r="BF1453" s="164"/>
      <c r="BG1453" s="164"/>
      <c r="BH1453" s="164"/>
      <c r="BI1453" s="164"/>
      <c r="BJ1453" s="164"/>
      <c r="BK1453" s="164"/>
      <c r="BL1453" s="164"/>
      <c r="BM1453" s="164"/>
      <c r="BN1453" s="164"/>
      <c r="BO1453" s="164"/>
      <c r="BP1453" s="164"/>
      <c r="BQ1453" s="164"/>
      <c r="BR1453" s="164"/>
      <c r="BS1453" s="164"/>
      <c r="BT1453" s="164"/>
      <c r="BU1453" s="164"/>
      <c r="BV1453" s="164"/>
      <c r="BW1453" s="164"/>
      <c r="BX1453" s="164"/>
      <c r="BY1453" s="172"/>
    </row>
    <row r="1454" spans="1:77" s="169" customFormat="1" x14ac:dyDescent="0.3">
      <c r="A1454" s="156"/>
      <c r="B1454" s="170"/>
      <c r="W1454" s="170"/>
      <c r="X1454" s="164"/>
      <c r="Y1454" s="164"/>
      <c r="Z1454" s="164"/>
      <c r="AA1454" s="164"/>
      <c r="AB1454" s="164"/>
      <c r="AC1454" s="164"/>
      <c r="AD1454" s="164"/>
      <c r="AE1454" s="164"/>
      <c r="AF1454" s="164"/>
      <c r="AG1454" s="164"/>
      <c r="AH1454" s="164"/>
      <c r="AI1454" s="164"/>
      <c r="AJ1454" s="164"/>
      <c r="AK1454" s="164"/>
      <c r="AL1454" s="164"/>
      <c r="AM1454" s="164"/>
      <c r="AN1454" s="164"/>
      <c r="AO1454" s="164"/>
      <c r="AP1454" s="164"/>
      <c r="AQ1454" s="164"/>
      <c r="AR1454" s="164"/>
      <c r="AS1454" s="164"/>
      <c r="AT1454" s="164"/>
      <c r="AU1454" s="164"/>
      <c r="AV1454" s="164"/>
      <c r="AW1454" s="164"/>
      <c r="AX1454" s="164"/>
      <c r="AY1454" s="164"/>
      <c r="AZ1454" s="164"/>
      <c r="BA1454" s="164"/>
      <c r="BB1454" s="164"/>
      <c r="BC1454" s="164"/>
      <c r="BD1454" s="164"/>
      <c r="BE1454" s="164"/>
      <c r="BF1454" s="164"/>
      <c r="BG1454" s="164"/>
      <c r="BH1454" s="164"/>
      <c r="BI1454" s="164"/>
      <c r="BJ1454" s="164"/>
      <c r="BK1454" s="164"/>
      <c r="BL1454" s="164"/>
      <c r="BM1454" s="164"/>
      <c r="BN1454" s="164"/>
      <c r="BO1454" s="164"/>
      <c r="BP1454" s="164"/>
      <c r="BQ1454" s="164"/>
      <c r="BR1454" s="164"/>
      <c r="BS1454" s="164"/>
      <c r="BT1454" s="164"/>
      <c r="BU1454" s="164"/>
      <c r="BV1454" s="164"/>
      <c r="BW1454" s="164"/>
      <c r="BX1454" s="164"/>
      <c r="BY1454" s="172"/>
    </row>
    <row r="1455" spans="1:77" s="169" customFormat="1" x14ac:dyDescent="0.3">
      <c r="A1455" s="156"/>
      <c r="B1455" s="170"/>
      <c r="W1455" s="170"/>
      <c r="X1455" s="164"/>
      <c r="Y1455" s="164"/>
      <c r="Z1455" s="164"/>
      <c r="AA1455" s="164"/>
      <c r="AB1455" s="164"/>
      <c r="AC1455" s="164"/>
      <c r="AD1455" s="164"/>
      <c r="AE1455" s="164"/>
      <c r="AF1455" s="164"/>
      <c r="AG1455" s="164"/>
      <c r="AH1455" s="164"/>
      <c r="AI1455" s="164"/>
      <c r="AJ1455" s="164"/>
      <c r="AK1455" s="164"/>
      <c r="AL1455" s="164"/>
      <c r="AM1455" s="164"/>
      <c r="AN1455" s="164"/>
      <c r="AO1455" s="164"/>
      <c r="AP1455" s="164"/>
      <c r="AQ1455" s="164"/>
      <c r="AR1455" s="164"/>
      <c r="AS1455" s="164"/>
      <c r="AT1455" s="164"/>
      <c r="AU1455" s="164"/>
      <c r="AV1455" s="164"/>
      <c r="AW1455" s="164"/>
      <c r="AX1455" s="164"/>
      <c r="AY1455" s="164"/>
      <c r="AZ1455" s="164"/>
      <c r="BA1455" s="164"/>
      <c r="BB1455" s="164"/>
      <c r="BC1455" s="164"/>
      <c r="BD1455" s="164"/>
      <c r="BE1455" s="164"/>
      <c r="BF1455" s="164"/>
      <c r="BG1455" s="164"/>
      <c r="BH1455" s="164"/>
      <c r="BI1455" s="164"/>
      <c r="BJ1455" s="164"/>
      <c r="BK1455" s="164"/>
      <c r="BL1455" s="164"/>
      <c r="BM1455" s="164"/>
      <c r="BN1455" s="164"/>
      <c r="BO1455" s="164"/>
      <c r="BP1455" s="164"/>
      <c r="BQ1455" s="164"/>
      <c r="BR1455" s="164"/>
      <c r="BS1455" s="164"/>
      <c r="BT1455" s="164"/>
      <c r="BU1455" s="164"/>
      <c r="BV1455" s="164"/>
      <c r="BW1455" s="164"/>
      <c r="BX1455" s="164"/>
      <c r="BY1455" s="172"/>
    </row>
    <row r="1456" spans="1:77" s="169" customFormat="1" x14ac:dyDescent="0.3">
      <c r="A1456" s="156"/>
      <c r="B1456" s="170"/>
      <c r="W1456" s="170"/>
      <c r="X1456" s="164"/>
      <c r="Y1456" s="164"/>
      <c r="Z1456" s="164"/>
      <c r="AA1456" s="164"/>
      <c r="AB1456" s="164"/>
      <c r="AC1456" s="164"/>
      <c r="AD1456" s="164"/>
      <c r="AE1456" s="164"/>
      <c r="AF1456" s="164"/>
      <c r="AG1456" s="164"/>
      <c r="AH1456" s="164"/>
      <c r="AI1456" s="164"/>
      <c r="AJ1456" s="164"/>
      <c r="AK1456" s="164"/>
      <c r="AL1456" s="164"/>
      <c r="AM1456" s="164"/>
      <c r="AN1456" s="164"/>
      <c r="AO1456" s="164"/>
      <c r="AP1456" s="164"/>
      <c r="AQ1456" s="164"/>
      <c r="AR1456" s="164"/>
      <c r="AS1456" s="164"/>
      <c r="AT1456" s="164"/>
      <c r="AU1456" s="164"/>
      <c r="AV1456" s="164"/>
      <c r="AW1456" s="164"/>
      <c r="AX1456" s="164"/>
      <c r="AY1456" s="164"/>
      <c r="AZ1456" s="164"/>
      <c r="BA1456" s="164"/>
      <c r="BB1456" s="164"/>
      <c r="BC1456" s="164"/>
      <c r="BD1456" s="164"/>
      <c r="BE1456" s="164"/>
      <c r="BF1456" s="164"/>
      <c r="BG1456" s="164"/>
      <c r="BH1456" s="164"/>
      <c r="BI1456" s="164"/>
      <c r="BJ1456" s="164"/>
      <c r="BK1456" s="164"/>
      <c r="BL1456" s="164"/>
      <c r="BM1456" s="164"/>
      <c r="BN1456" s="164"/>
      <c r="BO1456" s="164"/>
      <c r="BP1456" s="164"/>
      <c r="BQ1456" s="164"/>
      <c r="BR1456" s="164"/>
      <c r="BS1456" s="164"/>
      <c r="BT1456" s="164"/>
      <c r="BU1456" s="164"/>
      <c r="BV1456" s="164"/>
      <c r="BW1456" s="164"/>
      <c r="BX1456" s="164"/>
      <c r="BY1456" s="172"/>
    </row>
    <row r="1457" spans="1:77" s="169" customFormat="1" x14ac:dyDescent="0.3">
      <c r="A1457" s="156"/>
      <c r="B1457" s="170"/>
      <c r="W1457" s="170"/>
      <c r="X1457" s="164"/>
      <c r="Y1457" s="164"/>
      <c r="Z1457" s="164"/>
      <c r="AA1457" s="164"/>
      <c r="AB1457" s="164"/>
      <c r="AC1457" s="164"/>
      <c r="AD1457" s="164"/>
      <c r="AE1457" s="164"/>
      <c r="AF1457" s="164"/>
      <c r="AG1457" s="164"/>
      <c r="AH1457" s="164"/>
      <c r="AI1457" s="164"/>
      <c r="AJ1457" s="164"/>
      <c r="AK1457" s="164"/>
      <c r="AL1457" s="164"/>
      <c r="AM1457" s="164"/>
      <c r="AN1457" s="164"/>
      <c r="AO1457" s="164"/>
      <c r="AP1457" s="164"/>
      <c r="AQ1457" s="164"/>
      <c r="AR1457" s="164"/>
      <c r="AS1457" s="164"/>
      <c r="AT1457" s="164"/>
      <c r="AU1457" s="164"/>
      <c r="AV1457" s="164"/>
      <c r="AW1457" s="164"/>
      <c r="AX1457" s="164"/>
      <c r="AY1457" s="164"/>
      <c r="AZ1457" s="164"/>
      <c r="BA1457" s="164"/>
      <c r="BB1457" s="164"/>
      <c r="BC1457" s="164"/>
      <c r="BD1457" s="164"/>
      <c r="BE1457" s="164"/>
      <c r="BF1457" s="164"/>
      <c r="BG1457" s="164"/>
      <c r="BH1457" s="164"/>
      <c r="BI1457" s="164"/>
      <c r="BJ1457" s="164"/>
      <c r="BK1457" s="164"/>
      <c r="BL1457" s="164"/>
      <c r="BM1457" s="164"/>
      <c r="BN1457" s="164"/>
      <c r="BO1457" s="164"/>
      <c r="BP1457" s="164"/>
      <c r="BQ1457" s="164"/>
      <c r="BR1457" s="164"/>
      <c r="BS1457" s="164"/>
      <c r="BT1457" s="164"/>
      <c r="BU1457" s="164"/>
      <c r="BV1457" s="164"/>
      <c r="BW1457" s="164"/>
      <c r="BX1457" s="164"/>
      <c r="BY1457" s="172"/>
    </row>
    <row r="1458" spans="1:77" s="169" customFormat="1" x14ac:dyDescent="0.3">
      <c r="A1458" s="156"/>
      <c r="B1458" s="170"/>
      <c r="W1458" s="170"/>
      <c r="X1458" s="164"/>
      <c r="Y1458" s="164"/>
      <c r="Z1458" s="164"/>
      <c r="AA1458" s="164"/>
      <c r="AB1458" s="164"/>
      <c r="AC1458" s="164"/>
      <c r="AD1458" s="164"/>
      <c r="AE1458" s="164"/>
      <c r="AF1458" s="164"/>
      <c r="AG1458" s="164"/>
      <c r="AH1458" s="164"/>
      <c r="AI1458" s="164"/>
      <c r="AJ1458" s="164"/>
      <c r="AK1458" s="164"/>
      <c r="AL1458" s="164"/>
      <c r="AM1458" s="164"/>
      <c r="AN1458" s="164"/>
      <c r="AO1458" s="164"/>
      <c r="AP1458" s="164"/>
      <c r="AQ1458" s="164"/>
      <c r="AR1458" s="164"/>
      <c r="AS1458" s="164"/>
      <c r="AT1458" s="164"/>
      <c r="AU1458" s="164"/>
      <c r="AV1458" s="164"/>
      <c r="AW1458" s="164"/>
      <c r="AX1458" s="164"/>
      <c r="AY1458" s="164"/>
      <c r="AZ1458" s="164"/>
      <c r="BA1458" s="164"/>
      <c r="BB1458" s="164"/>
      <c r="BC1458" s="164"/>
      <c r="BD1458" s="164"/>
      <c r="BE1458" s="164"/>
      <c r="BF1458" s="164"/>
      <c r="BG1458" s="164"/>
      <c r="BH1458" s="164"/>
      <c r="BI1458" s="164"/>
      <c r="BJ1458" s="164"/>
      <c r="BK1458" s="164"/>
      <c r="BL1458" s="164"/>
      <c r="BM1458" s="164"/>
      <c r="BN1458" s="164"/>
      <c r="BO1458" s="164"/>
      <c r="BP1458" s="164"/>
      <c r="BQ1458" s="164"/>
      <c r="BR1458" s="164"/>
      <c r="BS1458" s="164"/>
      <c r="BT1458" s="164"/>
      <c r="BU1458" s="164"/>
      <c r="BV1458" s="164"/>
      <c r="BW1458" s="164"/>
      <c r="BX1458" s="164"/>
      <c r="BY1458" s="172"/>
    </row>
    <row r="1459" spans="1:77" s="169" customFormat="1" x14ac:dyDescent="0.3">
      <c r="A1459" s="156"/>
      <c r="B1459" s="170"/>
      <c r="W1459" s="170"/>
      <c r="X1459" s="164"/>
      <c r="Y1459" s="164"/>
      <c r="Z1459" s="164"/>
      <c r="AA1459" s="164"/>
      <c r="AB1459" s="164"/>
      <c r="AC1459" s="164"/>
      <c r="AD1459" s="164"/>
      <c r="AE1459" s="164"/>
      <c r="AF1459" s="164"/>
      <c r="AG1459" s="164"/>
      <c r="AH1459" s="164"/>
      <c r="AI1459" s="164"/>
      <c r="AJ1459" s="164"/>
      <c r="AK1459" s="164"/>
      <c r="AL1459" s="164"/>
      <c r="AM1459" s="164"/>
      <c r="AN1459" s="164"/>
      <c r="AO1459" s="164"/>
      <c r="AP1459" s="164"/>
      <c r="AQ1459" s="164"/>
      <c r="AR1459" s="164"/>
      <c r="AS1459" s="164"/>
      <c r="AT1459" s="164"/>
      <c r="AU1459" s="164"/>
      <c r="AV1459" s="164"/>
      <c r="AW1459" s="164"/>
      <c r="AX1459" s="164"/>
      <c r="AY1459" s="164"/>
      <c r="AZ1459" s="164"/>
      <c r="BA1459" s="164"/>
      <c r="BB1459" s="164"/>
      <c r="BC1459" s="164"/>
      <c r="BD1459" s="164"/>
      <c r="BE1459" s="164"/>
      <c r="BF1459" s="164"/>
      <c r="BG1459" s="164"/>
      <c r="BH1459" s="164"/>
      <c r="BI1459" s="164"/>
      <c r="BJ1459" s="164"/>
      <c r="BK1459" s="164"/>
      <c r="BL1459" s="164"/>
      <c r="BM1459" s="164"/>
      <c r="BN1459" s="164"/>
      <c r="BO1459" s="164"/>
      <c r="BP1459" s="164"/>
      <c r="BQ1459" s="164"/>
      <c r="BR1459" s="164"/>
      <c r="BS1459" s="164"/>
      <c r="BT1459" s="164"/>
      <c r="BU1459" s="164"/>
      <c r="BV1459" s="164"/>
      <c r="BW1459" s="164"/>
      <c r="BX1459" s="164"/>
      <c r="BY1459" s="172"/>
    </row>
    <row r="1460" spans="1:77" s="169" customFormat="1" x14ac:dyDescent="0.3">
      <c r="A1460" s="156"/>
      <c r="B1460" s="170"/>
      <c r="W1460" s="170"/>
      <c r="X1460" s="164"/>
      <c r="Y1460" s="164"/>
      <c r="Z1460" s="164"/>
      <c r="AA1460" s="164"/>
      <c r="AB1460" s="164"/>
      <c r="AC1460" s="164"/>
      <c r="AD1460" s="164"/>
      <c r="AE1460" s="164"/>
      <c r="AF1460" s="164"/>
      <c r="AG1460" s="164"/>
      <c r="AH1460" s="164"/>
      <c r="AI1460" s="164"/>
      <c r="AJ1460" s="164"/>
      <c r="AK1460" s="164"/>
      <c r="AL1460" s="164"/>
      <c r="AM1460" s="164"/>
      <c r="AN1460" s="164"/>
      <c r="AO1460" s="164"/>
      <c r="AP1460" s="164"/>
      <c r="AQ1460" s="164"/>
      <c r="AR1460" s="164"/>
      <c r="AS1460" s="164"/>
      <c r="AT1460" s="164"/>
      <c r="AU1460" s="164"/>
      <c r="AV1460" s="164"/>
      <c r="AW1460" s="164"/>
      <c r="AX1460" s="164"/>
      <c r="AY1460" s="164"/>
      <c r="AZ1460" s="164"/>
      <c r="BA1460" s="164"/>
      <c r="BB1460" s="164"/>
      <c r="BC1460" s="164"/>
      <c r="BD1460" s="164"/>
      <c r="BE1460" s="164"/>
      <c r="BF1460" s="164"/>
      <c r="BG1460" s="164"/>
      <c r="BH1460" s="164"/>
      <c r="BI1460" s="164"/>
      <c r="BJ1460" s="164"/>
      <c r="BK1460" s="164"/>
      <c r="BL1460" s="164"/>
      <c r="BM1460" s="164"/>
      <c r="BN1460" s="164"/>
      <c r="BO1460" s="164"/>
      <c r="BP1460" s="164"/>
      <c r="BQ1460" s="164"/>
      <c r="BR1460" s="164"/>
      <c r="BS1460" s="164"/>
      <c r="BT1460" s="164"/>
      <c r="BU1460" s="164"/>
      <c r="BV1460" s="164"/>
      <c r="BW1460" s="164"/>
      <c r="BX1460" s="164"/>
      <c r="BY1460" s="172"/>
    </row>
    <row r="1461" spans="1:77" s="169" customFormat="1" x14ac:dyDescent="0.3">
      <c r="A1461" s="156"/>
      <c r="B1461" s="170"/>
      <c r="W1461" s="170"/>
      <c r="X1461" s="164"/>
      <c r="Y1461" s="164"/>
      <c r="Z1461" s="164"/>
      <c r="AA1461" s="164"/>
      <c r="AB1461" s="164"/>
      <c r="AC1461" s="164"/>
      <c r="AD1461" s="164"/>
      <c r="AE1461" s="164"/>
      <c r="AF1461" s="164"/>
      <c r="AG1461" s="164"/>
      <c r="AH1461" s="164"/>
      <c r="AI1461" s="164"/>
      <c r="AJ1461" s="164"/>
      <c r="AK1461" s="164"/>
      <c r="AL1461" s="164"/>
      <c r="AM1461" s="164"/>
      <c r="AN1461" s="164"/>
      <c r="AO1461" s="164"/>
      <c r="AP1461" s="164"/>
      <c r="AQ1461" s="164"/>
      <c r="AR1461" s="164"/>
      <c r="AS1461" s="164"/>
      <c r="AT1461" s="164"/>
      <c r="AU1461" s="164"/>
      <c r="AV1461" s="164"/>
      <c r="AW1461" s="164"/>
      <c r="AX1461" s="164"/>
      <c r="AY1461" s="164"/>
      <c r="AZ1461" s="164"/>
      <c r="BA1461" s="164"/>
      <c r="BB1461" s="164"/>
      <c r="BC1461" s="164"/>
      <c r="BD1461" s="164"/>
      <c r="BE1461" s="164"/>
      <c r="BF1461" s="164"/>
      <c r="BG1461" s="164"/>
      <c r="BH1461" s="164"/>
      <c r="BI1461" s="164"/>
      <c r="BJ1461" s="164"/>
      <c r="BK1461" s="164"/>
      <c r="BL1461" s="164"/>
      <c r="BM1461" s="164"/>
      <c r="BN1461" s="164"/>
      <c r="BO1461" s="164"/>
      <c r="BP1461" s="164"/>
      <c r="BQ1461" s="164"/>
      <c r="BR1461" s="164"/>
      <c r="BS1461" s="164"/>
      <c r="BT1461" s="164"/>
      <c r="BU1461" s="164"/>
      <c r="BV1461" s="164"/>
      <c r="BW1461" s="164"/>
      <c r="BX1461" s="164"/>
      <c r="BY1461" s="172"/>
    </row>
    <row r="1462" spans="1:77" s="169" customFormat="1" x14ac:dyDescent="0.3">
      <c r="A1462" s="156"/>
      <c r="B1462" s="170"/>
      <c r="W1462" s="170"/>
      <c r="X1462" s="164"/>
      <c r="Y1462" s="164"/>
      <c r="Z1462" s="164"/>
      <c r="AA1462" s="164"/>
      <c r="AB1462" s="164"/>
      <c r="AC1462" s="164"/>
      <c r="AD1462" s="164"/>
      <c r="AE1462" s="164"/>
      <c r="AF1462" s="164"/>
      <c r="AG1462" s="164"/>
      <c r="AH1462" s="164"/>
      <c r="AI1462" s="164"/>
      <c r="AJ1462" s="164"/>
      <c r="AK1462" s="164"/>
      <c r="AL1462" s="164"/>
      <c r="AM1462" s="164"/>
      <c r="AN1462" s="164"/>
      <c r="AO1462" s="164"/>
      <c r="AP1462" s="164"/>
      <c r="AQ1462" s="164"/>
      <c r="AR1462" s="164"/>
      <c r="AS1462" s="164"/>
      <c r="AT1462" s="164"/>
      <c r="AU1462" s="164"/>
      <c r="AV1462" s="164"/>
      <c r="AW1462" s="164"/>
      <c r="AX1462" s="164"/>
      <c r="AY1462" s="164"/>
      <c r="AZ1462" s="164"/>
      <c r="BA1462" s="164"/>
      <c r="BB1462" s="164"/>
      <c r="BC1462" s="164"/>
      <c r="BD1462" s="164"/>
      <c r="BE1462" s="164"/>
      <c r="BF1462" s="164"/>
      <c r="BG1462" s="164"/>
      <c r="BH1462" s="164"/>
      <c r="BI1462" s="164"/>
      <c r="BJ1462" s="164"/>
      <c r="BK1462" s="164"/>
      <c r="BL1462" s="164"/>
      <c r="BM1462" s="164"/>
      <c r="BN1462" s="164"/>
      <c r="BO1462" s="164"/>
      <c r="BP1462" s="164"/>
      <c r="BQ1462" s="164"/>
      <c r="BR1462" s="164"/>
      <c r="BS1462" s="164"/>
      <c r="BT1462" s="164"/>
      <c r="BU1462" s="164"/>
      <c r="BV1462" s="164"/>
      <c r="BW1462" s="164"/>
      <c r="BX1462" s="164"/>
      <c r="BY1462" s="172"/>
    </row>
    <row r="1463" spans="1:77" s="169" customFormat="1" x14ac:dyDescent="0.3">
      <c r="A1463" s="156"/>
      <c r="B1463" s="170"/>
      <c r="W1463" s="170"/>
      <c r="X1463" s="164"/>
      <c r="Y1463" s="164"/>
      <c r="Z1463" s="164"/>
      <c r="AA1463" s="164"/>
      <c r="AB1463" s="164"/>
      <c r="AC1463" s="164"/>
      <c r="AD1463" s="164"/>
      <c r="AE1463" s="164"/>
      <c r="AF1463" s="164"/>
      <c r="AG1463" s="164"/>
      <c r="AH1463" s="164"/>
      <c r="AI1463" s="164"/>
      <c r="AJ1463" s="164"/>
      <c r="AK1463" s="164"/>
      <c r="AL1463" s="164"/>
      <c r="AM1463" s="164"/>
      <c r="AN1463" s="164"/>
      <c r="AO1463" s="164"/>
      <c r="AP1463" s="164"/>
      <c r="AQ1463" s="164"/>
      <c r="AR1463" s="164"/>
      <c r="AS1463" s="164"/>
      <c r="AT1463" s="164"/>
      <c r="AU1463" s="164"/>
      <c r="AV1463" s="164"/>
      <c r="AW1463" s="164"/>
      <c r="AX1463" s="164"/>
      <c r="AY1463" s="164"/>
      <c r="AZ1463" s="164"/>
      <c r="BA1463" s="164"/>
      <c r="BB1463" s="164"/>
      <c r="BC1463" s="164"/>
      <c r="BD1463" s="164"/>
      <c r="BE1463" s="164"/>
      <c r="BF1463" s="164"/>
      <c r="BG1463" s="164"/>
      <c r="BH1463" s="164"/>
      <c r="BI1463" s="164"/>
      <c r="BJ1463" s="164"/>
      <c r="BK1463" s="164"/>
      <c r="BL1463" s="164"/>
      <c r="BM1463" s="164"/>
      <c r="BN1463" s="164"/>
      <c r="BO1463" s="164"/>
      <c r="BP1463" s="164"/>
      <c r="BQ1463" s="164"/>
      <c r="BR1463" s="164"/>
      <c r="BS1463" s="164"/>
      <c r="BT1463" s="164"/>
      <c r="BU1463" s="164"/>
      <c r="BV1463" s="164"/>
      <c r="BW1463" s="164"/>
      <c r="BX1463" s="164"/>
      <c r="BY1463" s="172"/>
    </row>
    <row r="1464" spans="1:77" s="169" customFormat="1" x14ac:dyDescent="0.3">
      <c r="A1464" s="156"/>
      <c r="B1464" s="170"/>
      <c r="W1464" s="170"/>
      <c r="X1464" s="164"/>
      <c r="Y1464" s="164"/>
      <c r="Z1464" s="164"/>
      <c r="AA1464" s="164"/>
      <c r="AB1464" s="164"/>
      <c r="AC1464" s="164"/>
      <c r="AD1464" s="164"/>
      <c r="AE1464" s="164"/>
      <c r="AF1464" s="164"/>
      <c r="AG1464" s="164"/>
      <c r="AH1464" s="164"/>
      <c r="AI1464" s="164"/>
      <c r="AJ1464" s="164"/>
      <c r="AK1464" s="164"/>
      <c r="AL1464" s="164"/>
      <c r="AM1464" s="164"/>
      <c r="AN1464" s="164"/>
      <c r="AO1464" s="164"/>
      <c r="AP1464" s="164"/>
      <c r="AQ1464" s="164"/>
      <c r="AR1464" s="164"/>
      <c r="AS1464" s="164"/>
      <c r="AT1464" s="164"/>
      <c r="AU1464" s="164"/>
      <c r="AV1464" s="164"/>
      <c r="AW1464" s="164"/>
      <c r="AX1464" s="164"/>
      <c r="AY1464" s="164"/>
      <c r="AZ1464" s="164"/>
      <c r="BA1464" s="164"/>
      <c r="BB1464" s="164"/>
      <c r="BC1464" s="164"/>
      <c r="BD1464" s="164"/>
      <c r="BE1464" s="164"/>
      <c r="BF1464" s="164"/>
      <c r="BG1464" s="164"/>
      <c r="BH1464" s="164"/>
      <c r="BI1464" s="164"/>
      <c r="BJ1464" s="164"/>
      <c r="BK1464" s="164"/>
      <c r="BL1464" s="164"/>
      <c r="BM1464" s="164"/>
      <c r="BN1464" s="164"/>
      <c r="BO1464" s="164"/>
      <c r="BP1464" s="164"/>
      <c r="BQ1464" s="164"/>
      <c r="BR1464" s="164"/>
      <c r="BS1464" s="164"/>
      <c r="BT1464" s="164"/>
      <c r="BU1464" s="164"/>
      <c r="BV1464" s="164"/>
      <c r="BW1464" s="164"/>
      <c r="BX1464" s="164"/>
      <c r="BY1464" s="172"/>
    </row>
    <row r="1465" spans="1:77" s="169" customFormat="1" x14ac:dyDescent="0.3">
      <c r="A1465" s="156"/>
      <c r="B1465" s="170"/>
      <c r="W1465" s="170"/>
      <c r="X1465" s="164"/>
      <c r="Y1465" s="164"/>
      <c r="Z1465" s="164"/>
      <c r="AA1465" s="164"/>
      <c r="AB1465" s="164"/>
      <c r="AC1465" s="164"/>
      <c r="AD1465" s="164"/>
      <c r="AE1465" s="164"/>
      <c r="AF1465" s="164"/>
      <c r="AG1465" s="164"/>
      <c r="AH1465" s="164"/>
      <c r="AI1465" s="164"/>
      <c r="AJ1465" s="164"/>
      <c r="AK1465" s="164"/>
      <c r="AL1465" s="164"/>
      <c r="AM1465" s="164"/>
      <c r="AN1465" s="164"/>
      <c r="AO1465" s="164"/>
      <c r="AP1465" s="164"/>
      <c r="AQ1465" s="164"/>
      <c r="AR1465" s="164"/>
      <c r="AS1465" s="164"/>
      <c r="AT1465" s="164"/>
      <c r="AU1465" s="164"/>
      <c r="AV1465" s="164"/>
      <c r="AW1465" s="164"/>
      <c r="AX1465" s="164"/>
      <c r="AY1465" s="164"/>
      <c r="AZ1465" s="164"/>
      <c r="BA1465" s="164"/>
      <c r="BB1465" s="164"/>
      <c r="BC1465" s="164"/>
      <c r="BD1465" s="164"/>
      <c r="BE1465" s="164"/>
      <c r="BF1465" s="164"/>
      <c r="BG1465" s="164"/>
      <c r="BH1465" s="164"/>
      <c r="BI1465" s="164"/>
      <c r="BJ1465" s="164"/>
      <c r="BK1465" s="164"/>
      <c r="BL1465" s="164"/>
      <c r="BM1465" s="164"/>
      <c r="BN1465" s="164"/>
      <c r="BO1465" s="164"/>
      <c r="BP1465" s="164"/>
      <c r="BQ1465" s="164"/>
      <c r="BR1465" s="164"/>
      <c r="BS1465" s="164"/>
      <c r="BT1465" s="164"/>
      <c r="BU1465" s="164"/>
      <c r="BV1465" s="164"/>
      <c r="BW1465" s="164"/>
      <c r="BX1465" s="164"/>
      <c r="BY1465" s="172"/>
    </row>
    <row r="1466" spans="1:77" s="169" customFormat="1" x14ac:dyDescent="0.3">
      <c r="A1466" s="156"/>
      <c r="B1466" s="170"/>
      <c r="W1466" s="170"/>
      <c r="X1466" s="164"/>
      <c r="Y1466" s="164"/>
      <c r="Z1466" s="164"/>
      <c r="AA1466" s="164"/>
      <c r="AB1466" s="164"/>
      <c r="AC1466" s="164"/>
      <c r="AD1466" s="164"/>
      <c r="AE1466" s="164"/>
      <c r="AF1466" s="164"/>
      <c r="AG1466" s="164"/>
      <c r="AH1466" s="164"/>
      <c r="AI1466" s="164"/>
      <c r="AJ1466" s="164"/>
      <c r="AK1466" s="164"/>
      <c r="AL1466" s="164"/>
      <c r="AM1466" s="164"/>
      <c r="AN1466" s="164"/>
      <c r="AO1466" s="164"/>
      <c r="AP1466" s="164"/>
      <c r="AQ1466" s="164"/>
      <c r="AR1466" s="164"/>
      <c r="AS1466" s="164"/>
      <c r="AT1466" s="164"/>
      <c r="AU1466" s="164"/>
      <c r="AV1466" s="164"/>
      <c r="AW1466" s="164"/>
      <c r="AX1466" s="164"/>
      <c r="AY1466" s="164"/>
      <c r="AZ1466" s="164"/>
      <c r="BA1466" s="164"/>
      <c r="BB1466" s="164"/>
      <c r="BC1466" s="164"/>
      <c r="BD1466" s="164"/>
      <c r="BE1466" s="164"/>
      <c r="BF1466" s="164"/>
      <c r="BG1466" s="164"/>
      <c r="BH1466" s="164"/>
      <c r="BI1466" s="164"/>
      <c r="BJ1466" s="164"/>
      <c r="BK1466" s="164"/>
      <c r="BL1466" s="164"/>
      <c r="BM1466" s="164"/>
      <c r="BN1466" s="164"/>
      <c r="BO1466" s="164"/>
      <c r="BP1466" s="164"/>
      <c r="BQ1466" s="164"/>
      <c r="BR1466" s="164"/>
      <c r="BS1466" s="164"/>
      <c r="BT1466" s="164"/>
      <c r="BU1466" s="164"/>
      <c r="BV1466" s="164"/>
      <c r="BW1466" s="164"/>
      <c r="BX1466" s="164"/>
      <c r="BY1466" s="172"/>
    </row>
    <row r="1467" spans="1:77" s="169" customFormat="1" x14ac:dyDescent="0.3">
      <c r="A1467" s="156"/>
      <c r="B1467" s="170"/>
      <c r="W1467" s="170"/>
      <c r="X1467" s="164"/>
      <c r="Y1467" s="164"/>
      <c r="Z1467" s="164"/>
      <c r="AA1467" s="164"/>
      <c r="AB1467" s="164"/>
      <c r="AC1467" s="164"/>
      <c r="AD1467" s="164"/>
      <c r="AE1467" s="164"/>
      <c r="AF1467" s="164"/>
      <c r="AG1467" s="164"/>
      <c r="AH1467" s="164"/>
      <c r="AI1467" s="164"/>
      <c r="AJ1467" s="164"/>
      <c r="AK1467" s="164"/>
      <c r="AL1467" s="164"/>
      <c r="AM1467" s="164"/>
      <c r="AN1467" s="164"/>
      <c r="AO1467" s="164"/>
      <c r="AP1467" s="164"/>
      <c r="AQ1467" s="164"/>
      <c r="AR1467" s="164"/>
      <c r="AS1467" s="164"/>
      <c r="AT1467" s="164"/>
      <c r="AU1467" s="164"/>
      <c r="AV1467" s="164"/>
      <c r="AW1467" s="164"/>
      <c r="AX1467" s="164"/>
      <c r="AY1467" s="164"/>
      <c r="AZ1467" s="164"/>
      <c r="BA1467" s="164"/>
      <c r="BB1467" s="164"/>
      <c r="BC1467" s="164"/>
      <c r="BD1467" s="164"/>
      <c r="BE1467" s="164"/>
      <c r="BF1467" s="164"/>
      <c r="BG1467" s="164"/>
      <c r="BH1467" s="164"/>
      <c r="BI1467" s="164"/>
      <c r="BJ1467" s="164"/>
      <c r="BK1467" s="164"/>
      <c r="BL1467" s="164"/>
      <c r="BM1467" s="164"/>
      <c r="BN1467" s="164"/>
      <c r="BO1467" s="164"/>
      <c r="BP1467" s="164"/>
      <c r="BQ1467" s="164"/>
      <c r="BR1467" s="164"/>
      <c r="BS1467" s="164"/>
      <c r="BT1467" s="164"/>
      <c r="BU1467" s="164"/>
      <c r="BV1467" s="164"/>
      <c r="BW1467" s="164"/>
      <c r="BX1467" s="164"/>
      <c r="BY1467" s="172"/>
    </row>
    <row r="1468" spans="1:77" s="169" customFormat="1" x14ac:dyDescent="0.3">
      <c r="A1468" s="156"/>
      <c r="B1468" s="170"/>
      <c r="W1468" s="170"/>
      <c r="X1468" s="164"/>
      <c r="Y1468" s="164"/>
      <c r="Z1468" s="164"/>
      <c r="AA1468" s="164"/>
      <c r="AB1468" s="164"/>
      <c r="AC1468" s="164"/>
      <c r="AD1468" s="164"/>
      <c r="AE1468" s="164"/>
      <c r="AF1468" s="164"/>
      <c r="AG1468" s="164"/>
      <c r="AH1468" s="164"/>
      <c r="AI1468" s="164"/>
      <c r="AJ1468" s="164"/>
      <c r="AK1468" s="164"/>
      <c r="AL1468" s="164"/>
      <c r="AM1468" s="164"/>
      <c r="AN1468" s="164"/>
      <c r="AO1468" s="164"/>
      <c r="AP1468" s="164"/>
      <c r="AQ1468" s="164"/>
      <c r="AR1468" s="164"/>
      <c r="AS1468" s="164"/>
      <c r="AT1468" s="164"/>
      <c r="AU1468" s="164"/>
      <c r="AV1468" s="164"/>
      <c r="AW1468" s="164"/>
      <c r="AX1468" s="164"/>
      <c r="AY1468" s="164"/>
      <c r="AZ1468" s="164"/>
      <c r="BA1468" s="164"/>
      <c r="BB1468" s="164"/>
      <c r="BC1468" s="164"/>
      <c r="BD1468" s="164"/>
      <c r="BE1468" s="164"/>
      <c r="BF1468" s="164"/>
      <c r="BG1468" s="164"/>
      <c r="BH1468" s="164"/>
      <c r="BI1468" s="164"/>
      <c r="BJ1468" s="164"/>
      <c r="BK1468" s="164"/>
      <c r="BL1468" s="164"/>
      <c r="BM1468" s="164"/>
      <c r="BN1468" s="164"/>
      <c r="BO1468" s="164"/>
      <c r="BP1468" s="164"/>
      <c r="BQ1468" s="164"/>
      <c r="BR1468" s="164"/>
      <c r="BS1468" s="164"/>
      <c r="BT1468" s="164"/>
      <c r="BU1468" s="164"/>
      <c r="BV1468" s="164"/>
      <c r="BW1468" s="164"/>
      <c r="BX1468" s="164"/>
      <c r="BY1468" s="172"/>
    </row>
    <row r="1469" spans="1:77" s="169" customFormat="1" x14ac:dyDescent="0.3">
      <c r="A1469" s="156"/>
      <c r="B1469" s="170"/>
      <c r="W1469" s="170"/>
      <c r="X1469" s="164"/>
      <c r="Y1469" s="164"/>
      <c r="Z1469" s="164"/>
      <c r="AA1469" s="164"/>
      <c r="AB1469" s="164"/>
      <c r="AC1469" s="164"/>
      <c r="AD1469" s="164"/>
      <c r="AE1469" s="164"/>
      <c r="AF1469" s="164"/>
      <c r="AG1469" s="164"/>
      <c r="AH1469" s="164"/>
      <c r="AI1469" s="164"/>
      <c r="AJ1469" s="164"/>
      <c r="AK1469" s="164"/>
      <c r="AL1469" s="164"/>
      <c r="AM1469" s="164"/>
      <c r="AN1469" s="164"/>
      <c r="AO1469" s="164"/>
      <c r="AP1469" s="164"/>
      <c r="AQ1469" s="164"/>
      <c r="AR1469" s="164"/>
      <c r="AS1469" s="164"/>
      <c r="AT1469" s="164"/>
      <c r="AU1469" s="164"/>
      <c r="AV1469" s="164"/>
      <c r="AW1469" s="164"/>
      <c r="AX1469" s="164"/>
      <c r="AY1469" s="164"/>
      <c r="AZ1469" s="164"/>
      <c r="BA1469" s="164"/>
      <c r="BB1469" s="164"/>
      <c r="BC1469" s="164"/>
      <c r="BD1469" s="164"/>
      <c r="BE1469" s="164"/>
      <c r="BF1469" s="164"/>
      <c r="BG1469" s="164"/>
      <c r="BH1469" s="164"/>
      <c r="BI1469" s="164"/>
      <c r="BJ1469" s="164"/>
      <c r="BK1469" s="164"/>
      <c r="BL1469" s="164"/>
      <c r="BM1469" s="164"/>
      <c r="BN1469" s="164"/>
      <c r="BO1469" s="164"/>
      <c r="BP1469" s="164"/>
      <c r="BQ1469" s="164"/>
      <c r="BR1469" s="164"/>
      <c r="BS1469" s="164"/>
      <c r="BT1469" s="164"/>
      <c r="BU1469" s="164"/>
      <c r="BV1469" s="164"/>
      <c r="BW1469" s="164"/>
      <c r="BX1469" s="164"/>
      <c r="BY1469" s="172"/>
    </row>
    <row r="1470" spans="1:77" s="169" customFormat="1" x14ac:dyDescent="0.3">
      <c r="A1470" s="156"/>
      <c r="B1470" s="170"/>
      <c r="W1470" s="170"/>
      <c r="X1470" s="164"/>
      <c r="Y1470" s="164"/>
      <c r="Z1470" s="164"/>
      <c r="AA1470" s="164"/>
      <c r="AB1470" s="164"/>
      <c r="AC1470" s="164"/>
      <c r="AD1470" s="164"/>
      <c r="AE1470" s="164"/>
      <c r="AF1470" s="164"/>
      <c r="AG1470" s="164"/>
      <c r="AH1470" s="164"/>
      <c r="AI1470" s="164"/>
      <c r="AJ1470" s="164"/>
      <c r="AK1470" s="164"/>
      <c r="AL1470" s="164"/>
      <c r="AM1470" s="164"/>
      <c r="AN1470" s="164"/>
      <c r="AO1470" s="164"/>
      <c r="AP1470" s="164"/>
      <c r="AQ1470" s="164"/>
      <c r="AR1470" s="164"/>
      <c r="AS1470" s="164"/>
      <c r="AT1470" s="164"/>
      <c r="AU1470" s="164"/>
      <c r="AV1470" s="164"/>
      <c r="AW1470" s="164"/>
      <c r="AX1470" s="164"/>
      <c r="AY1470" s="164"/>
      <c r="AZ1470" s="164"/>
      <c r="BA1470" s="164"/>
      <c r="BB1470" s="164"/>
      <c r="BC1470" s="164"/>
      <c r="BD1470" s="164"/>
      <c r="BE1470" s="164"/>
      <c r="BF1470" s="164"/>
      <c r="BG1470" s="164"/>
      <c r="BH1470" s="164"/>
      <c r="BI1470" s="164"/>
      <c r="BJ1470" s="164"/>
      <c r="BK1470" s="164"/>
      <c r="BL1470" s="164"/>
      <c r="BM1470" s="164"/>
      <c r="BN1470" s="164"/>
      <c r="BO1470" s="164"/>
      <c r="BP1470" s="164"/>
      <c r="BQ1470" s="164"/>
      <c r="BR1470" s="164"/>
      <c r="BS1470" s="164"/>
      <c r="BT1470" s="164"/>
      <c r="BU1470" s="164"/>
      <c r="BV1470" s="164"/>
      <c r="BW1470" s="164"/>
      <c r="BX1470" s="164"/>
      <c r="BY1470" s="172"/>
    </row>
    <row r="1471" spans="1:77" s="169" customFormat="1" x14ac:dyDescent="0.3">
      <c r="A1471" s="156"/>
      <c r="B1471" s="170"/>
      <c r="W1471" s="170"/>
      <c r="X1471" s="164"/>
      <c r="Y1471" s="164"/>
      <c r="Z1471" s="164"/>
      <c r="AA1471" s="164"/>
      <c r="AB1471" s="164"/>
      <c r="AC1471" s="164"/>
      <c r="AD1471" s="164"/>
      <c r="AE1471" s="164"/>
      <c r="AF1471" s="164"/>
      <c r="AG1471" s="164"/>
      <c r="AH1471" s="164"/>
      <c r="AI1471" s="164"/>
      <c r="AJ1471" s="164"/>
      <c r="AK1471" s="164"/>
      <c r="AL1471" s="164"/>
      <c r="AM1471" s="164"/>
      <c r="AN1471" s="164"/>
      <c r="AO1471" s="164"/>
      <c r="AP1471" s="164"/>
      <c r="AQ1471" s="164"/>
      <c r="AR1471" s="164"/>
      <c r="AS1471" s="164"/>
      <c r="AT1471" s="164"/>
      <c r="AU1471" s="164"/>
      <c r="AV1471" s="164"/>
      <c r="AW1471" s="164"/>
      <c r="AX1471" s="164"/>
      <c r="AY1471" s="164"/>
      <c r="AZ1471" s="164"/>
      <c r="BA1471" s="164"/>
      <c r="BB1471" s="164"/>
      <c r="BC1471" s="164"/>
      <c r="BD1471" s="164"/>
      <c r="BE1471" s="164"/>
      <c r="BF1471" s="164"/>
      <c r="BG1471" s="164"/>
      <c r="BH1471" s="164"/>
      <c r="BI1471" s="164"/>
      <c r="BJ1471" s="164"/>
      <c r="BK1471" s="164"/>
      <c r="BL1471" s="164"/>
      <c r="BM1471" s="164"/>
      <c r="BN1471" s="164"/>
      <c r="BO1471" s="164"/>
      <c r="BP1471" s="164"/>
      <c r="BQ1471" s="164"/>
      <c r="BR1471" s="164"/>
      <c r="BS1471" s="164"/>
      <c r="BT1471" s="164"/>
      <c r="BU1471" s="164"/>
      <c r="BV1471" s="164"/>
      <c r="BW1471" s="164"/>
      <c r="BX1471" s="164"/>
      <c r="BY1471" s="172"/>
    </row>
    <row r="1472" spans="1:77" s="169" customFormat="1" x14ac:dyDescent="0.3">
      <c r="A1472" s="156"/>
      <c r="B1472" s="170"/>
      <c r="W1472" s="170"/>
      <c r="X1472" s="164"/>
      <c r="Y1472" s="164"/>
      <c r="Z1472" s="164"/>
      <c r="AA1472" s="164"/>
      <c r="AB1472" s="164"/>
      <c r="AC1472" s="164"/>
      <c r="AD1472" s="164"/>
      <c r="AE1472" s="164"/>
      <c r="AF1472" s="164"/>
      <c r="AG1472" s="164"/>
      <c r="AH1472" s="164"/>
      <c r="AI1472" s="164"/>
      <c r="AJ1472" s="164"/>
      <c r="AK1472" s="164"/>
      <c r="AL1472" s="164"/>
      <c r="AM1472" s="164"/>
      <c r="AN1472" s="164"/>
      <c r="AO1472" s="164"/>
      <c r="AP1472" s="164"/>
      <c r="AQ1472" s="164"/>
      <c r="AR1472" s="164"/>
      <c r="AS1472" s="164"/>
      <c r="AT1472" s="164"/>
      <c r="AU1472" s="164"/>
      <c r="AV1472" s="164"/>
      <c r="AW1472" s="164"/>
      <c r="AX1472" s="164"/>
      <c r="AY1472" s="164"/>
      <c r="AZ1472" s="164"/>
      <c r="BA1472" s="164"/>
      <c r="BB1472" s="164"/>
      <c r="BC1472" s="164"/>
      <c r="BD1472" s="164"/>
      <c r="BE1472" s="164"/>
      <c r="BF1472" s="164"/>
      <c r="BG1472" s="164"/>
      <c r="BH1472" s="164"/>
      <c r="BI1472" s="164"/>
      <c r="BJ1472" s="164"/>
      <c r="BK1472" s="164"/>
      <c r="BL1472" s="164"/>
      <c r="BM1472" s="164"/>
      <c r="BN1472" s="164"/>
      <c r="BO1472" s="164"/>
      <c r="BP1472" s="164"/>
      <c r="BQ1472" s="164"/>
      <c r="BR1472" s="164"/>
      <c r="BS1472" s="164"/>
      <c r="BT1472" s="164"/>
      <c r="BU1472" s="164"/>
      <c r="BV1472" s="164"/>
      <c r="BW1472" s="164"/>
      <c r="BX1472" s="164"/>
      <c r="BY1472" s="172"/>
    </row>
    <row r="1473" spans="1:77" s="169" customFormat="1" x14ac:dyDescent="0.3">
      <c r="A1473" s="156"/>
      <c r="B1473" s="170"/>
      <c r="W1473" s="170"/>
      <c r="X1473" s="164"/>
      <c r="Y1473" s="164"/>
      <c r="Z1473" s="164"/>
      <c r="AA1473" s="164"/>
      <c r="AB1473" s="164"/>
      <c r="AC1473" s="164"/>
      <c r="AD1473" s="164"/>
      <c r="AE1473" s="164"/>
      <c r="AF1473" s="164"/>
      <c r="AG1473" s="164"/>
      <c r="AH1473" s="164"/>
      <c r="AI1473" s="164"/>
      <c r="AJ1473" s="164"/>
      <c r="AK1473" s="164"/>
      <c r="AL1473" s="164"/>
      <c r="AM1473" s="164"/>
      <c r="AN1473" s="164"/>
      <c r="AO1473" s="164"/>
      <c r="AP1473" s="164"/>
      <c r="AQ1473" s="164"/>
      <c r="AR1473" s="164"/>
      <c r="AS1473" s="164"/>
      <c r="AT1473" s="164"/>
      <c r="AU1473" s="164"/>
      <c r="AV1473" s="164"/>
      <c r="AW1473" s="164"/>
      <c r="AX1473" s="164"/>
      <c r="AY1473" s="164"/>
      <c r="AZ1473" s="164"/>
      <c r="BA1473" s="164"/>
      <c r="BB1473" s="164"/>
      <c r="BC1473" s="164"/>
      <c r="BD1473" s="164"/>
      <c r="BE1473" s="164"/>
      <c r="BF1473" s="164"/>
      <c r="BG1473" s="164"/>
      <c r="BH1473" s="164"/>
      <c r="BI1473" s="164"/>
      <c r="BJ1473" s="164"/>
      <c r="BK1473" s="164"/>
      <c r="BL1473" s="164"/>
      <c r="BM1473" s="164"/>
      <c r="BN1473" s="164"/>
      <c r="BO1473" s="164"/>
      <c r="BP1473" s="164"/>
      <c r="BQ1473" s="164"/>
      <c r="BR1473" s="164"/>
      <c r="BS1473" s="164"/>
      <c r="BT1473" s="164"/>
      <c r="BU1473" s="164"/>
      <c r="BV1473" s="164"/>
      <c r="BW1473" s="164"/>
      <c r="BX1473" s="164"/>
      <c r="BY1473" s="172"/>
    </row>
    <row r="1474" spans="1:77" s="169" customFormat="1" x14ac:dyDescent="0.3">
      <c r="A1474" s="156"/>
      <c r="B1474" s="170"/>
      <c r="W1474" s="170"/>
      <c r="X1474" s="164"/>
      <c r="Y1474" s="164"/>
      <c r="Z1474" s="164"/>
      <c r="AA1474" s="164"/>
      <c r="AB1474" s="164"/>
      <c r="AC1474" s="164"/>
      <c r="AD1474" s="164"/>
      <c r="AE1474" s="164"/>
      <c r="AF1474" s="164"/>
      <c r="AG1474" s="164"/>
      <c r="AH1474" s="164"/>
      <c r="AI1474" s="164"/>
      <c r="AJ1474" s="164"/>
      <c r="AK1474" s="164"/>
      <c r="AL1474" s="164"/>
      <c r="AM1474" s="164"/>
      <c r="AN1474" s="164"/>
      <c r="AO1474" s="164"/>
      <c r="AP1474" s="164"/>
      <c r="AQ1474" s="164"/>
      <c r="AR1474" s="164"/>
      <c r="AS1474" s="164"/>
      <c r="AT1474" s="164"/>
      <c r="AU1474" s="164"/>
      <c r="AV1474" s="164"/>
      <c r="AW1474" s="164"/>
      <c r="AX1474" s="164"/>
      <c r="AY1474" s="164"/>
      <c r="AZ1474" s="164"/>
      <c r="BA1474" s="164"/>
      <c r="BB1474" s="164"/>
      <c r="BC1474" s="164"/>
      <c r="BD1474" s="164"/>
      <c r="BE1474" s="164"/>
      <c r="BF1474" s="164"/>
      <c r="BG1474" s="164"/>
      <c r="BH1474" s="164"/>
      <c r="BI1474" s="164"/>
      <c r="BJ1474" s="164"/>
      <c r="BK1474" s="164"/>
      <c r="BL1474" s="164"/>
      <c r="BM1474" s="164"/>
      <c r="BN1474" s="164"/>
      <c r="BO1474" s="164"/>
      <c r="BP1474" s="164"/>
      <c r="BQ1474" s="164"/>
      <c r="BR1474" s="164"/>
      <c r="BS1474" s="164"/>
      <c r="BT1474" s="164"/>
      <c r="BU1474" s="164"/>
      <c r="BV1474" s="164"/>
      <c r="BW1474" s="164"/>
      <c r="BX1474" s="164"/>
      <c r="BY1474" s="172"/>
    </row>
    <row r="1475" spans="1:77" s="169" customFormat="1" x14ac:dyDescent="0.3">
      <c r="A1475" s="156"/>
      <c r="B1475" s="170"/>
      <c r="W1475" s="170"/>
      <c r="X1475" s="164"/>
      <c r="Y1475" s="164"/>
      <c r="Z1475" s="164"/>
      <c r="AA1475" s="164"/>
      <c r="AB1475" s="164"/>
      <c r="AC1475" s="164"/>
      <c r="AD1475" s="164"/>
      <c r="AE1475" s="164"/>
      <c r="AF1475" s="164"/>
      <c r="AG1475" s="164"/>
      <c r="AH1475" s="164"/>
      <c r="AI1475" s="164"/>
      <c r="AJ1475" s="164"/>
      <c r="AK1475" s="164"/>
      <c r="AL1475" s="164"/>
      <c r="AM1475" s="164"/>
      <c r="AN1475" s="164"/>
      <c r="AO1475" s="164"/>
      <c r="AP1475" s="164"/>
      <c r="AQ1475" s="164"/>
      <c r="AR1475" s="164"/>
      <c r="AS1475" s="164"/>
      <c r="AT1475" s="164"/>
      <c r="AU1475" s="164"/>
      <c r="AV1475" s="164"/>
      <c r="AW1475" s="164"/>
      <c r="AX1475" s="164"/>
      <c r="AY1475" s="164"/>
      <c r="AZ1475" s="164"/>
      <c r="BA1475" s="164"/>
      <c r="BB1475" s="164"/>
      <c r="BC1475" s="164"/>
      <c r="BD1475" s="164"/>
      <c r="BE1475" s="164"/>
      <c r="BF1475" s="164"/>
      <c r="BG1475" s="164"/>
      <c r="BH1475" s="164"/>
      <c r="BI1475" s="164"/>
      <c r="BJ1475" s="164"/>
      <c r="BK1475" s="164"/>
      <c r="BL1475" s="164"/>
      <c r="BM1475" s="164"/>
      <c r="BN1475" s="164"/>
      <c r="BO1475" s="164"/>
      <c r="BP1475" s="164"/>
      <c r="BQ1475" s="164"/>
      <c r="BR1475" s="164"/>
      <c r="BS1475" s="164"/>
      <c r="BT1475" s="164"/>
      <c r="BU1475" s="164"/>
      <c r="BV1475" s="164"/>
      <c r="BW1475" s="164"/>
      <c r="BX1475" s="164"/>
      <c r="BY1475" s="172"/>
    </row>
    <row r="1476" spans="1:77" s="169" customFormat="1" x14ac:dyDescent="0.3">
      <c r="A1476" s="156"/>
      <c r="B1476" s="170"/>
      <c r="W1476" s="170"/>
      <c r="X1476" s="164"/>
      <c r="Y1476" s="164"/>
      <c r="Z1476" s="164"/>
      <c r="AA1476" s="164"/>
      <c r="AB1476" s="164"/>
      <c r="AC1476" s="164"/>
      <c r="AD1476" s="164"/>
      <c r="AE1476" s="164"/>
      <c r="AF1476" s="164"/>
      <c r="AG1476" s="164"/>
      <c r="AH1476" s="164"/>
      <c r="AI1476" s="164"/>
      <c r="AJ1476" s="164"/>
      <c r="AK1476" s="164"/>
      <c r="AL1476" s="164"/>
      <c r="AM1476" s="164"/>
      <c r="AN1476" s="164"/>
      <c r="AO1476" s="164"/>
      <c r="AP1476" s="164"/>
      <c r="AQ1476" s="164"/>
      <c r="AR1476" s="164"/>
      <c r="AS1476" s="164"/>
      <c r="AT1476" s="164"/>
      <c r="AU1476" s="164"/>
      <c r="AV1476" s="164"/>
      <c r="AW1476" s="164"/>
      <c r="AX1476" s="164"/>
      <c r="AY1476" s="164"/>
      <c r="AZ1476" s="164"/>
      <c r="BA1476" s="164"/>
      <c r="BB1476" s="164"/>
      <c r="BC1476" s="164"/>
      <c r="BD1476" s="164"/>
      <c r="BE1476" s="164"/>
      <c r="BF1476" s="164"/>
      <c r="BG1476" s="164"/>
      <c r="BH1476" s="164"/>
      <c r="BI1476" s="164"/>
      <c r="BJ1476" s="164"/>
      <c r="BK1476" s="164"/>
      <c r="BL1476" s="164"/>
      <c r="BM1476" s="164"/>
      <c r="BN1476" s="164"/>
      <c r="BO1476" s="164"/>
      <c r="BP1476" s="164"/>
      <c r="BQ1476" s="164"/>
      <c r="BR1476" s="164"/>
      <c r="BS1476" s="164"/>
      <c r="BT1476" s="164"/>
      <c r="BU1476" s="164"/>
      <c r="BV1476" s="164"/>
      <c r="BW1476" s="164"/>
      <c r="BX1476" s="164"/>
      <c r="BY1476" s="172"/>
    </row>
    <row r="1477" spans="1:77" s="169" customFormat="1" x14ac:dyDescent="0.3">
      <c r="A1477" s="156"/>
      <c r="B1477" s="170"/>
      <c r="W1477" s="170"/>
      <c r="X1477" s="164"/>
      <c r="Y1477" s="164"/>
      <c r="Z1477" s="164"/>
      <c r="AA1477" s="164"/>
      <c r="AB1477" s="164"/>
      <c r="AC1477" s="164"/>
      <c r="AD1477" s="164"/>
      <c r="AE1477" s="164"/>
      <c r="AF1477" s="164"/>
      <c r="AG1477" s="164"/>
      <c r="AH1477" s="164"/>
      <c r="AI1477" s="164"/>
      <c r="AJ1477" s="164"/>
      <c r="AK1477" s="164"/>
      <c r="AL1477" s="164"/>
      <c r="AM1477" s="164"/>
      <c r="AN1477" s="164"/>
      <c r="AO1477" s="164"/>
      <c r="AP1477" s="164"/>
      <c r="AQ1477" s="164"/>
      <c r="AR1477" s="164"/>
      <c r="AS1477" s="164"/>
      <c r="AT1477" s="164"/>
      <c r="AU1477" s="164"/>
      <c r="AV1477" s="164"/>
      <c r="AW1477" s="164"/>
      <c r="AX1477" s="164"/>
      <c r="AY1477" s="164"/>
      <c r="AZ1477" s="164"/>
      <c r="BA1477" s="164"/>
      <c r="BB1477" s="164"/>
      <c r="BC1477" s="164"/>
      <c r="BD1477" s="164"/>
      <c r="BE1477" s="164"/>
      <c r="BF1477" s="164"/>
      <c r="BG1477" s="164"/>
      <c r="BH1477" s="164"/>
      <c r="BI1477" s="164"/>
      <c r="BJ1477" s="164"/>
      <c r="BK1477" s="164"/>
      <c r="BL1477" s="164"/>
      <c r="BM1477" s="164"/>
      <c r="BN1477" s="164"/>
      <c r="BO1477" s="164"/>
      <c r="BP1477" s="164"/>
      <c r="BQ1477" s="164"/>
      <c r="BR1477" s="164"/>
      <c r="BS1477" s="164"/>
      <c r="BT1477" s="164"/>
      <c r="BU1477" s="164"/>
      <c r="BV1477" s="164"/>
      <c r="BW1477" s="164"/>
      <c r="BX1477" s="164"/>
      <c r="BY1477" s="172"/>
    </row>
    <row r="1478" spans="1:77" s="169" customFormat="1" x14ac:dyDescent="0.3">
      <c r="A1478" s="156"/>
      <c r="B1478" s="170"/>
      <c r="W1478" s="170"/>
      <c r="X1478" s="164"/>
      <c r="Y1478" s="164"/>
      <c r="Z1478" s="164"/>
      <c r="AA1478" s="164"/>
      <c r="AB1478" s="164"/>
      <c r="AC1478" s="164"/>
      <c r="AD1478" s="164"/>
      <c r="AE1478" s="164"/>
      <c r="AF1478" s="164"/>
      <c r="AG1478" s="164"/>
      <c r="AH1478" s="164"/>
      <c r="AI1478" s="164"/>
      <c r="AJ1478" s="164"/>
      <c r="AK1478" s="164"/>
      <c r="AL1478" s="164"/>
      <c r="AM1478" s="164"/>
      <c r="AN1478" s="164"/>
      <c r="AO1478" s="164"/>
      <c r="AP1478" s="164"/>
      <c r="AQ1478" s="164"/>
      <c r="AR1478" s="164"/>
      <c r="AS1478" s="164"/>
      <c r="AT1478" s="164"/>
      <c r="AU1478" s="164"/>
      <c r="AV1478" s="164"/>
      <c r="AW1478" s="164"/>
      <c r="AX1478" s="164"/>
      <c r="AY1478" s="164"/>
      <c r="AZ1478" s="164"/>
      <c r="BA1478" s="164"/>
      <c r="BB1478" s="164"/>
      <c r="BC1478" s="164"/>
      <c r="BD1478" s="164"/>
      <c r="BE1478" s="164"/>
      <c r="BF1478" s="164"/>
      <c r="BG1478" s="164"/>
      <c r="BH1478" s="164"/>
      <c r="BI1478" s="164"/>
      <c r="BJ1478" s="164"/>
      <c r="BK1478" s="164"/>
      <c r="BL1478" s="164"/>
      <c r="BM1478" s="164"/>
      <c r="BN1478" s="164"/>
      <c r="BO1478" s="164"/>
      <c r="BP1478" s="164"/>
      <c r="BQ1478" s="164"/>
      <c r="BR1478" s="164"/>
      <c r="BS1478" s="164"/>
      <c r="BT1478" s="164"/>
      <c r="BU1478" s="164"/>
      <c r="BV1478" s="164"/>
      <c r="BW1478" s="164"/>
      <c r="BX1478" s="164"/>
      <c r="BY1478" s="172"/>
    </row>
    <row r="1479" spans="1:77" s="169" customFormat="1" x14ac:dyDescent="0.3">
      <c r="A1479" s="156"/>
      <c r="B1479" s="170"/>
      <c r="W1479" s="170"/>
      <c r="X1479" s="164"/>
      <c r="Y1479" s="164"/>
      <c r="Z1479" s="164"/>
      <c r="AA1479" s="164"/>
      <c r="AB1479" s="164"/>
      <c r="AC1479" s="164"/>
      <c r="AD1479" s="164"/>
      <c r="AE1479" s="164"/>
      <c r="AF1479" s="164"/>
      <c r="AG1479" s="164"/>
      <c r="AH1479" s="164"/>
      <c r="AI1479" s="164"/>
      <c r="AJ1479" s="164"/>
      <c r="AK1479" s="164"/>
      <c r="AL1479" s="164"/>
      <c r="AM1479" s="164"/>
      <c r="AN1479" s="164"/>
      <c r="AO1479" s="164"/>
      <c r="AP1479" s="164"/>
      <c r="AQ1479" s="164"/>
      <c r="AR1479" s="164"/>
      <c r="AS1479" s="164"/>
      <c r="AT1479" s="164"/>
      <c r="AU1479" s="164"/>
      <c r="AV1479" s="164"/>
      <c r="AW1479" s="164"/>
      <c r="AX1479" s="164"/>
      <c r="AY1479" s="164"/>
      <c r="AZ1479" s="164"/>
      <c r="BA1479" s="164"/>
      <c r="BB1479" s="164"/>
      <c r="BC1479" s="164"/>
      <c r="BD1479" s="164"/>
      <c r="BE1479" s="164"/>
      <c r="BF1479" s="164"/>
      <c r="BG1479" s="164"/>
      <c r="BH1479" s="164"/>
      <c r="BI1479" s="164"/>
      <c r="BJ1479" s="164"/>
      <c r="BK1479" s="164"/>
      <c r="BL1479" s="164"/>
      <c r="BM1479" s="164"/>
      <c r="BN1479" s="164"/>
      <c r="BO1479" s="164"/>
      <c r="BP1479" s="164"/>
      <c r="BQ1479" s="164"/>
      <c r="BR1479" s="164"/>
      <c r="BS1479" s="164"/>
      <c r="BT1479" s="164"/>
      <c r="BU1479" s="164"/>
      <c r="BV1479" s="164"/>
      <c r="BW1479" s="164"/>
      <c r="BX1479" s="164"/>
      <c r="BY1479" s="172"/>
    </row>
    <row r="1480" spans="1:77" s="169" customFormat="1" x14ac:dyDescent="0.3">
      <c r="A1480" s="156"/>
      <c r="B1480" s="170"/>
      <c r="W1480" s="170"/>
      <c r="X1480" s="164"/>
      <c r="Y1480" s="164"/>
      <c r="Z1480" s="164"/>
      <c r="AA1480" s="164"/>
      <c r="AB1480" s="164"/>
      <c r="AC1480" s="164"/>
      <c r="AD1480" s="164"/>
      <c r="AE1480" s="164"/>
      <c r="AF1480" s="164"/>
      <c r="AG1480" s="164"/>
      <c r="AH1480" s="164"/>
      <c r="AI1480" s="164"/>
      <c r="AJ1480" s="164"/>
      <c r="AK1480" s="164"/>
      <c r="AL1480" s="164"/>
      <c r="AM1480" s="164"/>
      <c r="AN1480" s="164"/>
      <c r="AO1480" s="164"/>
      <c r="AP1480" s="164"/>
      <c r="AQ1480" s="164"/>
      <c r="AR1480" s="164"/>
      <c r="AS1480" s="164"/>
      <c r="AT1480" s="164"/>
      <c r="AU1480" s="164"/>
      <c r="AV1480" s="164"/>
      <c r="AW1480" s="164"/>
      <c r="AX1480" s="164"/>
      <c r="AY1480" s="164"/>
      <c r="AZ1480" s="164"/>
      <c r="BA1480" s="164"/>
      <c r="BB1480" s="164"/>
      <c r="BC1480" s="164"/>
      <c r="BD1480" s="164"/>
      <c r="BE1480" s="164"/>
      <c r="BF1480" s="164"/>
      <c r="BG1480" s="164"/>
      <c r="BH1480" s="164"/>
      <c r="BI1480" s="164"/>
      <c r="BJ1480" s="164"/>
      <c r="BK1480" s="164"/>
      <c r="BL1480" s="164"/>
      <c r="BM1480" s="164"/>
      <c r="BN1480" s="164"/>
      <c r="BO1480" s="164"/>
      <c r="BP1480" s="164"/>
      <c r="BQ1480" s="164"/>
      <c r="BR1480" s="164"/>
      <c r="BS1480" s="164"/>
      <c r="BT1480" s="164"/>
      <c r="BU1480" s="164"/>
      <c r="BV1480" s="164"/>
      <c r="BW1480" s="164"/>
      <c r="BX1480" s="164"/>
      <c r="BY1480" s="172"/>
    </row>
    <row r="1481" spans="1:77" s="169" customFormat="1" x14ac:dyDescent="0.3">
      <c r="A1481" s="156"/>
      <c r="B1481" s="170"/>
      <c r="W1481" s="170"/>
      <c r="X1481" s="164"/>
      <c r="Y1481" s="164"/>
      <c r="Z1481" s="164"/>
      <c r="AA1481" s="164"/>
      <c r="AB1481" s="164"/>
      <c r="AC1481" s="164"/>
      <c r="AD1481" s="164"/>
      <c r="AE1481" s="164"/>
      <c r="AF1481" s="164"/>
      <c r="AG1481" s="164"/>
      <c r="AH1481" s="164"/>
      <c r="AI1481" s="164"/>
      <c r="AJ1481" s="164"/>
      <c r="AK1481" s="164"/>
      <c r="AL1481" s="164"/>
      <c r="AM1481" s="164"/>
      <c r="AN1481" s="164"/>
      <c r="AO1481" s="164"/>
      <c r="AP1481" s="164"/>
      <c r="AQ1481" s="164"/>
      <c r="AR1481" s="164"/>
      <c r="AS1481" s="164"/>
      <c r="AT1481" s="164"/>
      <c r="AU1481" s="164"/>
      <c r="AV1481" s="164"/>
      <c r="AW1481" s="164"/>
      <c r="AX1481" s="164"/>
      <c r="AY1481" s="164"/>
      <c r="AZ1481" s="164"/>
      <c r="BA1481" s="164"/>
      <c r="BB1481" s="164"/>
      <c r="BC1481" s="164"/>
      <c r="BD1481" s="164"/>
      <c r="BE1481" s="164"/>
      <c r="BF1481" s="164"/>
      <c r="BG1481" s="164"/>
      <c r="BH1481" s="164"/>
      <c r="BI1481" s="164"/>
      <c r="BJ1481" s="164"/>
      <c r="BK1481" s="164"/>
      <c r="BL1481" s="164"/>
      <c r="BM1481" s="164"/>
      <c r="BN1481" s="164"/>
      <c r="BO1481" s="164"/>
      <c r="BP1481" s="164"/>
      <c r="BQ1481" s="164"/>
      <c r="BR1481" s="164"/>
      <c r="BS1481" s="164"/>
      <c r="BT1481" s="164"/>
      <c r="BU1481" s="164"/>
      <c r="BV1481" s="164"/>
      <c r="BW1481" s="164"/>
      <c r="BX1481" s="164"/>
      <c r="BY1481" s="172"/>
    </row>
    <row r="1482" spans="1:77" s="169" customFormat="1" x14ac:dyDescent="0.3">
      <c r="A1482" s="156"/>
      <c r="B1482" s="170"/>
      <c r="W1482" s="170"/>
      <c r="X1482" s="164"/>
      <c r="Y1482" s="164"/>
      <c r="Z1482" s="164"/>
      <c r="AA1482" s="164"/>
      <c r="AB1482" s="164"/>
      <c r="AC1482" s="164"/>
      <c r="AD1482" s="164"/>
      <c r="AE1482" s="164"/>
      <c r="AF1482" s="164"/>
      <c r="AG1482" s="164"/>
      <c r="AH1482" s="164"/>
      <c r="AI1482" s="164"/>
      <c r="AJ1482" s="164"/>
      <c r="AK1482" s="164"/>
      <c r="AL1482" s="164"/>
      <c r="AM1482" s="164"/>
      <c r="AN1482" s="164"/>
      <c r="AO1482" s="164"/>
      <c r="AP1482" s="164"/>
      <c r="AQ1482" s="164"/>
      <c r="AR1482" s="164"/>
      <c r="AS1482" s="164"/>
      <c r="AT1482" s="164"/>
      <c r="AU1482" s="164"/>
      <c r="AV1482" s="164"/>
      <c r="AW1482" s="164"/>
      <c r="AX1482" s="164"/>
      <c r="AY1482" s="164"/>
      <c r="AZ1482" s="164"/>
      <c r="BA1482" s="164"/>
      <c r="BB1482" s="164"/>
      <c r="BC1482" s="164"/>
      <c r="BD1482" s="164"/>
      <c r="BE1482" s="164"/>
      <c r="BF1482" s="164"/>
      <c r="BG1482" s="164"/>
      <c r="BH1482" s="164"/>
      <c r="BI1482" s="164"/>
      <c r="BJ1482" s="164"/>
      <c r="BK1482" s="164"/>
      <c r="BL1482" s="164"/>
      <c r="BM1482" s="164"/>
      <c r="BN1482" s="164"/>
      <c r="BO1482" s="164"/>
      <c r="BP1482" s="164"/>
      <c r="BQ1482" s="164"/>
      <c r="BR1482" s="164"/>
      <c r="BS1482" s="164"/>
      <c r="BT1482" s="164"/>
      <c r="BU1482" s="164"/>
      <c r="BV1482" s="164"/>
      <c r="BW1482" s="164"/>
      <c r="BX1482" s="164"/>
      <c r="BY1482" s="172"/>
    </row>
    <row r="1483" spans="1:77" s="169" customFormat="1" x14ac:dyDescent="0.3">
      <c r="A1483" s="156"/>
      <c r="B1483" s="170"/>
      <c r="W1483" s="170"/>
      <c r="X1483" s="164"/>
      <c r="Y1483" s="164"/>
      <c r="Z1483" s="164"/>
      <c r="AA1483" s="164"/>
      <c r="AB1483" s="164"/>
      <c r="AC1483" s="164"/>
      <c r="AD1483" s="164"/>
      <c r="AE1483" s="164"/>
      <c r="AF1483" s="164"/>
      <c r="AG1483" s="164"/>
      <c r="AH1483" s="164"/>
      <c r="AI1483" s="164"/>
      <c r="AJ1483" s="164"/>
      <c r="AK1483" s="164"/>
      <c r="AL1483" s="164"/>
      <c r="AM1483" s="164"/>
      <c r="AN1483" s="164"/>
      <c r="AO1483" s="164"/>
      <c r="AP1483" s="164"/>
      <c r="AQ1483" s="164"/>
      <c r="AR1483" s="164"/>
      <c r="AS1483" s="164"/>
      <c r="AT1483" s="164"/>
      <c r="AU1483" s="164"/>
      <c r="AV1483" s="164"/>
      <c r="AW1483" s="164"/>
      <c r="AX1483" s="164"/>
      <c r="AY1483" s="164"/>
      <c r="AZ1483" s="164"/>
      <c r="BA1483" s="164"/>
      <c r="BB1483" s="164"/>
      <c r="BC1483" s="164"/>
      <c r="BD1483" s="164"/>
      <c r="BE1483" s="164"/>
      <c r="BF1483" s="164"/>
      <c r="BG1483" s="164"/>
      <c r="BH1483" s="164"/>
      <c r="BI1483" s="164"/>
      <c r="BJ1483" s="164"/>
      <c r="BK1483" s="164"/>
      <c r="BL1483" s="164"/>
      <c r="BM1483" s="164"/>
      <c r="BN1483" s="164"/>
      <c r="BO1483" s="164"/>
      <c r="BP1483" s="164"/>
      <c r="BQ1483" s="164"/>
      <c r="BR1483" s="164"/>
      <c r="BS1483" s="164"/>
      <c r="BT1483" s="164"/>
      <c r="BU1483" s="164"/>
      <c r="BV1483" s="164"/>
      <c r="BW1483" s="164"/>
      <c r="BX1483" s="164"/>
      <c r="BY1483" s="172"/>
    </row>
    <row r="1484" spans="1:77" s="169" customFormat="1" x14ac:dyDescent="0.3">
      <c r="A1484" s="156"/>
      <c r="B1484" s="170"/>
      <c r="W1484" s="170"/>
      <c r="X1484" s="164"/>
      <c r="Y1484" s="164"/>
      <c r="Z1484" s="164"/>
      <c r="AA1484" s="164"/>
      <c r="AB1484" s="164"/>
      <c r="AC1484" s="164"/>
      <c r="AD1484" s="164"/>
      <c r="AE1484" s="164"/>
      <c r="AF1484" s="164"/>
      <c r="AG1484" s="164"/>
      <c r="AH1484" s="164"/>
      <c r="AI1484" s="164"/>
      <c r="AJ1484" s="164"/>
      <c r="AK1484" s="164"/>
      <c r="AL1484" s="164"/>
      <c r="AM1484" s="164"/>
      <c r="AN1484" s="164"/>
      <c r="AO1484" s="164"/>
      <c r="AP1484" s="164"/>
      <c r="AQ1484" s="164"/>
      <c r="AR1484" s="164"/>
      <c r="AS1484" s="164"/>
      <c r="AT1484" s="164"/>
      <c r="AU1484" s="164"/>
      <c r="AV1484" s="164"/>
      <c r="AW1484" s="164"/>
      <c r="AX1484" s="164"/>
      <c r="AY1484" s="164"/>
      <c r="AZ1484" s="164"/>
      <c r="BA1484" s="164"/>
      <c r="BB1484" s="164"/>
      <c r="BC1484" s="164"/>
      <c r="BD1484" s="164"/>
      <c r="BE1484" s="164"/>
      <c r="BF1484" s="164"/>
      <c r="BG1484" s="164"/>
      <c r="BH1484" s="164"/>
      <c r="BI1484" s="164"/>
      <c r="BJ1484" s="164"/>
      <c r="BK1484" s="164"/>
      <c r="BL1484" s="164"/>
      <c r="BM1484" s="164"/>
      <c r="BN1484" s="164"/>
      <c r="BO1484" s="164"/>
      <c r="BP1484" s="164"/>
      <c r="BQ1484" s="164"/>
      <c r="BR1484" s="164"/>
      <c r="BS1484" s="164"/>
      <c r="BT1484" s="164"/>
      <c r="BU1484" s="164"/>
      <c r="BV1484" s="164"/>
      <c r="BW1484" s="164"/>
      <c r="BX1484" s="164"/>
      <c r="BY1484" s="172"/>
    </row>
    <row r="1485" spans="1:77" s="169" customFormat="1" x14ac:dyDescent="0.3">
      <c r="A1485" s="156"/>
      <c r="B1485" s="170"/>
      <c r="W1485" s="170"/>
      <c r="X1485" s="164"/>
      <c r="Y1485" s="164"/>
      <c r="Z1485" s="164"/>
      <c r="AA1485" s="164"/>
      <c r="AB1485" s="164"/>
      <c r="AC1485" s="164"/>
      <c r="AD1485" s="164"/>
      <c r="AE1485" s="164"/>
      <c r="AF1485" s="164"/>
      <c r="AG1485" s="164"/>
      <c r="AH1485" s="164"/>
      <c r="AI1485" s="164"/>
      <c r="AJ1485" s="164"/>
      <c r="AK1485" s="164"/>
      <c r="AL1485" s="164"/>
      <c r="AM1485" s="164"/>
      <c r="AN1485" s="164"/>
      <c r="AO1485" s="164"/>
      <c r="AP1485" s="164"/>
      <c r="AQ1485" s="164"/>
      <c r="AR1485" s="164"/>
      <c r="AS1485" s="164"/>
      <c r="AT1485" s="164"/>
      <c r="AU1485" s="164"/>
      <c r="AV1485" s="164"/>
      <c r="AW1485" s="164"/>
      <c r="AX1485" s="164"/>
      <c r="AY1485" s="164"/>
      <c r="AZ1485" s="164"/>
      <c r="BA1485" s="164"/>
      <c r="BB1485" s="164"/>
      <c r="BC1485" s="164"/>
      <c r="BD1485" s="164"/>
      <c r="BE1485" s="164"/>
      <c r="BF1485" s="164"/>
      <c r="BG1485" s="164"/>
      <c r="BH1485" s="164"/>
      <c r="BI1485" s="164"/>
      <c r="BJ1485" s="164"/>
      <c r="BK1485" s="164"/>
      <c r="BL1485" s="164"/>
      <c r="BM1485" s="164"/>
      <c r="BN1485" s="164"/>
      <c r="BO1485" s="164"/>
      <c r="BP1485" s="164"/>
      <c r="BQ1485" s="164"/>
      <c r="BR1485" s="164"/>
      <c r="BS1485" s="164"/>
      <c r="BT1485" s="164"/>
      <c r="BU1485" s="164"/>
      <c r="BV1485" s="164"/>
      <c r="BW1485" s="164"/>
      <c r="BX1485" s="164"/>
      <c r="BY1485" s="172"/>
    </row>
    <row r="1486" spans="1:77" s="169" customFormat="1" x14ac:dyDescent="0.3">
      <c r="A1486" s="156"/>
      <c r="B1486" s="170"/>
      <c r="W1486" s="170"/>
      <c r="X1486" s="164"/>
      <c r="Y1486" s="164"/>
      <c r="Z1486" s="164"/>
      <c r="AA1486" s="164"/>
      <c r="AB1486" s="164"/>
      <c r="AC1486" s="164"/>
      <c r="AD1486" s="164"/>
      <c r="AE1486" s="164"/>
      <c r="AF1486" s="164"/>
      <c r="AG1486" s="164"/>
      <c r="AH1486" s="164"/>
      <c r="AI1486" s="164"/>
      <c r="AJ1486" s="164"/>
      <c r="AK1486" s="164"/>
      <c r="AL1486" s="164"/>
      <c r="AM1486" s="164"/>
      <c r="AN1486" s="164"/>
      <c r="AO1486" s="164"/>
      <c r="AP1486" s="164"/>
      <c r="AQ1486" s="164"/>
      <c r="AR1486" s="164"/>
      <c r="AS1486" s="164"/>
      <c r="AT1486" s="164"/>
      <c r="AU1486" s="164"/>
      <c r="AV1486" s="164"/>
      <c r="AW1486" s="164"/>
      <c r="AX1486" s="164"/>
      <c r="AY1486" s="164"/>
      <c r="AZ1486" s="164"/>
      <c r="BA1486" s="164"/>
      <c r="BB1486" s="164"/>
      <c r="BC1486" s="164"/>
      <c r="BD1486" s="164"/>
      <c r="BE1486" s="164"/>
      <c r="BF1486" s="164"/>
      <c r="BG1486" s="164"/>
      <c r="BH1486" s="164"/>
      <c r="BI1486" s="164"/>
      <c r="BJ1486" s="164"/>
      <c r="BK1486" s="164"/>
      <c r="BL1486" s="164"/>
      <c r="BM1486" s="164"/>
      <c r="BN1486" s="164"/>
      <c r="BO1486" s="164"/>
      <c r="BP1486" s="164"/>
      <c r="BQ1486" s="164"/>
      <c r="BR1486" s="164"/>
      <c r="BS1486" s="164"/>
      <c r="BT1486" s="164"/>
      <c r="BU1486" s="164"/>
      <c r="BV1486" s="164"/>
      <c r="BW1486" s="164"/>
      <c r="BX1486" s="164"/>
      <c r="BY1486" s="172"/>
    </row>
    <row r="1487" spans="1:77" s="169" customFormat="1" x14ac:dyDescent="0.3">
      <c r="A1487" s="156"/>
      <c r="B1487" s="170"/>
      <c r="W1487" s="170"/>
      <c r="X1487" s="164"/>
      <c r="Y1487" s="164"/>
      <c r="Z1487" s="164"/>
      <c r="AA1487" s="164"/>
      <c r="AB1487" s="164"/>
      <c r="AC1487" s="164"/>
      <c r="AD1487" s="164"/>
      <c r="AE1487" s="164"/>
      <c r="AF1487" s="164"/>
      <c r="AG1487" s="164"/>
      <c r="AH1487" s="164"/>
      <c r="AI1487" s="164"/>
      <c r="AJ1487" s="164"/>
      <c r="AK1487" s="164"/>
      <c r="AL1487" s="164"/>
      <c r="AM1487" s="164"/>
      <c r="AN1487" s="164"/>
      <c r="AO1487" s="164"/>
      <c r="AP1487" s="164"/>
      <c r="AQ1487" s="164"/>
      <c r="AR1487" s="164"/>
      <c r="AS1487" s="164"/>
      <c r="AT1487" s="164"/>
      <c r="AU1487" s="164"/>
      <c r="AV1487" s="164"/>
      <c r="AW1487" s="164"/>
      <c r="AX1487" s="164"/>
      <c r="AY1487" s="164"/>
      <c r="AZ1487" s="164"/>
      <c r="BA1487" s="164"/>
      <c r="BB1487" s="164"/>
      <c r="BC1487" s="164"/>
      <c r="BD1487" s="164"/>
      <c r="BE1487" s="164"/>
      <c r="BF1487" s="164"/>
      <c r="BG1487" s="164"/>
      <c r="BH1487" s="164"/>
      <c r="BI1487" s="164"/>
      <c r="BJ1487" s="164"/>
      <c r="BK1487" s="164"/>
      <c r="BL1487" s="164"/>
      <c r="BM1487" s="164"/>
      <c r="BN1487" s="164"/>
      <c r="BO1487" s="164"/>
      <c r="BP1487" s="164"/>
      <c r="BQ1487" s="164"/>
      <c r="BR1487" s="164"/>
      <c r="BS1487" s="164"/>
      <c r="BT1487" s="164"/>
      <c r="BU1487" s="164"/>
      <c r="BV1487" s="164"/>
      <c r="BW1487" s="164"/>
      <c r="BX1487" s="164"/>
      <c r="BY1487" s="172"/>
    </row>
    <row r="1488" spans="1:77" s="169" customFormat="1" x14ac:dyDescent="0.3">
      <c r="A1488" s="156"/>
      <c r="B1488" s="170"/>
      <c r="W1488" s="170"/>
      <c r="X1488" s="164"/>
      <c r="Y1488" s="164"/>
      <c r="Z1488" s="164"/>
      <c r="AA1488" s="164"/>
      <c r="AB1488" s="164"/>
      <c r="AC1488" s="164"/>
      <c r="AD1488" s="164"/>
      <c r="AE1488" s="164"/>
      <c r="AF1488" s="164"/>
      <c r="AG1488" s="164"/>
      <c r="AH1488" s="164"/>
      <c r="AI1488" s="164"/>
      <c r="AJ1488" s="164"/>
      <c r="AK1488" s="164"/>
      <c r="AL1488" s="164"/>
      <c r="AM1488" s="164"/>
      <c r="AN1488" s="164"/>
      <c r="AO1488" s="164"/>
      <c r="AP1488" s="164"/>
      <c r="AQ1488" s="164"/>
      <c r="AR1488" s="164"/>
      <c r="AS1488" s="164"/>
      <c r="AT1488" s="164"/>
      <c r="AU1488" s="164"/>
      <c r="AV1488" s="164"/>
      <c r="AW1488" s="164"/>
      <c r="AX1488" s="164"/>
      <c r="AY1488" s="164"/>
      <c r="AZ1488" s="164"/>
      <c r="BA1488" s="164"/>
      <c r="BB1488" s="164"/>
      <c r="BC1488" s="164"/>
      <c r="BD1488" s="164"/>
      <c r="BE1488" s="164"/>
      <c r="BF1488" s="164"/>
      <c r="BG1488" s="164"/>
      <c r="BH1488" s="164"/>
      <c r="BI1488" s="164"/>
      <c r="BJ1488" s="164"/>
      <c r="BK1488" s="164"/>
      <c r="BL1488" s="164"/>
      <c r="BM1488" s="164"/>
      <c r="BN1488" s="164"/>
      <c r="BO1488" s="164"/>
      <c r="BP1488" s="164"/>
      <c r="BQ1488" s="164"/>
      <c r="BR1488" s="164"/>
      <c r="BS1488" s="164"/>
      <c r="BT1488" s="164"/>
      <c r="BU1488" s="164"/>
      <c r="BV1488" s="164"/>
      <c r="BW1488" s="164"/>
      <c r="BX1488" s="164"/>
      <c r="BY1488" s="172"/>
    </row>
    <row r="1489" spans="1:77" s="169" customFormat="1" x14ac:dyDescent="0.3">
      <c r="A1489" s="156"/>
      <c r="B1489" s="170"/>
      <c r="W1489" s="170"/>
      <c r="X1489" s="164"/>
      <c r="Y1489" s="164"/>
      <c r="Z1489" s="164"/>
      <c r="AA1489" s="164"/>
      <c r="AB1489" s="164"/>
      <c r="AC1489" s="164"/>
      <c r="AD1489" s="164"/>
      <c r="AE1489" s="164"/>
      <c r="AF1489" s="164"/>
      <c r="AG1489" s="164"/>
      <c r="AH1489" s="164"/>
      <c r="AI1489" s="164"/>
      <c r="AJ1489" s="164"/>
      <c r="AK1489" s="164"/>
      <c r="AL1489" s="164"/>
      <c r="AM1489" s="164"/>
      <c r="AN1489" s="164"/>
      <c r="AO1489" s="164"/>
      <c r="AP1489" s="164"/>
      <c r="AQ1489" s="164"/>
      <c r="AR1489" s="164"/>
      <c r="AS1489" s="164"/>
      <c r="AT1489" s="164"/>
      <c r="AU1489" s="164"/>
      <c r="AV1489" s="164"/>
      <c r="AW1489" s="164"/>
      <c r="AX1489" s="164"/>
      <c r="AY1489" s="164"/>
      <c r="AZ1489" s="164"/>
      <c r="BA1489" s="164"/>
      <c r="BB1489" s="164"/>
      <c r="BC1489" s="164"/>
      <c r="BD1489" s="164"/>
      <c r="BE1489" s="164"/>
      <c r="BF1489" s="164"/>
      <c r="BG1489" s="164"/>
      <c r="BH1489" s="164"/>
      <c r="BI1489" s="164"/>
      <c r="BJ1489" s="164"/>
      <c r="BK1489" s="164"/>
      <c r="BL1489" s="164"/>
      <c r="BM1489" s="164"/>
      <c r="BN1489" s="164"/>
      <c r="BO1489" s="164"/>
      <c r="BP1489" s="164"/>
      <c r="BQ1489" s="164"/>
      <c r="BR1489" s="164"/>
      <c r="BS1489" s="164"/>
      <c r="BT1489" s="164"/>
      <c r="BU1489" s="164"/>
      <c r="BV1489" s="164"/>
      <c r="BW1489" s="164"/>
      <c r="BX1489" s="164"/>
      <c r="BY1489" s="172"/>
    </row>
    <row r="1490" spans="1:77" s="169" customFormat="1" x14ac:dyDescent="0.3">
      <c r="A1490" s="156"/>
      <c r="B1490" s="170"/>
      <c r="W1490" s="170"/>
      <c r="X1490" s="164"/>
      <c r="Y1490" s="164"/>
      <c r="Z1490" s="164"/>
      <c r="AA1490" s="164"/>
      <c r="AB1490" s="164"/>
      <c r="AC1490" s="164"/>
      <c r="AD1490" s="164"/>
      <c r="AE1490" s="164"/>
      <c r="AF1490" s="164"/>
      <c r="AG1490" s="164"/>
      <c r="AH1490" s="164"/>
      <c r="AI1490" s="164"/>
      <c r="AJ1490" s="164"/>
      <c r="AK1490" s="164"/>
      <c r="AL1490" s="164"/>
      <c r="AM1490" s="164"/>
      <c r="AN1490" s="164"/>
      <c r="AO1490" s="164"/>
      <c r="AP1490" s="164"/>
      <c r="AQ1490" s="164"/>
      <c r="AR1490" s="164"/>
      <c r="AS1490" s="164"/>
      <c r="AT1490" s="164"/>
      <c r="AU1490" s="164"/>
      <c r="AV1490" s="164"/>
      <c r="AW1490" s="164"/>
      <c r="AX1490" s="164"/>
      <c r="AY1490" s="164"/>
      <c r="AZ1490" s="164"/>
      <c r="BA1490" s="164"/>
      <c r="BB1490" s="164"/>
      <c r="BC1490" s="164"/>
      <c r="BD1490" s="164"/>
      <c r="BE1490" s="164"/>
      <c r="BF1490" s="164"/>
      <c r="BG1490" s="164"/>
      <c r="BH1490" s="164"/>
      <c r="BI1490" s="164"/>
      <c r="BJ1490" s="164"/>
      <c r="BK1490" s="164"/>
      <c r="BL1490" s="164"/>
      <c r="BM1490" s="164"/>
      <c r="BN1490" s="164"/>
      <c r="BO1490" s="164"/>
      <c r="BP1490" s="164"/>
      <c r="BQ1490" s="164"/>
      <c r="BR1490" s="164"/>
      <c r="BS1490" s="164"/>
      <c r="BT1490" s="164"/>
      <c r="BU1490" s="164"/>
      <c r="BV1490" s="164"/>
      <c r="BW1490" s="164"/>
      <c r="BX1490" s="164"/>
      <c r="BY1490" s="172"/>
    </row>
    <row r="1491" spans="1:77" s="169" customFormat="1" x14ac:dyDescent="0.3">
      <c r="A1491" s="156"/>
      <c r="B1491" s="170"/>
      <c r="W1491" s="170"/>
      <c r="X1491" s="164"/>
      <c r="Y1491" s="164"/>
      <c r="Z1491" s="164"/>
      <c r="AA1491" s="164"/>
      <c r="AB1491" s="164"/>
      <c r="AC1491" s="164"/>
      <c r="AD1491" s="164"/>
      <c r="AE1491" s="164"/>
      <c r="AF1491" s="164"/>
      <c r="AG1491" s="164"/>
      <c r="AH1491" s="164"/>
      <c r="AI1491" s="164"/>
      <c r="AJ1491" s="164"/>
      <c r="AK1491" s="164"/>
      <c r="AL1491" s="164"/>
      <c r="AM1491" s="164"/>
      <c r="AN1491" s="164"/>
      <c r="AO1491" s="164"/>
      <c r="AP1491" s="164"/>
      <c r="AQ1491" s="164"/>
      <c r="AR1491" s="164"/>
      <c r="AS1491" s="164"/>
      <c r="AT1491" s="164"/>
      <c r="AU1491" s="164"/>
      <c r="AV1491" s="164"/>
      <c r="AW1491" s="164"/>
      <c r="AX1491" s="164"/>
      <c r="AY1491" s="164"/>
      <c r="AZ1491" s="164"/>
      <c r="BA1491" s="164"/>
      <c r="BB1491" s="164"/>
      <c r="BC1491" s="164"/>
      <c r="BD1491" s="164"/>
      <c r="BE1491" s="164"/>
      <c r="BF1491" s="164"/>
      <c r="BG1491" s="164"/>
      <c r="BH1491" s="164"/>
      <c r="BI1491" s="164"/>
      <c r="BJ1491" s="164"/>
      <c r="BK1491" s="164"/>
      <c r="BL1491" s="164"/>
      <c r="BM1491" s="164"/>
      <c r="BN1491" s="164"/>
      <c r="BO1491" s="164"/>
      <c r="BP1491" s="164"/>
      <c r="BQ1491" s="164"/>
      <c r="BR1491" s="164"/>
      <c r="BS1491" s="164"/>
      <c r="BT1491" s="164"/>
      <c r="BU1491" s="164"/>
      <c r="BV1491" s="164"/>
      <c r="BW1491" s="164"/>
      <c r="BX1491" s="164"/>
      <c r="BY1491" s="172"/>
    </row>
    <row r="1492" spans="1:77" s="169" customFormat="1" x14ac:dyDescent="0.3">
      <c r="A1492" s="156"/>
      <c r="B1492" s="170"/>
      <c r="W1492" s="170"/>
      <c r="X1492" s="164"/>
      <c r="Y1492" s="164"/>
      <c r="Z1492" s="164"/>
      <c r="AA1492" s="164"/>
      <c r="AB1492" s="164"/>
      <c r="AC1492" s="164"/>
      <c r="AD1492" s="164"/>
      <c r="AE1492" s="164"/>
      <c r="AF1492" s="164"/>
      <c r="AG1492" s="164"/>
      <c r="AH1492" s="164"/>
      <c r="AI1492" s="164"/>
      <c r="AJ1492" s="164"/>
      <c r="AK1492" s="164"/>
      <c r="AL1492" s="164"/>
      <c r="AM1492" s="164"/>
      <c r="AN1492" s="164"/>
      <c r="AO1492" s="164"/>
      <c r="AP1492" s="164"/>
      <c r="AQ1492" s="164"/>
      <c r="AR1492" s="164"/>
      <c r="AS1492" s="164"/>
      <c r="AT1492" s="164"/>
      <c r="AU1492" s="164"/>
      <c r="AV1492" s="164"/>
      <c r="AW1492" s="164"/>
      <c r="AX1492" s="164"/>
      <c r="AY1492" s="164"/>
      <c r="AZ1492" s="164"/>
      <c r="BA1492" s="164"/>
      <c r="BB1492" s="164"/>
      <c r="BC1492" s="164"/>
      <c r="BD1492" s="164"/>
      <c r="BE1492" s="164"/>
      <c r="BF1492" s="164"/>
      <c r="BG1492" s="164"/>
      <c r="BH1492" s="164"/>
      <c r="BI1492" s="164"/>
      <c r="BJ1492" s="164"/>
      <c r="BK1492" s="164"/>
      <c r="BL1492" s="164"/>
      <c r="BM1492" s="164"/>
      <c r="BN1492" s="164"/>
      <c r="BO1492" s="164"/>
      <c r="BP1492" s="164"/>
      <c r="BQ1492" s="164"/>
      <c r="BR1492" s="164"/>
      <c r="BS1492" s="164"/>
      <c r="BT1492" s="164"/>
      <c r="BU1492" s="164"/>
      <c r="BV1492" s="164"/>
      <c r="BW1492" s="164"/>
      <c r="BX1492" s="164"/>
      <c r="BY1492" s="172"/>
    </row>
    <row r="1493" spans="1:77" s="169" customFormat="1" x14ac:dyDescent="0.3">
      <c r="A1493" s="156"/>
      <c r="B1493" s="170"/>
      <c r="W1493" s="170"/>
      <c r="X1493" s="164"/>
      <c r="Y1493" s="164"/>
      <c r="Z1493" s="164"/>
      <c r="AA1493" s="164"/>
      <c r="AB1493" s="164"/>
      <c r="AC1493" s="164"/>
      <c r="AD1493" s="164"/>
      <c r="AE1493" s="164"/>
      <c r="AF1493" s="164"/>
      <c r="AG1493" s="164"/>
      <c r="AH1493" s="164"/>
      <c r="AI1493" s="164"/>
      <c r="AJ1493" s="164"/>
      <c r="AK1493" s="164"/>
      <c r="AL1493" s="164"/>
      <c r="AM1493" s="164"/>
      <c r="AN1493" s="164"/>
      <c r="AO1493" s="164"/>
      <c r="AP1493" s="164"/>
      <c r="AQ1493" s="164"/>
      <c r="AR1493" s="164"/>
      <c r="AS1493" s="164"/>
      <c r="AT1493" s="164"/>
      <c r="AU1493" s="164"/>
      <c r="AV1493" s="164"/>
      <c r="AW1493" s="164"/>
      <c r="AX1493" s="164"/>
      <c r="AY1493" s="164"/>
      <c r="AZ1493" s="164"/>
      <c r="BA1493" s="164"/>
      <c r="BB1493" s="164"/>
      <c r="BC1493" s="164"/>
      <c r="BD1493" s="164"/>
      <c r="BE1493" s="164"/>
      <c r="BF1493" s="164"/>
      <c r="BG1493" s="164"/>
      <c r="BH1493" s="164"/>
      <c r="BI1493" s="164"/>
      <c r="BJ1493" s="164"/>
      <c r="BK1493" s="164"/>
      <c r="BL1493" s="164"/>
      <c r="BM1493" s="164"/>
      <c r="BN1493" s="164"/>
      <c r="BO1493" s="164"/>
      <c r="BP1493" s="164"/>
      <c r="BQ1493" s="164"/>
      <c r="BR1493" s="164"/>
      <c r="BS1493" s="164"/>
      <c r="BT1493" s="164"/>
      <c r="BU1493" s="164"/>
      <c r="BV1493" s="164"/>
      <c r="BW1493" s="164"/>
      <c r="BX1493" s="164"/>
      <c r="BY1493" s="172"/>
    </row>
    <row r="1494" spans="1:77" s="169" customFormat="1" x14ac:dyDescent="0.3">
      <c r="A1494" s="156"/>
      <c r="B1494" s="170"/>
      <c r="W1494" s="170"/>
      <c r="X1494" s="164"/>
      <c r="Y1494" s="164"/>
      <c r="Z1494" s="164"/>
      <c r="AA1494" s="164"/>
      <c r="AB1494" s="164"/>
      <c r="AC1494" s="164"/>
      <c r="AD1494" s="164"/>
      <c r="AE1494" s="164"/>
      <c r="AF1494" s="164"/>
      <c r="AG1494" s="164"/>
      <c r="AH1494" s="164"/>
      <c r="AI1494" s="164"/>
      <c r="AJ1494" s="164"/>
      <c r="AK1494" s="164"/>
      <c r="AL1494" s="164"/>
      <c r="AM1494" s="164"/>
      <c r="AN1494" s="164"/>
      <c r="AO1494" s="164"/>
      <c r="AP1494" s="164"/>
      <c r="AQ1494" s="164"/>
      <c r="AR1494" s="164"/>
      <c r="AS1494" s="164"/>
      <c r="AT1494" s="164"/>
      <c r="AU1494" s="164"/>
      <c r="AV1494" s="164"/>
      <c r="AW1494" s="164"/>
      <c r="AX1494" s="164"/>
      <c r="AY1494" s="164"/>
      <c r="AZ1494" s="164"/>
      <c r="BA1494" s="164"/>
      <c r="BB1494" s="164"/>
      <c r="BC1494" s="164"/>
      <c r="BD1494" s="164"/>
      <c r="BE1494" s="164"/>
      <c r="BF1494" s="164"/>
      <c r="BG1494" s="164"/>
      <c r="BH1494" s="164"/>
      <c r="BI1494" s="164"/>
      <c r="BJ1494" s="164"/>
      <c r="BK1494" s="164"/>
      <c r="BL1494" s="164"/>
      <c r="BM1494" s="164"/>
      <c r="BN1494" s="164"/>
      <c r="BO1494" s="164"/>
      <c r="BP1494" s="164"/>
      <c r="BQ1494" s="164"/>
      <c r="BR1494" s="164"/>
      <c r="BS1494" s="164"/>
      <c r="BT1494" s="164"/>
      <c r="BU1494" s="164"/>
      <c r="BV1494" s="164"/>
      <c r="BW1494" s="164"/>
      <c r="BX1494" s="164"/>
      <c r="BY1494" s="172"/>
    </row>
    <row r="1495" spans="1:77" s="169" customFormat="1" x14ac:dyDescent="0.3">
      <c r="A1495" s="156"/>
      <c r="B1495" s="170"/>
      <c r="W1495" s="170"/>
      <c r="X1495" s="164"/>
      <c r="Y1495" s="164"/>
      <c r="Z1495" s="164"/>
      <c r="AA1495" s="164"/>
      <c r="AB1495" s="164"/>
      <c r="AC1495" s="164"/>
      <c r="AD1495" s="164"/>
      <c r="AE1495" s="164"/>
      <c r="AF1495" s="164"/>
      <c r="AG1495" s="164"/>
      <c r="AH1495" s="164"/>
      <c r="AI1495" s="164"/>
      <c r="AJ1495" s="164"/>
      <c r="AK1495" s="164"/>
      <c r="AL1495" s="164"/>
      <c r="AM1495" s="164"/>
      <c r="AN1495" s="164"/>
      <c r="AO1495" s="164"/>
      <c r="AP1495" s="164"/>
      <c r="AQ1495" s="164"/>
      <c r="AR1495" s="164"/>
      <c r="AS1495" s="164"/>
      <c r="AT1495" s="164"/>
      <c r="AU1495" s="164"/>
      <c r="AV1495" s="164"/>
      <c r="AW1495" s="164"/>
      <c r="AX1495" s="164"/>
      <c r="AY1495" s="164"/>
      <c r="AZ1495" s="164"/>
      <c r="BA1495" s="164"/>
      <c r="BB1495" s="164"/>
      <c r="BC1495" s="164"/>
      <c r="BD1495" s="164"/>
      <c r="BE1495" s="164"/>
      <c r="BF1495" s="164"/>
      <c r="BG1495" s="164"/>
      <c r="BH1495" s="164"/>
      <c r="BI1495" s="164"/>
      <c r="BJ1495" s="164"/>
      <c r="BK1495" s="164"/>
      <c r="BL1495" s="164"/>
      <c r="BM1495" s="164"/>
      <c r="BN1495" s="164"/>
      <c r="BO1495" s="164"/>
      <c r="BP1495" s="164"/>
      <c r="BQ1495" s="164"/>
      <c r="BR1495" s="164"/>
      <c r="BS1495" s="164"/>
      <c r="BT1495" s="164"/>
      <c r="BU1495" s="164"/>
      <c r="BV1495" s="164"/>
      <c r="BW1495" s="164"/>
      <c r="BX1495" s="164"/>
      <c r="BY1495" s="172"/>
    </row>
    <row r="1496" spans="1:77" s="169" customFormat="1" x14ac:dyDescent="0.3">
      <c r="A1496" s="156"/>
      <c r="B1496" s="170"/>
      <c r="W1496" s="170"/>
      <c r="X1496" s="164"/>
      <c r="Y1496" s="164"/>
      <c r="Z1496" s="164"/>
      <c r="AA1496" s="164"/>
      <c r="AB1496" s="164"/>
      <c r="AC1496" s="164"/>
      <c r="AD1496" s="164"/>
      <c r="AE1496" s="164"/>
      <c r="AF1496" s="164"/>
      <c r="AG1496" s="164"/>
      <c r="AH1496" s="164"/>
      <c r="AI1496" s="164"/>
      <c r="AJ1496" s="164"/>
      <c r="AK1496" s="164"/>
      <c r="AL1496" s="164"/>
      <c r="AM1496" s="164"/>
      <c r="AN1496" s="164"/>
      <c r="AO1496" s="164"/>
      <c r="AP1496" s="164"/>
      <c r="AQ1496" s="164"/>
      <c r="AR1496" s="164"/>
      <c r="AS1496" s="164"/>
      <c r="AT1496" s="164"/>
      <c r="AU1496" s="164"/>
      <c r="AV1496" s="164"/>
      <c r="AW1496" s="164"/>
      <c r="AX1496" s="164"/>
      <c r="AY1496" s="164"/>
      <c r="AZ1496" s="164"/>
      <c r="BA1496" s="164"/>
      <c r="BB1496" s="164"/>
      <c r="BC1496" s="164"/>
      <c r="BD1496" s="164"/>
      <c r="BE1496" s="164"/>
      <c r="BF1496" s="164"/>
      <c r="BG1496" s="164"/>
      <c r="BH1496" s="164"/>
      <c r="BI1496" s="164"/>
      <c r="BJ1496" s="164"/>
      <c r="BK1496" s="164"/>
      <c r="BL1496" s="164"/>
      <c r="BM1496" s="164"/>
      <c r="BN1496" s="164"/>
      <c r="BO1496" s="164"/>
      <c r="BP1496" s="164"/>
      <c r="BQ1496" s="164"/>
      <c r="BR1496" s="164"/>
      <c r="BS1496" s="164"/>
      <c r="BT1496" s="164"/>
      <c r="BU1496" s="164"/>
      <c r="BV1496" s="164"/>
      <c r="BW1496" s="164"/>
      <c r="BX1496" s="164"/>
      <c r="BY1496" s="172"/>
    </row>
    <row r="1497" spans="1:77" s="169" customFormat="1" x14ac:dyDescent="0.3">
      <c r="A1497" s="156"/>
      <c r="B1497" s="170"/>
      <c r="W1497" s="170"/>
      <c r="X1497" s="164"/>
      <c r="Y1497" s="164"/>
      <c r="Z1497" s="164"/>
      <c r="AA1497" s="164"/>
      <c r="AB1497" s="164"/>
      <c r="AC1497" s="164"/>
      <c r="AD1497" s="164"/>
      <c r="AE1497" s="164"/>
      <c r="AF1497" s="164"/>
      <c r="AG1497" s="164"/>
      <c r="AH1497" s="164"/>
      <c r="AI1497" s="164"/>
      <c r="AJ1497" s="164"/>
      <c r="AK1497" s="164"/>
      <c r="AL1497" s="164"/>
      <c r="AM1497" s="164"/>
      <c r="AN1497" s="164"/>
      <c r="AO1497" s="164"/>
      <c r="AP1497" s="164"/>
      <c r="AQ1497" s="164"/>
      <c r="AR1497" s="164"/>
      <c r="AS1497" s="164"/>
      <c r="AT1497" s="164"/>
      <c r="AU1497" s="164"/>
      <c r="AV1497" s="164"/>
      <c r="AW1497" s="164"/>
      <c r="AX1497" s="164"/>
      <c r="AY1497" s="164"/>
      <c r="AZ1497" s="164"/>
      <c r="BA1497" s="164"/>
      <c r="BB1497" s="164"/>
      <c r="BC1497" s="164"/>
      <c r="BD1497" s="164"/>
      <c r="BE1497" s="164"/>
      <c r="BF1497" s="164"/>
      <c r="BG1497" s="164"/>
      <c r="BH1497" s="164"/>
      <c r="BI1497" s="164"/>
      <c r="BJ1497" s="164"/>
      <c r="BK1497" s="164"/>
      <c r="BL1497" s="164"/>
      <c r="BM1497" s="164"/>
      <c r="BN1497" s="164"/>
      <c r="BO1497" s="164"/>
      <c r="BP1497" s="164"/>
      <c r="BQ1497" s="164"/>
      <c r="BR1497" s="164"/>
      <c r="BS1497" s="164"/>
      <c r="BT1497" s="164"/>
      <c r="BU1497" s="164"/>
      <c r="BV1497" s="164"/>
      <c r="BW1497" s="164"/>
      <c r="BX1497" s="164"/>
      <c r="BY1497" s="172"/>
    </row>
    <row r="1498" spans="1:77" s="169" customFormat="1" x14ac:dyDescent="0.3">
      <c r="A1498" s="156"/>
      <c r="B1498" s="170"/>
      <c r="W1498" s="170"/>
      <c r="X1498" s="164"/>
      <c r="Y1498" s="164"/>
      <c r="Z1498" s="164"/>
      <c r="AA1498" s="164"/>
      <c r="AB1498" s="164"/>
      <c r="AC1498" s="164"/>
      <c r="AD1498" s="164"/>
      <c r="AE1498" s="164"/>
      <c r="AF1498" s="164"/>
      <c r="AG1498" s="164"/>
      <c r="AH1498" s="164"/>
      <c r="AI1498" s="164"/>
      <c r="AJ1498" s="164"/>
      <c r="AK1498" s="164"/>
      <c r="AL1498" s="164"/>
      <c r="AM1498" s="164"/>
      <c r="AN1498" s="164"/>
      <c r="AO1498" s="164"/>
      <c r="AP1498" s="164"/>
      <c r="AQ1498" s="164"/>
      <c r="AR1498" s="164"/>
      <c r="AS1498" s="164"/>
      <c r="AT1498" s="164"/>
      <c r="AU1498" s="164"/>
      <c r="AV1498" s="164"/>
      <c r="AW1498" s="164"/>
      <c r="AX1498" s="164"/>
      <c r="AY1498" s="164"/>
      <c r="AZ1498" s="164"/>
      <c r="BA1498" s="164"/>
      <c r="BB1498" s="164"/>
      <c r="BC1498" s="164"/>
      <c r="BD1498" s="164"/>
      <c r="BE1498" s="164"/>
      <c r="BF1498" s="164"/>
      <c r="BG1498" s="164"/>
      <c r="BH1498" s="164"/>
      <c r="BI1498" s="164"/>
      <c r="BJ1498" s="164"/>
      <c r="BK1498" s="164"/>
      <c r="BL1498" s="164"/>
      <c r="BM1498" s="164"/>
      <c r="BN1498" s="164"/>
      <c r="BO1498" s="164"/>
      <c r="BP1498" s="164"/>
      <c r="BQ1498" s="164"/>
      <c r="BR1498" s="164"/>
      <c r="BS1498" s="164"/>
      <c r="BT1498" s="164"/>
      <c r="BU1498" s="164"/>
      <c r="BV1498" s="164"/>
      <c r="BW1498" s="164"/>
      <c r="BX1498" s="164"/>
      <c r="BY1498" s="172"/>
    </row>
    <row r="1499" spans="1:77" s="169" customFormat="1" x14ac:dyDescent="0.3">
      <c r="A1499" s="156"/>
      <c r="B1499" s="170"/>
      <c r="W1499" s="170"/>
      <c r="X1499" s="164"/>
      <c r="Y1499" s="164"/>
      <c r="Z1499" s="164"/>
      <c r="AA1499" s="164"/>
      <c r="AB1499" s="164"/>
      <c r="AC1499" s="164"/>
      <c r="AD1499" s="164"/>
      <c r="AE1499" s="164"/>
      <c r="AF1499" s="164"/>
      <c r="AG1499" s="164"/>
      <c r="AH1499" s="164"/>
      <c r="AI1499" s="164"/>
      <c r="AJ1499" s="164"/>
      <c r="AK1499" s="164"/>
      <c r="AL1499" s="164"/>
      <c r="AM1499" s="164"/>
      <c r="AN1499" s="164"/>
      <c r="AO1499" s="164"/>
      <c r="AP1499" s="164"/>
      <c r="AQ1499" s="164"/>
      <c r="AR1499" s="164"/>
      <c r="AS1499" s="164"/>
      <c r="AT1499" s="164"/>
      <c r="AU1499" s="164"/>
      <c r="AV1499" s="164"/>
      <c r="AW1499" s="164"/>
      <c r="AX1499" s="164"/>
      <c r="AY1499" s="164"/>
      <c r="AZ1499" s="164"/>
      <c r="BA1499" s="164"/>
      <c r="BB1499" s="164"/>
      <c r="BC1499" s="164"/>
      <c r="BD1499" s="164"/>
      <c r="BE1499" s="164"/>
      <c r="BF1499" s="164"/>
      <c r="BG1499" s="164"/>
      <c r="BH1499" s="164"/>
      <c r="BI1499" s="164"/>
      <c r="BJ1499" s="164"/>
      <c r="BK1499" s="164"/>
      <c r="BL1499" s="164"/>
      <c r="BM1499" s="164"/>
      <c r="BN1499" s="164"/>
      <c r="BO1499" s="164"/>
      <c r="BP1499" s="164"/>
      <c r="BQ1499" s="164"/>
      <c r="BR1499" s="164"/>
      <c r="BS1499" s="164"/>
      <c r="BT1499" s="164"/>
      <c r="BU1499" s="164"/>
      <c r="BV1499" s="164"/>
      <c r="BW1499" s="164"/>
      <c r="BX1499" s="164"/>
      <c r="BY1499" s="172"/>
    </row>
    <row r="1500" spans="1:77" s="169" customFormat="1" x14ac:dyDescent="0.3">
      <c r="A1500" s="156"/>
      <c r="B1500" s="170"/>
      <c r="W1500" s="170"/>
      <c r="X1500" s="164"/>
      <c r="Y1500" s="164"/>
      <c r="Z1500" s="164"/>
      <c r="AA1500" s="164"/>
      <c r="AB1500" s="164"/>
      <c r="AC1500" s="164"/>
      <c r="AD1500" s="164"/>
      <c r="AE1500" s="164"/>
      <c r="AF1500" s="164"/>
      <c r="AG1500" s="164"/>
      <c r="AH1500" s="164"/>
      <c r="AI1500" s="164"/>
      <c r="AJ1500" s="164"/>
      <c r="AK1500" s="164"/>
      <c r="AL1500" s="164"/>
      <c r="AM1500" s="164"/>
      <c r="AN1500" s="164"/>
      <c r="AO1500" s="164"/>
      <c r="AP1500" s="164"/>
      <c r="AQ1500" s="164"/>
      <c r="AR1500" s="164"/>
      <c r="AS1500" s="164"/>
      <c r="AT1500" s="164"/>
      <c r="AU1500" s="164"/>
      <c r="AV1500" s="164"/>
      <c r="AW1500" s="164"/>
      <c r="AX1500" s="164"/>
      <c r="AY1500" s="164"/>
      <c r="AZ1500" s="164"/>
      <c r="BA1500" s="164"/>
      <c r="BB1500" s="164"/>
      <c r="BC1500" s="164"/>
      <c r="BD1500" s="164"/>
      <c r="BE1500" s="164"/>
      <c r="BF1500" s="164"/>
      <c r="BG1500" s="164"/>
      <c r="BH1500" s="164"/>
      <c r="BI1500" s="164"/>
      <c r="BJ1500" s="164"/>
      <c r="BK1500" s="164"/>
      <c r="BL1500" s="164"/>
      <c r="BM1500" s="164"/>
      <c r="BN1500" s="164"/>
      <c r="BO1500" s="164"/>
      <c r="BP1500" s="164"/>
      <c r="BQ1500" s="164"/>
      <c r="BR1500" s="164"/>
      <c r="BS1500" s="164"/>
      <c r="BT1500" s="164"/>
      <c r="BU1500" s="164"/>
      <c r="BV1500" s="164"/>
      <c r="BW1500" s="164"/>
      <c r="BX1500" s="164"/>
      <c r="BY1500" s="172"/>
    </row>
    <row r="1501" spans="1:77" s="169" customFormat="1" x14ac:dyDescent="0.3">
      <c r="A1501" s="156"/>
      <c r="B1501" s="170"/>
      <c r="W1501" s="170"/>
      <c r="X1501" s="164"/>
      <c r="Y1501" s="164"/>
      <c r="Z1501" s="164"/>
      <c r="AA1501" s="164"/>
      <c r="AB1501" s="164"/>
      <c r="AC1501" s="164"/>
      <c r="AD1501" s="164"/>
      <c r="AE1501" s="164"/>
      <c r="AF1501" s="164"/>
      <c r="AG1501" s="164"/>
      <c r="AH1501" s="164"/>
      <c r="AI1501" s="164"/>
      <c r="AJ1501" s="164"/>
      <c r="AK1501" s="164"/>
      <c r="AL1501" s="164"/>
      <c r="AM1501" s="164"/>
      <c r="AN1501" s="164"/>
      <c r="AO1501" s="164"/>
      <c r="AP1501" s="164"/>
      <c r="AQ1501" s="164"/>
      <c r="AR1501" s="164"/>
      <c r="AS1501" s="164"/>
      <c r="AT1501" s="164"/>
      <c r="AU1501" s="164"/>
      <c r="AV1501" s="164"/>
      <c r="AW1501" s="164"/>
      <c r="AX1501" s="164"/>
      <c r="AY1501" s="164"/>
      <c r="AZ1501" s="164"/>
      <c r="BA1501" s="164"/>
      <c r="BB1501" s="164"/>
      <c r="BC1501" s="164"/>
      <c r="BD1501" s="164"/>
      <c r="BE1501" s="164"/>
      <c r="BF1501" s="164"/>
      <c r="BG1501" s="164"/>
      <c r="BH1501" s="164"/>
      <c r="BI1501" s="164"/>
      <c r="BJ1501" s="164"/>
      <c r="BK1501" s="164"/>
      <c r="BL1501" s="164"/>
      <c r="BM1501" s="164"/>
      <c r="BN1501" s="164"/>
      <c r="BO1501" s="164"/>
      <c r="BP1501" s="164"/>
      <c r="BQ1501" s="164"/>
      <c r="BR1501" s="164"/>
      <c r="BS1501" s="164"/>
      <c r="BT1501" s="164"/>
      <c r="BU1501" s="164"/>
      <c r="BV1501" s="164"/>
      <c r="BW1501" s="164"/>
      <c r="BX1501" s="164"/>
      <c r="BY1501" s="172"/>
    </row>
    <row r="1502" spans="1:77" s="169" customFormat="1" x14ac:dyDescent="0.3">
      <c r="A1502" s="156"/>
      <c r="B1502" s="170"/>
      <c r="W1502" s="170"/>
      <c r="X1502" s="164"/>
      <c r="Y1502" s="164"/>
      <c r="Z1502" s="164"/>
      <c r="AA1502" s="164"/>
      <c r="AB1502" s="164"/>
      <c r="AC1502" s="164"/>
      <c r="AD1502" s="164"/>
      <c r="AE1502" s="164"/>
      <c r="AF1502" s="164"/>
      <c r="AG1502" s="164"/>
      <c r="AH1502" s="164"/>
      <c r="AI1502" s="164"/>
      <c r="AJ1502" s="164"/>
      <c r="AK1502" s="164"/>
      <c r="AL1502" s="164"/>
      <c r="AM1502" s="164"/>
      <c r="AN1502" s="164"/>
      <c r="AO1502" s="164"/>
      <c r="AP1502" s="164"/>
      <c r="AQ1502" s="164"/>
      <c r="AR1502" s="164"/>
      <c r="AS1502" s="164"/>
      <c r="AT1502" s="164"/>
      <c r="AU1502" s="164"/>
      <c r="AV1502" s="164"/>
      <c r="AW1502" s="164"/>
      <c r="AX1502" s="164"/>
      <c r="AY1502" s="164"/>
      <c r="AZ1502" s="164"/>
      <c r="BA1502" s="164"/>
      <c r="BB1502" s="164"/>
      <c r="BC1502" s="164"/>
      <c r="BD1502" s="164"/>
      <c r="BE1502" s="164"/>
      <c r="BF1502" s="164"/>
      <c r="BG1502" s="164"/>
      <c r="BH1502" s="164"/>
      <c r="BI1502" s="164"/>
      <c r="BJ1502" s="164"/>
      <c r="BK1502" s="164"/>
      <c r="BL1502" s="164"/>
      <c r="BM1502" s="164"/>
      <c r="BN1502" s="164"/>
      <c r="BO1502" s="164"/>
      <c r="BP1502" s="164"/>
      <c r="BQ1502" s="164"/>
      <c r="BR1502" s="164"/>
      <c r="BS1502" s="164"/>
      <c r="BT1502" s="164"/>
      <c r="BU1502" s="164"/>
      <c r="BV1502" s="164"/>
      <c r="BW1502" s="164"/>
      <c r="BX1502" s="164"/>
      <c r="BY1502" s="172"/>
    </row>
    <row r="1503" spans="1:77" s="169" customFormat="1" x14ac:dyDescent="0.3">
      <c r="A1503" s="156"/>
      <c r="B1503" s="170"/>
      <c r="W1503" s="170"/>
      <c r="X1503" s="164"/>
      <c r="Y1503" s="164"/>
      <c r="Z1503" s="164"/>
      <c r="AA1503" s="164"/>
      <c r="AB1503" s="164"/>
      <c r="AC1503" s="164"/>
      <c r="AD1503" s="164"/>
      <c r="AE1503" s="164"/>
      <c r="AF1503" s="164"/>
      <c r="AG1503" s="164"/>
      <c r="AH1503" s="164"/>
      <c r="AI1503" s="164"/>
      <c r="AJ1503" s="164"/>
      <c r="AK1503" s="164"/>
      <c r="AL1503" s="164"/>
      <c r="AM1503" s="164"/>
      <c r="AN1503" s="164"/>
      <c r="AO1503" s="164"/>
      <c r="AP1503" s="164"/>
      <c r="AQ1503" s="164"/>
      <c r="AR1503" s="164"/>
      <c r="AS1503" s="164"/>
      <c r="AT1503" s="164"/>
      <c r="AU1503" s="164"/>
      <c r="AV1503" s="164"/>
      <c r="AW1503" s="164"/>
      <c r="AX1503" s="164"/>
      <c r="AY1503" s="164"/>
      <c r="AZ1503" s="164"/>
      <c r="BA1503" s="164"/>
      <c r="BB1503" s="164"/>
      <c r="BC1503" s="164"/>
      <c r="BD1503" s="164"/>
      <c r="BE1503" s="164"/>
      <c r="BF1503" s="164"/>
      <c r="BG1503" s="164"/>
      <c r="BH1503" s="164"/>
      <c r="BI1503" s="164"/>
      <c r="BJ1503" s="164"/>
      <c r="BK1503" s="164"/>
      <c r="BL1503" s="164"/>
      <c r="BM1503" s="164"/>
      <c r="BN1503" s="164"/>
      <c r="BO1503" s="164"/>
      <c r="BP1503" s="164"/>
      <c r="BQ1503" s="164"/>
      <c r="BR1503" s="164"/>
      <c r="BS1503" s="164"/>
      <c r="BT1503" s="164"/>
      <c r="BU1503" s="164"/>
      <c r="BV1503" s="164"/>
      <c r="BW1503" s="164"/>
      <c r="BX1503" s="164"/>
      <c r="BY1503" s="172"/>
    </row>
    <row r="1504" spans="1:77" s="169" customFormat="1" x14ac:dyDescent="0.3">
      <c r="A1504" s="156"/>
      <c r="B1504" s="170"/>
      <c r="W1504" s="170"/>
      <c r="X1504" s="164"/>
      <c r="Y1504" s="164"/>
      <c r="Z1504" s="164"/>
      <c r="AA1504" s="164"/>
      <c r="AB1504" s="164"/>
      <c r="AC1504" s="164"/>
      <c r="AD1504" s="164"/>
      <c r="AE1504" s="164"/>
      <c r="AF1504" s="164"/>
      <c r="AG1504" s="164"/>
      <c r="AH1504" s="164"/>
      <c r="AI1504" s="164"/>
      <c r="AJ1504" s="164"/>
      <c r="AK1504" s="164"/>
      <c r="AL1504" s="164"/>
      <c r="AM1504" s="164"/>
      <c r="AN1504" s="164"/>
      <c r="AO1504" s="164"/>
      <c r="AP1504" s="164"/>
      <c r="AQ1504" s="164"/>
      <c r="AR1504" s="164"/>
      <c r="AS1504" s="164"/>
      <c r="AT1504" s="164"/>
      <c r="AU1504" s="164"/>
      <c r="AV1504" s="164"/>
      <c r="AW1504" s="164"/>
      <c r="AX1504" s="164"/>
      <c r="AY1504" s="164"/>
      <c r="AZ1504" s="164"/>
      <c r="BA1504" s="164"/>
      <c r="BB1504" s="164"/>
      <c r="BC1504" s="164"/>
      <c r="BD1504" s="164"/>
      <c r="BE1504" s="164"/>
      <c r="BF1504" s="164"/>
      <c r="BG1504" s="164"/>
      <c r="BH1504" s="164"/>
      <c r="BI1504" s="164"/>
      <c r="BJ1504" s="164"/>
      <c r="BK1504" s="164"/>
      <c r="BL1504" s="164"/>
      <c r="BM1504" s="164"/>
      <c r="BN1504" s="164"/>
      <c r="BO1504" s="164"/>
      <c r="BP1504" s="164"/>
      <c r="BQ1504" s="164"/>
      <c r="BR1504" s="164"/>
      <c r="BS1504" s="164"/>
      <c r="BT1504" s="164"/>
      <c r="BU1504" s="164"/>
      <c r="BV1504" s="164"/>
      <c r="BW1504" s="164"/>
      <c r="BX1504" s="164"/>
      <c r="BY1504" s="172"/>
    </row>
    <row r="1505" spans="1:77" s="169" customFormat="1" x14ac:dyDescent="0.3">
      <c r="A1505" s="156"/>
      <c r="B1505" s="170"/>
      <c r="W1505" s="170"/>
      <c r="X1505" s="164"/>
      <c r="Y1505" s="164"/>
      <c r="Z1505" s="164"/>
      <c r="AA1505" s="164"/>
      <c r="AB1505" s="164"/>
      <c r="AC1505" s="164"/>
      <c r="AD1505" s="164"/>
      <c r="AE1505" s="164"/>
      <c r="AF1505" s="164"/>
      <c r="AG1505" s="164"/>
      <c r="AH1505" s="164"/>
      <c r="AI1505" s="164"/>
      <c r="AJ1505" s="164"/>
      <c r="AK1505" s="164"/>
      <c r="AL1505" s="164"/>
      <c r="AM1505" s="164"/>
      <c r="AN1505" s="164"/>
      <c r="AO1505" s="164"/>
      <c r="AP1505" s="164"/>
      <c r="AQ1505" s="164"/>
      <c r="AR1505" s="164"/>
      <c r="AS1505" s="164"/>
      <c r="AT1505" s="164"/>
      <c r="AU1505" s="164"/>
      <c r="AV1505" s="164"/>
      <c r="AW1505" s="164"/>
      <c r="AX1505" s="164"/>
      <c r="AY1505" s="164"/>
      <c r="AZ1505" s="164"/>
      <c r="BA1505" s="164"/>
      <c r="BB1505" s="164"/>
      <c r="BC1505" s="164"/>
      <c r="BD1505" s="164"/>
      <c r="BE1505" s="164"/>
      <c r="BF1505" s="164"/>
      <c r="BG1505" s="164"/>
      <c r="BH1505" s="164"/>
      <c r="BI1505" s="164"/>
      <c r="BJ1505" s="164"/>
      <c r="BK1505" s="164"/>
      <c r="BL1505" s="164"/>
      <c r="BM1505" s="164"/>
      <c r="BN1505" s="164"/>
      <c r="BO1505" s="164"/>
      <c r="BP1505" s="164"/>
      <c r="BQ1505" s="164"/>
      <c r="BR1505" s="164"/>
      <c r="BS1505" s="164"/>
      <c r="BT1505" s="164"/>
      <c r="BU1505" s="164"/>
      <c r="BV1505" s="164"/>
      <c r="BW1505" s="164"/>
      <c r="BX1505" s="164"/>
      <c r="BY1505" s="172"/>
    </row>
    <row r="1506" spans="1:77" s="169" customFormat="1" x14ac:dyDescent="0.3">
      <c r="A1506" s="156"/>
      <c r="B1506" s="170"/>
      <c r="W1506" s="170"/>
      <c r="X1506" s="164"/>
      <c r="Y1506" s="164"/>
      <c r="Z1506" s="164"/>
      <c r="AA1506" s="164"/>
      <c r="AB1506" s="164"/>
      <c r="AC1506" s="164"/>
      <c r="AD1506" s="164"/>
      <c r="AE1506" s="164"/>
      <c r="AF1506" s="164"/>
      <c r="AG1506" s="164"/>
      <c r="AH1506" s="164"/>
      <c r="AI1506" s="164"/>
      <c r="AJ1506" s="164"/>
      <c r="AK1506" s="164"/>
      <c r="AL1506" s="164"/>
      <c r="AM1506" s="164"/>
      <c r="AN1506" s="164"/>
      <c r="AO1506" s="164"/>
      <c r="AP1506" s="164"/>
      <c r="AQ1506" s="164"/>
      <c r="AR1506" s="164"/>
      <c r="AS1506" s="164"/>
      <c r="AT1506" s="164"/>
      <c r="AU1506" s="164"/>
      <c r="AV1506" s="164"/>
      <c r="AW1506" s="164"/>
      <c r="AX1506" s="164"/>
      <c r="AY1506" s="164"/>
      <c r="AZ1506" s="164"/>
      <c r="BA1506" s="164"/>
      <c r="BB1506" s="164"/>
      <c r="BC1506" s="164"/>
      <c r="BD1506" s="164"/>
      <c r="BE1506" s="164"/>
      <c r="BF1506" s="164"/>
      <c r="BG1506" s="164"/>
      <c r="BH1506" s="164"/>
      <c r="BI1506" s="164"/>
      <c r="BJ1506" s="164"/>
      <c r="BK1506" s="164"/>
      <c r="BL1506" s="164"/>
      <c r="BM1506" s="164"/>
      <c r="BN1506" s="164"/>
      <c r="BO1506" s="164"/>
      <c r="BP1506" s="164"/>
      <c r="BQ1506" s="164"/>
      <c r="BR1506" s="164"/>
      <c r="BS1506" s="164"/>
      <c r="BT1506" s="164"/>
      <c r="BU1506" s="164"/>
      <c r="BV1506" s="164"/>
      <c r="BW1506" s="164"/>
      <c r="BX1506" s="164"/>
      <c r="BY1506" s="172"/>
    </row>
    <row r="1507" spans="1:77" s="169" customFormat="1" x14ac:dyDescent="0.3">
      <c r="A1507" s="156"/>
      <c r="B1507" s="170"/>
      <c r="W1507" s="170"/>
      <c r="X1507" s="164"/>
      <c r="Y1507" s="164"/>
      <c r="Z1507" s="164"/>
      <c r="AA1507" s="164"/>
      <c r="AB1507" s="164"/>
      <c r="AC1507" s="164"/>
      <c r="AD1507" s="164"/>
      <c r="AE1507" s="164"/>
      <c r="AF1507" s="164"/>
      <c r="AG1507" s="164"/>
      <c r="AH1507" s="164"/>
      <c r="AI1507" s="164"/>
      <c r="AJ1507" s="164"/>
      <c r="AK1507" s="164"/>
      <c r="AL1507" s="164"/>
      <c r="AM1507" s="164"/>
      <c r="AN1507" s="164"/>
      <c r="AO1507" s="164"/>
      <c r="AP1507" s="164"/>
      <c r="AQ1507" s="164"/>
      <c r="AR1507" s="164"/>
      <c r="AS1507" s="164"/>
      <c r="AT1507" s="164"/>
      <c r="AU1507" s="164"/>
      <c r="AV1507" s="164"/>
      <c r="AW1507" s="164"/>
      <c r="AX1507" s="164"/>
      <c r="AY1507" s="164"/>
      <c r="AZ1507" s="164"/>
      <c r="BA1507" s="164"/>
      <c r="BB1507" s="164"/>
      <c r="BC1507" s="164"/>
      <c r="BD1507" s="164"/>
      <c r="BE1507" s="164"/>
      <c r="BF1507" s="164"/>
      <c r="BG1507" s="164"/>
      <c r="BH1507" s="164"/>
      <c r="BI1507" s="164"/>
      <c r="BJ1507" s="164"/>
      <c r="BK1507" s="164"/>
      <c r="BL1507" s="164"/>
      <c r="BM1507" s="164"/>
      <c r="BN1507" s="164"/>
      <c r="BO1507" s="164"/>
      <c r="BP1507" s="164"/>
      <c r="BQ1507" s="164"/>
      <c r="BR1507" s="164"/>
      <c r="BS1507" s="164"/>
      <c r="BT1507" s="164"/>
      <c r="BU1507" s="164"/>
      <c r="BV1507" s="164"/>
      <c r="BW1507" s="164"/>
      <c r="BX1507" s="164"/>
      <c r="BY1507" s="172"/>
    </row>
    <row r="1508" spans="1:77" s="169" customFormat="1" x14ac:dyDescent="0.3">
      <c r="A1508" s="156"/>
      <c r="B1508" s="170"/>
      <c r="W1508" s="170"/>
      <c r="X1508" s="164"/>
      <c r="Y1508" s="164"/>
      <c r="Z1508" s="164"/>
      <c r="AA1508" s="164"/>
      <c r="AB1508" s="164"/>
      <c r="AC1508" s="164"/>
      <c r="AD1508" s="164"/>
      <c r="AE1508" s="164"/>
      <c r="AF1508" s="164"/>
      <c r="AG1508" s="164"/>
      <c r="AH1508" s="164"/>
      <c r="AI1508" s="164"/>
      <c r="AJ1508" s="164"/>
      <c r="AK1508" s="164"/>
      <c r="AL1508" s="164"/>
      <c r="AM1508" s="164"/>
      <c r="AN1508" s="164"/>
      <c r="AO1508" s="164"/>
      <c r="AP1508" s="164"/>
      <c r="AQ1508" s="164"/>
      <c r="AR1508" s="164"/>
      <c r="AS1508" s="164"/>
      <c r="AT1508" s="164"/>
      <c r="AU1508" s="164"/>
      <c r="AV1508" s="164"/>
      <c r="AW1508" s="164"/>
      <c r="AX1508" s="164"/>
      <c r="AY1508" s="164"/>
      <c r="AZ1508" s="164"/>
      <c r="BA1508" s="164"/>
      <c r="BB1508" s="164"/>
      <c r="BC1508" s="164"/>
      <c r="BD1508" s="164"/>
      <c r="BE1508" s="164"/>
      <c r="BF1508" s="164"/>
      <c r="BG1508" s="164"/>
      <c r="BH1508" s="164"/>
      <c r="BI1508" s="164"/>
      <c r="BJ1508" s="164"/>
      <c r="BK1508" s="164"/>
      <c r="BL1508" s="164"/>
      <c r="BM1508" s="164"/>
      <c r="BN1508" s="164"/>
      <c r="BO1508" s="164"/>
      <c r="BP1508" s="164"/>
      <c r="BQ1508" s="164"/>
      <c r="BR1508" s="164"/>
      <c r="BS1508" s="164"/>
      <c r="BT1508" s="164"/>
      <c r="BU1508" s="164"/>
      <c r="BV1508" s="164"/>
      <c r="BW1508" s="164"/>
      <c r="BX1508" s="164"/>
      <c r="BY1508" s="172"/>
    </row>
    <row r="1509" spans="1:77" s="169" customFormat="1" x14ac:dyDescent="0.3">
      <c r="A1509" s="156"/>
      <c r="B1509" s="170"/>
      <c r="W1509" s="170"/>
      <c r="X1509" s="164"/>
      <c r="Y1509" s="164"/>
      <c r="Z1509" s="164"/>
      <c r="AA1509" s="164"/>
      <c r="AB1509" s="164"/>
      <c r="AC1509" s="164"/>
      <c r="AD1509" s="164"/>
      <c r="AE1509" s="164"/>
      <c r="AF1509" s="164"/>
      <c r="AG1509" s="164"/>
      <c r="AH1509" s="164"/>
      <c r="AI1509" s="164"/>
      <c r="AJ1509" s="164"/>
      <c r="AK1509" s="164"/>
      <c r="AL1509" s="164"/>
      <c r="AM1509" s="164"/>
      <c r="AN1509" s="164"/>
      <c r="AO1509" s="164"/>
      <c r="AP1509" s="164"/>
      <c r="AQ1509" s="164"/>
      <c r="AR1509" s="164"/>
      <c r="AS1509" s="164"/>
      <c r="AT1509" s="164"/>
      <c r="AU1509" s="164"/>
      <c r="AV1509" s="164"/>
      <c r="AW1509" s="164"/>
      <c r="AX1509" s="164"/>
      <c r="AY1509" s="164"/>
      <c r="AZ1509" s="164"/>
      <c r="BA1509" s="164"/>
      <c r="BB1509" s="164"/>
      <c r="BC1509" s="164"/>
      <c r="BD1509" s="164"/>
      <c r="BE1509" s="164"/>
      <c r="BF1509" s="164"/>
      <c r="BG1509" s="164"/>
      <c r="BH1509" s="164"/>
      <c r="BI1509" s="164"/>
      <c r="BJ1509" s="164"/>
      <c r="BK1509" s="164"/>
      <c r="BL1509" s="164"/>
      <c r="BM1509" s="164"/>
      <c r="BN1509" s="164"/>
      <c r="BO1509" s="164"/>
      <c r="BP1509" s="164"/>
      <c r="BQ1509" s="164"/>
      <c r="BR1509" s="164"/>
      <c r="BS1509" s="164"/>
      <c r="BT1509" s="164"/>
      <c r="BU1509" s="164"/>
      <c r="BV1509" s="164"/>
      <c r="BW1509" s="164"/>
      <c r="BX1509" s="164"/>
      <c r="BY1509" s="172"/>
    </row>
    <row r="1510" spans="1:77" s="169" customFormat="1" x14ac:dyDescent="0.3">
      <c r="A1510" s="156"/>
      <c r="B1510" s="170"/>
      <c r="W1510" s="170"/>
      <c r="X1510" s="164"/>
      <c r="Y1510" s="164"/>
      <c r="Z1510" s="164"/>
      <c r="AA1510" s="164"/>
      <c r="AB1510" s="164"/>
      <c r="AC1510" s="164"/>
      <c r="AD1510" s="164"/>
      <c r="AE1510" s="164"/>
      <c r="AF1510" s="164"/>
      <c r="AG1510" s="164"/>
      <c r="AH1510" s="164"/>
      <c r="AI1510" s="164"/>
      <c r="AJ1510" s="164"/>
      <c r="AK1510" s="164"/>
      <c r="AL1510" s="164"/>
      <c r="AM1510" s="164"/>
      <c r="AN1510" s="164"/>
      <c r="AO1510" s="164"/>
      <c r="AP1510" s="164"/>
      <c r="AQ1510" s="164"/>
      <c r="AR1510" s="164"/>
      <c r="AS1510" s="164"/>
      <c r="AT1510" s="164"/>
      <c r="AU1510" s="164"/>
      <c r="AV1510" s="164"/>
      <c r="AW1510" s="164"/>
      <c r="AX1510" s="164"/>
      <c r="AY1510" s="164"/>
      <c r="AZ1510" s="164"/>
      <c r="BA1510" s="164"/>
      <c r="BB1510" s="164"/>
      <c r="BC1510" s="164"/>
      <c r="BD1510" s="164"/>
      <c r="BE1510" s="164"/>
      <c r="BF1510" s="164"/>
      <c r="BG1510" s="164"/>
      <c r="BH1510" s="164"/>
      <c r="BI1510" s="164"/>
      <c r="BJ1510" s="164"/>
      <c r="BK1510" s="164"/>
      <c r="BL1510" s="164"/>
      <c r="BM1510" s="164"/>
      <c r="BN1510" s="164"/>
      <c r="BO1510" s="164"/>
      <c r="BP1510" s="164"/>
      <c r="BQ1510" s="164"/>
      <c r="BR1510" s="164"/>
      <c r="BS1510" s="164"/>
      <c r="BT1510" s="164"/>
      <c r="BU1510" s="164"/>
      <c r="BV1510" s="164"/>
      <c r="BW1510" s="164"/>
      <c r="BX1510" s="164"/>
      <c r="BY1510" s="172"/>
    </row>
    <row r="1511" spans="1:77" s="169" customFormat="1" x14ac:dyDescent="0.3">
      <c r="A1511" s="156"/>
      <c r="B1511" s="170"/>
      <c r="W1511" s="170"/>
      <c r="X1511" s="164"/>
      <c r="Y1511" s="164"/>
      <c r="Z1511" s="164"/>
      <c r="AA1511" s="164"/>
      <c r="AB1511" s="164"/>
      <c r="AC1511" s="164"/>
      <c r="AD1511" s="164"/>
      <c r="AE1511" s="164"/>
      <c r="AF1511" s="164"/>
      <c r="AG1511" s="164"/>
      <c r="AH1511" s="164"/>
      <c r="AI1511" s="164"/>
      <c r="AJ1511" s="164"/>
      <c r="AK1511" s="164"/>
      <c r="AL1511" s="164"/>
      <c r="AM1511" s="164"/>
      <c r="AN1511" s="164"/>
      <c r="AO1511" s="164"/>
      <c r="AP1511" s="164"/>
      <c r="AQ1511" s="164"/>
      <c r="AR1511" s="164"/>
      <c r="AS1511" s="164"/>
      <c r="AT1511" s="164"/>
      <c r="AU1511" s="164"/>
      <c r="AV1511" s="164"/>
      <c r="AW1511" s="164"/>
      <c r="AX1511" s="164"/>
      <c r="AY1511" s="164"/>
      <c r="AZ1511" s="164"/>
      <c r="BA1511" s="164"/>
      <c r="BB1511" s="164"/>
      <c r="BC1511" s="164"/>
      <c r="BD1511" s="164"/>
      <c r="BE1511" s="164"/>
      <c r="BF1511" s="164"/>
      <c r="BG1511" s="164"/>
      <c r="BH1511" s="164"/>
      <c r="BI1511" s="164"/>
      <c r="BJ1511" s="164"/>
      <c r="BK1511" s="164"/>
      <c r="BL1511" s="164"/>
      <c r="BM1511" s="164"/>
      <c r="BN1511" s="164"/>
      <c r="BO1511" s="164"/>
      <c r="BP1511" s="164"/>
      <c r="BQ1511" s="164"/>
      <c r="BR1511" s="164"/>
      <c r="BS1511" s="164"/>
      <c r="BT1511" s="164"/>
      <c r="BU1511" s="164"/>
      <c r="BV1511" s="164"/>
      <c r="BW1511" s="164"/>
      <c r="BX1511" s="164"/>
      <c r="BY1511" s="172"/>
    </row>
    <row r="1512" spans="1:77" s="169" customFormat="1" x14ac:dyDescent="0.3">
      <c r="A1512" s="156"/>
      <c r="B1512" s="170"/>
      <c r="W1512" s="170"/>
      <c r="X1512" s="164"/>
      <c r="Y1512" s="164"/>
      <c r="Z1512" s="164"/>
      <c r="AA1512" s="164"/>
      <c r="AB1512" s="164"/>
      <c r="AC1512" s="164"/>
      <c r="AD1512" s="164"/>
      <c r="AE1512" s="164"/>
      <c r="AF1512" s="164"/>
      <c r="AG1512" s="164"/>
      <c r="AH1512" s="164"/>
      <c r="AI1512" s="164"/>
      <c r="AJ1512" s="164"/>
      <c r="AK1512" s="164"/>
      <c r="AL1512" s="164"/>
      <c r="AM1512" s="164"/>
      <c r="AN1512" s="164"/>
      <c r="AO1512" s="164"/>
      <c r="AP1512" s="164"/>
      <c r="AQ1512" s="164"/>
      <c r="AR1512" s="164"/>
      <c r="AS1512" s="164"/>
      <c r="AT1512" s="164"/>
      <c r="AU1512" s="164"/>
      <c r="AV1512" s="164"/>
      <c r="AW1512" s="164"/>
      <c r="AX1512" s="164"/>
      <c r="AY1512" s="164"/>
      <c r="AZ1512" s="164"/>
      <c r="BA1512" s="164"/>
      <c r="BB1512" s="164"/>
      <c r="BC1512" s="164"/>
      <c r="BD1512" s="164"/>
      <c r="BE1512" s="164"/>
      <c r="BF1512" s="164"/>
      <c r="BG1512" s="164"/>
      <c r="BH1512" s="164"/>
      <c r="BI1512" s="164"/>
      <c r="BJ1512" s="164"/>
      <c r="BK1512" s="164"/>
      <c r="BL1512" s="164"/>
      <c r="BM1512" s="164"/>
      <c r="BN1512" s="164"/>
      <c r="BO1512" s="164"/>
      <c r="BP1512" s="164"/>
      <c r="BQ1512" s="164"/>
      <c r="BR1512" s="164"/>
      <c r="BS1512" s="164"/>
      <c r="BT1512" s="164"/>
      <c r="BU1512" s="164"/>
      <c r="BV1512" s="164"/>
      <c r="BW1512" s="164"/>
      <c r="BX1512" s="164"/>
      <c r="BY1512" s="172"/>
    </row>
    <row r="1513" spans="1:77" s="169" customFormat="1" x14ac:dyDescent="0.3">
      <c r="A1513" s="156"/>
      <c r="B1513" s="170"/>
      <c r="W1513" s="170"/>
      <c r="X1513" s="164"/>
      <c r="Y1513" s="164"/>
      <c r="Z1513" s="164"/>
      <c r="AA1513" s="164"/>
      <c r="AB1513" s="164"/>
      <c r="AC1513" s="164"/>
      <c r="AD1513" s="164"/>
      <c r="AE1513" s="164"/>
      <c r="AF1513" s="164"/>
      <c r="AG1513" s="164"/>
      <c r="AH1513" s="164"/>
      <c r="AI1513" s="164"/>
      <c r="AJ1513" s="164"/>
      <c r="AK1513" s="164"/>
      <c r="AL1513" s="164"/>
      <c r="AM1513" s="164"/>
      <c r="AN1513" s="164"/>
      <c r="AO1513" s="164"/>
      <c r="AP1513" s="164"/>
      <c r="AQ1513" s="164"/>
      <c r="AR1513" s="164"/>
      <c r="AS1513" s="164"/>
      <c r="AT1513" s="164"/>
      <c r="AU1513" s="164"/>
      <c r="AV1513" s="164"/>
      <c r="AW1513" s="164"/>
      <c r="AX1513" s="164"/>
      <c r="AY1513" s="164"/>
      <c r="AZ1513" s="164"/>
      <c r="BA1513" s="164"/>
      <c r="BB1513" s="164"/>
      <c r="BC1513" s="164"/>
      <c r="BD1513" s="164"/>
      <c r="BE1513" s="164"/>
      <c r="BF1513" s="164"/>
      <c r="BG1513" s="164"/>
      <c r="BH1513" s="164"/>
      <c r="BI1513" s="164"/>
      <c r="BJ1513" s="164"/>
      <c r="BK1513" s="164"/>
      <c r="BL1513" s="164"/>
      <c r="BM1513" s="164"/>
      <c r="BN1513" s="164"/>
      <c r="BO1513" s="164"/>
      <c r="BP1513" s="164"/>
      <c r="BQ1513" s="164"/>
      <c r="BR1513" s="164"/>
      <c r="BS1513" s="164"/>
      <c r="BT1513" s="164"/>
      <c r="BU1513" s="164"/>
      <c r="BV1513" s="164"/>
      <c r="BW1513" s="164"/>
      <c r="BX1513" s="164"/>
      <c r="BY1513" s="172"/>
    </row>
    <row r="1514" spans="1:77" s="169" customFormat="1" x14ac:dyDescent="0.3">
      <c r="A1514" s="156"/>
      <c r="B1514" s="170"/>
      <c r="W1514" s="170"/>
      <c r="X1514" s="164"/>
      <c r="Y1514" s="164"/>
      <c r="Z1514" s="164"/>
      <c r="AA1514" s="164"/>
      <c r="AB1514" s="164"/>
      <c r="AC1514" s="164"/>
      <c r="AD1514" s="164"/>
      <c r="AE1514" s="164"/>
      <c r="AF1514" s="164"/>
      <c r="AG1514" s="164"/>
      <c r="AH1514" s="164"/>
      <c r="AI1514" s="164"/>
      <c r="AJ1514" s="164"/>
      <c r="AK1514" s="164"/>
      <c r="AL1514" s="164"/>
      <c r="AM1514" s="164"/>
      <c r="AN1514" s="164"/>
      <c r="AO1514" s="164"/>
      <c r="AP1514" s="164"/>
      <c r="AQ1514" s="164"/>
      <c r="AR1514" s="164"/>
      <c r="AS1514" s="164"/>
      <c r="AT1514" s="164"/>
      <c r="AU1514" s="164"/>
      <c r="AV1514" s="164"/>
      <c r="AW1514" s="164"/>
      <c r="AX1514" s="164"/>
      <c r="AY1514" s="164"/>
      <c r="AZ1514" s="164"/>
      <c r="BA1514" s="164"/>
      <c r="BB1514" s="164"/>
      <c r="BC1514" s="164"/>
      <c r="BD1514" s="164"/>
      <c r="BE1514" s="164"/>
      <c r="BF1514" s="164"/>
      <c r="BG1514" s="164"/>
      <c r="BH1514" s="164"/>
      <c r="BI1514" s="164"/>
      <c r="BJ1514" s="164"/>
      <c r="BK1514" s="164"/>
      <c r="BL1514" s="164"/>
      <c r="BM1514" s="164"/>
      <c r="BN1514" s="164"/>
      <c r="BO1514" s="164"/>
      <c r="BP1514" s="164"/>
      <c r="BQ1514" s="164"/>
      <c r="BR1514" s="164"/>
      <c r="BS1514" s="164"/>
      <c r="BT1514" s="164"/>
      <c r="BU1514" s="164"/>
      <c r="BV1514" s="164"/>
      <c r="BW1514" s="164"/>
      <c r="BX1514" s="164"/>
      <c r="BY1514" s="172"/>
    </row>
    <row r="1515" spans="1:77" s="169" customFormat="1" x14ac:dyDescent="0.3">
      <c r="A1515" s="156"/>
      <c r="B1515" s="170"/>
      <c r="W1515" s="170"/>
      <c r="X1515" s="164"/>
      <c r="Y1515" s="164"/>
      <c r="Z1515" s="164"/>
      <c r="AA1515" s="164"/>
      <c r="AB1515" s="164"/>
      <c r="AC1515" s="164"/>
      <c r="AD1515" s="164"/>
      <c r="AE1515" s="164"/>
      <c r="AF1515" s="164"/>
      <c r="AG1515" s="164"/>
      <c r="AH1515" s="164"/>
      <c r="AI1515" s="164"/>
      <c r="AJ1515" s="164"/>
      <c r="AK1515" s="164"/>
      <c r="AL1515" s="164"/>
      <c r="AM1515" s="164"/>
      <c r="AN1515" s="164"/>
      <c r="AO1515" s="164"/>
      <c r="AP1515" s="164"/>
      <c r="AQ1515" s="164"/>
      <c r="AR1515" s="164"/>
      <c r="AS1515" s="164"/>
      <c r="AT1515" s="164"/>
      <c r="AU1515" s="164"/>
      <c r="AV1515" s="164"/>
      <c r="AW1515" s="164"/>
      <c r="AX1515" s="164"/>
      <c r="AY1515" s="164"/>
      <c r="AZ1515" s="164"/>
      <c r="BA1515" s="164"/>
      <c r="BB1515" s="164"/>
      <c r="BC1515" s="164"/>
      <c r="BD1515" s="164"/>
      <c r="BE1515" s="164"/>
      <c r="BF1515" s="164"/>
      <c r="BG1515" s="164"/>
      <c r="BH1515" s="164"/>
      <c r="BI1515" s="164"/>
      <c r="BJ1515" s="164"/>
      <c r="BK1515" s="164"/>
      <c r="BL1515" s="164"/>
      <c r="BM1515" s="164"/>
      <c r="BN1515" s="164"/>
      <c r="BO1515" s="164"/>
      <c r="BP1515" s="164"/>
      <c r="BQ1515" s="164"/>
      <c r="BR1515" s="164"/>
      <c r="BS1515" s="164"/>
      <c r="BT1515" s="164"/>
      <c r="BU1515" s="164"/>
      <c r="BV1515" s="164"/>
      <c r="BW1515" s="164"/>
      <c r="BX1515" s="164"/>
      <c r="BY1515" s="172"/>
    </row>
    <row r="1516" spans="1:77" s="169" customFormat="1" x14ac:dyDescent="0.3">
      <c r="A1516" s="156"/>
      <c r="B1516" s="170"/>
      <c r="W1516" s="170"/>
      <c r="X1516" s="164"/>
      <c r="Y1516" s="164"/>
      <c r="Z1516" s="164"/>
      <c r="AA1516" s="164"/>
      <c r="AB1516" s="164"/>
      <c r="AC1516" s="164"/>
      <c r="AD1516" s="164"/>
      <c r="AE1516" s="164"/>
      <c r="AF1516" s="164"/>
      <c r="AG1516" s="164"/>
      <c r="AH1516" s="164"/>
      <c r="AI1516" s="164"/>
      <c r="AJ1516" s="164"/>
      <c r="AK1516" s="164"/>
      <c r="AL1516" s="164"/>
      <c r="AM1516" s="164"/>
      <c r="AN1516" s="164"/>
      <c r="AO1516" s="164"/>
      <c r="AP1516" s="164"/>
      <c r="AQ1516" s="164"/>
      <c r="AR1516" s="164"/>
      <c r="AS1516" s="164"/>
      <c r="AT1516" s="164"/>
      <c r="AU1516" s="164"/>
      <c r="AV1516" s="164"/>
      <c r="AW1516" s="164"/>
      <c r="AX1516" s="164"/>
      <c r="AY1516" s="164"/>
      <c r="AZ1516" s="164"/>
      <c r="BA1516" s="164"/>
      <c r="BB1516" s="164"/>
      <c r="BC1516" s="164"/>
      <c r="BD1516" s="164"/>
      <c r="BE1516" s="164"/>
      <c r="BF1516" s="164"/>
      <c r="BG1516" s="164"/>
      <c r="BH1516" s="164"/>
      <c r="BI1516" s="164"/>
      <c r="BJ1516" s="164"/>
      <c r="BK1516" s="164"/>
      <c r="BL1516" s="164"/>
      <c r="BM1516" s="164"/>
      <c r="BN1516" s="164"/>
      <c r="BO1516" s="164"/>
      <c r="BP1516" s="164"/>
      <c r="BQ1516" s="164"/>
      <c r="BR1516" s="164"/>
      <c r="BS1516" s="164"/>
      <c r="BT1516" s="164"/>
      <c r="BU1516" s="164"/>
      <c r="BV1516" s="164"/>
      <c r="BW1516" s="164"/>
      <c r="BX1516" s="164"/>
      <c r="BY1516" s="172"/>
    </row>
    <row r="1517" spans="1:77" s="169" customFormat="1" x14ac:dyDescent="0.3">
      <c r="A1517" s="156"/>
      <c r="B1517" s="170"/>
      <c r="W1517" s="170"/>
      <c r="X1517" s="164"/>
      <c r="Y1517" s="164"/>
      <c r="Z1517" s="164"/>
      <c r="AA1517" s="164"/>
      <c r="AB1517" s="164"/>
      <c r="AC1517" s="164"/>
      <c r="AD1517" s="164"/>
      <c r="AE1517" s="164"/>
      <c r="AF1517" s="164"/>
      <c r="AG1517" s="164"/>
      <c r="AH1517" s="164"/>
      <c r="AI1517" s="164"/>
      <c r="AJ1517" s="164"/>
      <c r="AK1517" s="164"/>
      <c r="AL1517" s="164"/>
      <c r="AM1517" s="164"/>
      <c r="AN1517" s="164"/>
      <c r="AO1517" s="164"/>
      <c r="AP1517" s="164"/>
      <c r="AQ1517" s="164"/>
      <c r="AR1517" s="164"/>
      <c r="AS1517" s="164"/>
      <c r="AT1517" s="164"/>
      <c r="AU1517" s="164"/>
      <c r="AV1517" s="164"/>
      <c r="AW1517" s="164"/>
      <c r="AX1517" s="164"/>
      <c r="AY1517" s="164"/>
      <c r="AZ1517" s="164"/>
      <c r="BA1517" s="164"/>
      <c r="BB1517" s="164"/>
      <c r="BC1517" s="164"/>
      <c r="BD1517" s="164"/>
      <c r="BE1517" s="164"/>
      <c r="BF1517" s="164"/>
      <c r="BG1517" s="164"/>
      <c r="BH1517" s="164"/>
      <c r="BI1517" s="164"/>
      <c r="BJ1517" s="164"/>
      <c r="BK1517" s="164"/>
      <c r="BL1517" s="164"/>
      <c r="BM1517" s="164"/>
      <c r="BN1517" s="164"/>
      <c r="BO1517" s="164"/>
      <c r="BP1517" s="164"/>
      <c r="BQ1517" s="164"/>
      <c r="BR1517" s="164"/>
      <c r="BS1517" s="164"/>
      <c r="BT1517" s="164"/>
      <c r="BU1517" s="164"/>
      <c r="BV1517" s="164"/>
      <c r="BW1517" s="164"/>
      <c r="BX1517" s="164"/>
      <c r="BY1517" s="172"/>
    </row>
    <row r="1518" spans="1:77" s="169" customFormat="1" x14ac:dyDescent="0.3">
      <c r="A1518" s="156"/>
      <c r="B1518" s="170"/>
      <c r="W1518" s="170"/>
      <c r="X1518" s="164"/>
      <c r="Y1518" s="164"/>
      <c r="Z1518" s="164"/>
      <c r="AA1518" s="164"/>
      <c r="AB1518" s="164"/>
      <c r="AC1518" s="164"/>
      <c r="AD1518" s="164"/>
      <c r="AE1518" s="164"/>
      <c r="AF1518" s="164"/>
      <c r="AG1518" s="164"/>
      <c r="AH1518" s="164"/>
      <c r="AI1518" s="164"/>
      <c r="AJ1518" s="164"/>
      <c r="AK1518" s="164"/>
      <c r="AL1518" s="164"/>
      <c r="AM1518" s="164"/>
      <c r="AN1518" s="164"/>
      <c r="AO1518" s="164"/>
      <c r="AP1518" s="164"/>
      <c r="AQ1518" s="164"/>
      <c r="AR1518" s="164"/>
      <c r="AS1518" s="164"/>
      <c r="AT1518" s="164"/>
      <c r="AU1518" s="164"/>
      <c r="AV1518" s="164"/>
      <c r="AW1518" s="164"/>
      <c r="AX1518" s="164"/>
      <c r="AY1518" s="164"/>
      <c r="AZ1518" s="164"/>
      <c r="BA1518" s="164"/>
      <c r="BB1518" s="164"/>
      <c r="BC1518" s="164"/>
      <c r="BD1518" s="164"/>
      <c r="BE1518" s="164"/>
      <c r="BF1518" s="164"/>
      <c r="BG1518" s="164"/>
      <c r="BH1518" s="164"/>
      <c r="BI1518" s="164"/>
      <c r="BJ1518" s="164"/>
      <c r="BK1518" s="164"/>
      <c r="BL1518" s="164"/>
      <c r="BM1518" s="164"/>
      <c r="BN1518" s="164"/>
      <c r="BO1518" s="164"/>
      <c r="BP1518" s="164"/>
      <c r="BQ1518" s="164"/>
      <c r="BR1518" s="164"/>
      <c r="BS1518" s="164"/>
      <c r="BT1518" s="164"/>
      <c r="BU1518" s="164"/>
      <c r="BV1518" s="164"/>
      <c r="BW1518" s="164"/>
      <c r="BX1518" s="164"/>
      <c r="BY1518" s="172"/>
    </row>
    <row r="1519" spans="1:77" s="169" customFormat="1" x14ac:dyDescent="0.3">
      <c r="A1519" s="156"/>
      <c r="B1519" s="170"/>
      <c r="W1519" s="170"/>
      <c r="X1519" s="164"/>
      <c r="Y1519" s="164"/>
      <c r="Z1519" s="164"/>
      <c r="AA1519" s="164"/>
      <c r="AB1519" s="164"/>
      <c r="AC1519" s="164"/>
      <c r="AD1519" s="164"/>
      <c r="AE1519" s="164"/>
      <c r="AF1519" s="164"/>
      <c r="AG1519" s="164"/>
      <c r="AH1519" s="164"/>
      <c r="AI1519" s="164"/>
      <c r="AJ1519" s="164"/>
      <c r="AK1519" s="164"/>
      <c r="AL1519" s="164"/>
      <c r="AM1519" s="164"/>
      <c r="AN1519" s="164"/>
      <c r="AO1519" s="164"/>
      <c r="AP1519" s="164"/>
      <c r="AQ1519" s="164"/>
      <c r="AR1519" s="164"/>
      <c r="AS1519" s="164"/>
      <c r="AT1519" s="164"/>
      <c r="AU1519" s="164"/>
      <c r="AV1519" s="164"/>
      <c r="AW1519" s="164"/>
      <c r="AX1519" s="164"/>
      <c r="AY1519" s="164"/>
      <c r="AZ1519" s="164"/>
      <c r="BA1519" s="164"/>
      <c r="BB1519" s="164"/>
      <c r="BC1519" s="164"/>
      <c r="BD1519" s="164"/>
      <c r="BE1519" s="164"/>
      <c r="BF1519" s="164"/>
      <c r="BG1519" s="164"/>
      <c r="BH1519" s="164"/>
      <c r="BI1519" s="164"/>
      <c r="BJ1519" s="164"/>
      <c r="BK1519" s="164"/>
      <c r="BL1519" s="164"/>
      <c r="BM1519" s="164"/>
      <c r="BN1519" s="164"/>
      <c r="BO1519" s="164"/>
      <c r="BP1519" s="164"/>
      <c r="BQ1519" s="164"/>
      <c r="BR1519" s="164"/>
      <c r="BS1519" s="164"/>
      <c r="BT1519" s="164"/>
      <c r="BU1519" s="164"/>
      <c r="BV1519" s="164"/>
      <c r="BW1519" s="164"/>
      <c r="BX1519" s="164"/>
      <c r="BY1519" s="172"/>
    </row>
    <row r="1520" spans="1:77" s="169" customFormat="1" x14ac:dyDescent="0.3">
      <c r="A1520" s="156"/>
      <c r="B1520" s="170"/>
      <c r="W1520" s="170"/>
      <c r="X1520" s="164"/>
      <c r="Y1520" s="164"/>
      <c r="Z1520" s="164"/>
      <c r="AA1520" s="164"/>
      <c r="AB1520" s="164"/>
      <c r="AC1520" s="164"/>
      <c r="AD1520" s="164"/>
      <c r="AE1520" s="164"/>
      <c r="AF1520" s="164"/>
      <c r="AG1520" s="164"/>
      <c r="AH1520" s="164"/>
      <c r="AI1520" s="164"/>
      <c r="AJ1520" s="164"/>
      <c r="AK1520" s="164"/>
      <c r="AL1520" s="164"/>
      <c r="AM1520" s="164"/>
      <c r="AN1520" s="164"/>
      <c r="AO1520" s="164"/>
      <c r="AP1520" s="164"/>
      <c r="AQ1520" s="164"/>
      <c r="AR1520" s="164"/>
      <c r="AS1520" s="164"/>
      <c r="AT1520" s="164"/>
      <c r="AU1520" s="164"/>
      <c r="AV1520" s="164"/>
      <c r="AW1520" s="164"/>
      <c r="AX1520" s="164"/>
      <c r="AY1520" s="164"/>
      <c r="AZ1520" s="164"/>
      <c r="BA1520" s="164"/>
      <c r="BB1520" s="164"/>
      <c r="BC1520" s="164"/>
      <c r="BD1520" s="164"/>
      <c r="BE1520" s="164"/>
      <c r="BF1520" s="164"/>
      <c r="BG1520" s="164"/>
      <c r="BH1520" s="164"/>
      <c r="BI1520" s="164"/>
      <c r="BJ1520" s="164"/>
      <c r="BK1520" s="164"/>
      <c r="BL1520" s="164"/>
      <c r="BM1520" s="164"/>
      <c r="BN1520" s="164"/>
      <c r="BO1520" s="164"/>
      <c r="BP1520" s="164"/>
      <c r="BQ1520" s="164"/>
      <c r="BR1520" s="164"/>
      <c r="BS1520" s="164"/>
      <c r="BT1520" s="164"/>
      <c r="BU1520" s="164"/>
      <c r="BV1520" s="164"/>
      <c r="BW1520" s="164"/>
      <c r="BX1520" s="164"/>
      <c r="BY1520" s="172"/>
    </row>
    <row r="1521" spans="1:77" s="169" customFormat="1" x14ac:dyDescent="0.3">
      <c r="A1521" s="156"/>
      <c r="B1521" s="170"/>
      <c r="W1521" s="170"/>
      <c r="X1521" s="164"/>
      <c r="Y1521" s="164"/>
      <c r="Z1521" s="164"/>
      <c r="AA1521" s="164"/>
      <c r="AB1521" s="164"/>
      <c r="AC1521" s="164"/>
      <c r="AD1521" s="164"/>
      <c r="AE1521" s="164"/>
      <c r="AF1521" s="164"/>
      <c r="AG1521" s="164"/>
      <c r="AH1521" s="164"/>
      <c r="AI1521" s="164"/>
      <c r="AJ1521" s="164"/>
      <c r="AK1521" s="164"/>
      <c r="AL1521" s="164"/>
      <c r="AM1521" s="164"/>
      <c r="AN1521" s="164"/>
      <c r="AO1521" s="164"/>
      <c r="AP1521" s="164"/>
      <c r="AQ1521" s="164"/>
      <c r="AR1521" s="164"/>
      <c r="AS1521" s="164"/>
      <c r="AT1521" s="164"/>
      <c r="AU1521" s="164"/>
      <c r="AV1521" s="164"/>
      <c r="AW1521" s="164"/>
      <c r="AX1521" s="164"/>
      <c r="AY1521" s="164"/>
      <c r="AZ1521" s="164"/>
      <c r="BA1521" s="164"/>
      <c r="BB1521" s="164"/>
      <c r="BC1521" s="164"/>
      <c r="BD1521" s="164"/>
      <c r="BE1521" s="164"/>
      <c r="BF1521" s="164"/>
      <c r="BG1521" s="164"/>
      <c r="BH1521" s="164"/>
      <c r="BI1521" s="164"/>
      <c r="BJ1521" s="164"/>
      <c r="BK1521" s="164"/>
      <c r="BL1521" s="164"/>
      <c r="BM1521" s="164"/>
      <c r="BN1521" s="164"/>
      <c r="BO1521" s="164"/>
      <c r="BP1521" s="164"/>
      <c r="BQ1521" s="164"/>
      <c r="BR1521" s="164"/>
      <c r="BS1521" s="164"/>
      <c r="BT1521" s="164"/>
      <c r="BU1521" s="164"/>
      <c r="BV1521" s="164"/>
      <c r="BW1521" s="164"/>
      <c r="BX1521" s="164"/>
      <c r="BY1521" s="172"/>
    </row>
    <row r="1522" spans="1:77" s="169" customFormat="1" x14ac:dyDescent="0.3">
      <c r="A1522" s="156"/>
      <c r="B1522" s="170"/>
      <c r="W1522" s="170"/>
      <c r="X1522" s="164"/>
      <c r="Y1522" s="164"/>
      <c r="Z1522" s="164"/>
      <c r="AA1522" s="164"/>
      <c r="AB1522" s="164"/>
      <c r="AC1522" s="164"/>
      <c r="AD1522" s="164"/>
      <c r="AE1522" s="164"/>
      <c r="AF1522" s="164"/>
      <c r="AG1522" s="164"/>
      <c r="AH1522" s="164"/>
      <c r="AI1522" s="164"/>
      <c r="AJ1522" s="164"/>
      <c r="AK1522" s="164"/>
      <c r="AL1522" s="164"/>
      <c r="AM1522" s="164"/>
      <c r="AN1522" s="164"/>
      <c r="AO1522" s="164"/>
      <c r="AP1522" s="164"/>
      <c r="AQ1522" s="164"/>
      <c r="AR1522" s="164"/>
      <c r="AS1522" s="164"/>
      <c r="AT1522" s="164"/>
      <c r="AU1522" s="164"/>
      <c r="AV1522" s="164"/>
      <c r="AW1522" s="164"/>
      <c r="AX1522" s="164"/>
      <c r="AY1522" s="164"/>
      <c r="AZ1522" s="164"/>
      <c r="BA1522" s="164"/>
      <c r="BB1522" s="164"/>
      <c r="BC1522" s="164"/>
      <c r="BD1522" s="164"/>
      <c r="BE1522" s="164"/>
      <c r="BF1522" s="164"/>
      <c r="BG1522" s="164"/>
      <c r="BH1522" s="164"/>
      <c r="BI1522" s="164"/>
      <c r="BJ1522" s="164"/>
      <c r="BK1522" s="164"/>
      <c r="BL1522" s="164"/>
      <c r="BM1522" s="164"/>
      <c r="BN1522" s="164"/>
      <c r="BO1522" s="164"/>
      <c r="BP1522" s="164"/>
      <c r="BQ1522" s="164"/>
      <c r="BR1522" s="164"/>
      <c r="BS1522" s="164"/>
      <c r="BT1522" s="164"/>
      <c r="BU1522" s="164"/>
      <c r="BV1522" s="164"/>
      <c r="BW1522" s="164"/>
      <c r="BX1522" s="164"/>
      <c r="BY1522" s="172"/>
    </row>
    <row r="1523" spans="1:77" s="169" customFormat="1" x14ac:dyDescent="0.3">
      <c r="A1523" s="156"/>
      <c r="B1523" s="170"/>
      <c r="W1523" s="170"/>
      <c r="X1523" s="164"/>
      <c r="Y1523" s="164"/>
      <c r="Z1523" s="164"/>
      <c r="AA1523" s="164"/>
      <c r="AB1523" s="164"/>
      <c r="AC1523" s="164"/>
      <c r="AD1523" s="164"/>
      <c r="AE1523" s="164"/>
      <c r="AF1523" s="164"/>
      <c r="AG1523" s="164"/>
      <c r="AH1523" s="164"/>
      <c r="AI1523" s="164"/>
      <c r="AJ1523" s="164"/>
      <c r="AK1523" s="164"/>
      <c r="AL1523" s="164"/>
      <c r="AM1523" s="164"/>
      <c r="AN1523" s="164"/>
      <c r="AO1523" s="164"/>
      <c r="AP1523" s="164"/>
      <c r="AQ1523" s="164"/>
      <c r="AR1523" s="164"/>
      <c r="AS1523" s="164"/>
      <c r="AT1523" s="164"/>
      <c r="AU1523" s="164"/>
      <c r="AV1523" s="164"/>
      <c r="AW1523" s="164"/>
      <c r="AX1523" s="164"/>
      <c r="AY1523" s="164"/>
      <c r="AZ1523" s="164"/>
      <c r="BA1523" s="164"/>
      <c r="BB1523" s="164"/>
      <c r="BC1523" s="164"/>
      <c r="BD1523" s="164"/>
      <c r="BE1523" s="164"/>
      <c r="BF1523" s="164"/>
      <c r="BG1523" s="164"/>
      <c r="BH1523" s="164"/>
      <c r="BI1523" s="164"/>
      <c r="BJ1523" s="164"/>
      <c r="BK1523" s="164"/>
      <c r="BL1523" s="164"/>
      <c r="BM1523" s="164"/>
      <c r="BN1523" s="164"/>
      <c r="BO1523" s="164"/>
      <c r="BP1523" s="164"/>
      <c r="BQ1523" s="164"/>
      <c r="BR1523" s="164"/>
      <c r="BS1523" s="164"/>
      <c r="BT1523" s="164"/>
      <c r="BU1523" s="164"/>
      <c r="BV1523" s="164"/>
      <c r="BW1523" s="164"/>
      <c r="BX1523" s="164"/>
      <c r="BY1523" s="172"/>
    </row>
    <row r="1524" spans="1:77" s="169" customFormat="1" x14ac:dyDescent="0.3">
      <c r="A1524" s="156"/>
      <c r="B1524" s="170"/>
      <c r="W1524" s="170"/>
      <c r="X1524" s="164"/>
      <c r="Y1524" s="164"/>
      <c r="Z1524" s="164"/>
      <c r="AA1524" s="164"/>
      <c r="AB1524" s="164"/>
      <c r="AC1524" s="164"/>
      <c r="AD1524" s="164"/>
      <c r="AE1524" s="164"/>
      <c r="AF1524" s="164"/>
      <c r="AG1524" s="164"/>
      <c r="AH1524" s="164"/>
      <c r="AI1524" s="164"/>
      <c r="AJ1524" s="164"/>
      <c r="AK1524" s="164"/>
      <c r="AL1524" s="164"/>
      <c r="AM1524" s="164"/>
      <c r="AN1524" s="164"/>
      <c r="AO1524" s="164"/>
      <c r="AP1524" s="164"/>
      <c r="AQ1524" s="164"/>
      <c r="AR1524" s="164"/>
      <c r="AS1524" s="164"/>
      <c r="AT1524" s="164"/>
      <c r="AU1524" s="164"/>
      <c r="AV1524" s="164"/>
      <c r="AW1524" s="164"/>
      <c r="AX1524" s="164"/>
      <c r="AY1524" s="164"/>
      <c r="AZ1524" s="164"/>
      <c r="BA1524" s="164"/>
      <c r="BB1524" s="164"/>
      <c r="BC1524" s="164"/>
      <c r="BD1524" s="164"/>
      <c r="BE1524" s="164"/>
      <c r="BF1524" s="164"/>
      <c r="BG1524" s="164"/>
      <c r="BH1524" s="164"/>
      <c r="BI1524" s="164"/>
      <c r="BJ1524" s="164"/>
      <c r="BK1524" s="164"/>
      <c r="BL1524" s="164"/>
      <c r="BM1524" s="164"/>
      <c r="BN1524" s="164"/>
      <c r="BO1524" s="164"/>
      <c r="BP1524" s="164"/>
      <c r="BQ1524" s="164"/>
      <c r="BR1524" s="164"/>
      <c r="BS1524" s="164"/>
      <c r="BT1524" s="164"/>
      <c r="BU1524" s="164"/>
      <c r="BV1524" s="164"/>
      <c r="BW1524" s="164"/>
      <c r="BX1524" s="164"/>
      <c r="BY1524" s="172"/>
    </row>
    <row r="1525" spans="1:77" s="169" customFormat="1" x14ac:dyDescent="0.3">
      <c r="A1525" s="156"/>
      <c r="B1525" s="170"/>
      <c r="W1525" s="170"/>
      <c r="X1525" s="164"/>
      <c r="Y1525" s="164"/>
      <c r="Z1525" s="164"/>
      <c r="AA1525" s="164"/>
      <c r="AB1525" s="164"/>
      <c r="AC1525" s="164"/>
      <c r="AD1525" s="164"/>
      <c r="AE1525" s="164"/>
      <c r="AF1525" s="164"/>
      <c r="AG1525" s="164"/>
      <c r="AH1525" s="164"/>
      <c r="AI1525" s="164"/>
      <c r="AJ1525" s="164"/>
      <c r="AK1525" s="164"/>
      <c r="AL1525" s="164"/>
      <c r="AM1525" s="164"/>
      <c r="AN1525" s="164"/>
      <c r="AO1525" s="164"/>
      <c r="AP1525" s="164"/>
      <c r="AQ1525" s="164"/>
      <c r="AR1525" s="164"/>
      <c r="AS1525" s="164"/>
      <c r="AT1525" s="164"/>
      <c r="AU1525" s="164"/>
      <c r="AV1525" s="164"/>
      <c r="AW1525" s="164"/>
      <c r="AX1525" s="164"/>
      <c r="AY1525" s="164"/>
      <c r="AZ1525" s="164"/>
      <c r="BA1525" s="164"/>
      <c r="BB1525" s="164"/>
      <c r="BC1525" s="164"/>
      <c r="BD1525" s="164"/>
      <c r="BE1525" s="164"/>
      <c r="BF1525" s="164"/>
      <c r="BG1525" s="164"/>
      <c r="BH1525" s="164"/>
      <c r="BI1525" s="164"/>
      <c r="BJ1525" s="164"/>
      <c r="BK1525" s="164"/>
      <c r="BL1525" s="164"/>
      <c r="BM1525" s="164"/>
      <c r="BN1525" s="164"/>
      <c r="BO1525" s="164"/>
      <c r="BP1525" s="164"/>
      <c r="BQ1525" s="164"/>
      <c r="BR1525" s="164"/>
      <c r="BS1525" s="164"/>
      <c r="BT1525" s="164"/>
      <c r="BU1525" s="164"/>
      <c r="BV1525" s="164"/>
      <c r="BW1525" s="164"/>
      <c r="BX1525" s="164"/>
      <c r="BY1525" s="172"/>
    </row>
    <row r="1526" spans="1:77" s="169" customFormat="1" x14ac:dyDescent="0.3">
      <c r="A1526" s="156"/>
      <c r="B1526" s="170"/>
      <c r="W1526" s="170"/>
      <c r="X1526" s="164"/>
      <c r="Y1526" s="164"/>
      <c r="Z1526" s="164"/>
      <c r="AA1526" s="164"/>
      <c r="AB1526" s="164"/>
      <c r="AC1526" s="164"/>
      <c r="AD1526" s="164"/>
      <c r="AE1526" s="164"/>
      <c r="AF1526" s="164"/>
      <c r="AG1526" s="164"/>
      <c r="AH1526" s="164"/>
      <c r="AI1526" s="164"/>
      <c r="AJ1526" s="164"/>
      <c r="AK1526" s="164"/>
      <c r="AL1526" s="164"/>
      <c r="AM1526" s="164"/>
      <c r="AN1526" s="164"/>
      <c r="AO1526" s="164"/>
      <c r="AP1526" s="164"/>
      <c r="AQ1526" s="164"/>
      <c r="AR1526" s="164"/>
      <c r="AS1526" s="164"/>
      <c r="AT1526" s="164"/>
      <c r="AU1526" s="164"/>
      <c r="AV1526" s="164"/>
      <c r="AW1526" s="164"/>
      <c r="AX1526" s="164"/>
      <c r="AY1526" s="164"/>
      <c r="AZ1526" s="164"/>
      <c r="BA1526" s="164"/>
      <c r="BB1526" s="164"/>
      <c r="BC1526" s="164"/>
      <c r="BD1526" s="164"/>
      <c r="BE1526" s="164"/>
      <c r="BF1526" s="164"/>
      <c r="BG1526" s="164"/>
      <c r="BH1526" s="164"/>
      <c r="BI1526" s="164"/>
      <c r="BJ1526" s="164"/>
      <c r="BK1526" s="164"/>
      <c r="BL1526" s="164"/>
      <c r="BM1526" s="164"/>
      <c r="BN1526" s="164"/>
      <c r="BO1526" s="164"/>
      <c r="BP1526" s="164"/>
      <c r="BQ1526" s="164"/>
      <c r="BR1526" s="164"/>
      <c r="BS1526" s="164"/>
      <c r="BT1526" s="164"/>
      <c r="BU1526" s="164"/>
      <c r="BV1526" s="164"/>
      <c r="BW1526" s="164"/>
      <c r="BX1526" s="164"/>
      <c r="BY1526" s="172"/>
    </row>
    <row r="1527" spans="1:77" s="169" customFormat="1" x14ac:dyDescent="0.3">
      <c r="A1527" s="156"/>
      <c r="B1527" s="170"/>
      <c r="W1527" s="170"/>
      <c r="X1527" s="164"/>
      <c r="Y1527" s="164"/>
      <c r="Z1527" s="164"/>
      <c r="AA1527" s="164"/>
      <c r="AB1527" s="164"/>
      <c r="AC1527" s="164"/>
      <c r="AD1527" s="164"/>
      <c r="AE1527" s="164"/>
      <c r="AF1527" s="164"/>
      <c r="AG1527" s="164"/>
      <c r="AH1527" s="164"/>
      <c r="AI1527" s="164"/>
      <c r="AJ1527" s="164"/>
      <c r="AK1527" s="164"/>
      <c r="AL1527" s="164"/>
      <c r="AM1527" s="164"/>
      <c r="AN1527" s="164"/>
      <c r="AO1527" s="164"/>
      <c r="AP1527" s="164"/>
      <c r="AQ1527" s="164"/>
      <c r="AR1527" s="164"/>
      <c r="AS1527" s="164"/>
      <c r="AT1527" s="164"/>
      <c r="AU1527" s="164"/>
      <c r="AV1527" s="164"/>
      <c r="AW1527" s="164"/>
      <c r="AX1527" s="164"/>
      <c r="AY1527" s="164"/>
      <c r="AZ1527" s="164"/>
      <c r="BA1527" s="164"/>
      <c r="BB1527" s="164"/>
      <c r="BC1527" s="164"/>
      <c r="BD1527" s="164"/>
      <c r="BE1527" s="164"/>
      <c r="BF1527" s="164"/>
      <c r="BG1527" s="164"/>
      <c r="BH1527" s="164"/>
      <c r="BI1527" s="164"/>
      <c r="BJ1527" s="164"/>
      <c r="BK1527" s="164"/>
      <c r="BL1527" s="164"/>
      <c r="BM1527" s="164"/>
      <c r="BN1527" s="164"/>
      <c r="BO1527" s="164"/>
      <c r="BP1527" s="164"/>
      <c r="BQ1527" s="164"/>
      <c r="BR1527" s="164"/>
      <c r="BS1527" s="164"/>
      <c r="BT1527" s="164"/>
      <c r="BU1527" s="164"/>
      <c r="BV1527" s="164"/>
      <c r="BW1527" s="164"/>
      <c r="BX1527" s="164"/>
      <c r="BY1527" s="172"/>
    </row>
    <row r="1528" spans="1:77" s="169" customFormat="1" x14ac:dyDescent="0.3">
      <c r="A1528" s="156"/>
      <c r="B1528" s="170"/>
      <c r="W1528" s="170"/>
      <c r="X1528" s="164"/>
      <c r="Y1528" s="164"/>
      <c r="Z1528" s="164"/>
      <c r="AA1528" s="164"/>
      <c r="AB1528" s="164"/>
      <c r="AC1528" s="164"/>
      <c r="AD1528" s="164"/>
      <c r="AE1528" s="164"/>
      <c r="AF1528" s="164"/>
      <c r="AG1528" s="164"/>
      <c r="AH1528" s="164"/>
      <c r="AI1528" s="164"/>
      <c r="AJ1528" s="164"/>
      <c r="AK1528" s="164"/>
      <c r="AL1528" s="164"/>
      <c r="AM1528" s="164"/>
      <c r="AN1528" s="164"/>
      <c r="AO1528" s="164"/>
      <c r="AP1528" s="164"/>
      <c r="AQ1528" s="164"/>
      <c r="AR1528" s="164"/>
      <c r="AS1528" s="164"/>
      <c r="AT1528" s="164"/>
      <c r="AU1528" s="164"/>
      <c r="AV1528" s="164"/>
      <c r="AW1528" s="164"/>
      <c r="AX1528" s="164"/>
      <c r="AY1528" s="164"/>
      <c r="AZ1528" s="164"/>
      <c r="BA1528" s="164"/>
      <c r="BB1528" s="164"/>
      <c r="BC1528" s="164"/>
      <c r="BD1528" s="164"/>
      <c r="BE1528" s="164"/>
      <c r="BF1528" s="164"/>
      <c r="BG1528" s="164"/>
      <c r="BH1528" s="164"/>
      <c r="BI1528" s="164"/>
      <c r="BJ1528" s="164"/>
      <c r="BK1528" s="164"/>
      <c r="BL1528" s="164"/>
      <c r="BM1528" s="164"/>
      <c r="BN1528" s="164"/>
      <c r="BO1528" s="164"/>
      <c r="BP1528" s="164"/>
      <c r="BQ1528" s="164"/>
      <c r="BR1528" s="164"/>
      <c r="BS1528" s="164"/>
      <c r="BT1528" s="164"/>
      <c r="BU1528" s="164"/>
      <c r="BV1528" s="164"/>
      <c r="BW1528" s="164"/>
      <c r="BX1528" s="164"/>
      <c r="BY1528" s="172"/>
    </row>
    <row r="1529" spans="1:77" s="169" customFormat="1" x14ac:dyDescent="0.3">
      <c r="A1529" s="156"/>
      <c r="B1529" s="170"/>
      <c r="W1529" s="170"/>
      <c r="X1529" s="164"/>
      <c r="Y1529" s="164"/>
      <c r="Z1529" s="164"/>
      <c r="AA1529" s="164"/>
      <c r="AB1529" s="164"/>
      <c r="AC1529" s="164"/>
      <c r="AD1529" s="164"/>
      <c r="AE1529" s="164"/>
      <c r="AF1529" s="164"/>
      <c r="AG1529" s="164"/>
      <c r="AH1529" s="164"/>
      <c r="AI1529" s="164"/>
      <c r="AJ1529" s="164"/>
      <c r="AK1529" s="164"/>
      <c r="AL1529" s="164"/>
      <c r="AM1529" s="164"/>
      <c r="AN1529" s="164"/>
      <c r="AO1529" s="164"/>
      <c r="AP1529" s="164"/>
      <c r="AQ1529" s="164"/>
      <c r="AR1529" s="164"/>
      <c r="AS1529" s="164"/>
      <c r="AT1529" s="164"/>
      <c r="AU1529" s="164"/>
      <c r="AV1529" s="164"/>
      <c r="AW1529" s="164"/>
      <c r="AX1529" s="164"/>
      <c r="AY1529" s="164"/>
      <c r="AZ1529" s="164"/>
      <c r="BA1529" s="164"/>
      <c r="BB1529" s="164"/>
      <c r="BC1529" s="164"/>
      <c r="BD1529" s="164"/>
      <c r="BE1529" s="164"/>
      <c r="BF1529" s="164"/>
      <c r="BG1529" s="164"/>
      <c r="BH1529" s="164"/>
      <c r="BI1529" s="164"/>
      <c r="BJ1529" s="164"/>
      <c r="BK1529" s="164"/>
      <c r="BL1529" s="164"/>
      <c r="BM1529" s="164"/>
      <c r="BN1529" s="164"/>
      <c r="BO1529" s="164"/>
      <c r="BP1529" s="164"/>
      <c r="BQ1529" s="164"/>
      <c r="BR1529" s="164"/>
      <c r="BS1529" s="164"/>
      <c r="BT1529" s="164"/>
      <c r="BU1529" s="164"/>
      <c r="BV1529" s="164"/>
      <c r="BW1529" s="164"/>
      <c r="BX1529" s="164"/>
      <c r="BY1529" s="172"/>
    </row>
    <row r="1530" spans="1:77" s="169" customFormat="1" x14ac:dyDescent="0.3">
      <c r="A1530" s="156"/>
      <c r="B1530" s="170"/>
      <c r="W1530" s="170"/>
      <c r="X1530" s="164"/>
      <c r="Y1530" s="164"/>
      <c r="Z1530" s="164"/>
      <c r="AA1530" s="164"/>
      <c r="AB1530" s="164"/>
      <c r="AC1530" s="164"/>
      <c r="AD1530" s="164"/>
      <c r="AE1530" s="164"/>
      <c r="AF1530" s="164"/>
      <c r="AG1530" s="164"/>
      <c r="AH1530" s="164"/>
      <c r="AI1530" s="164"/>
      <c r="AJ1530" s="164"/>
      <c r="AK1530" s="164"/>
      <c r="AL1530" s="164"/>
      <c r="AM1530" s="164"/>
      <c r="AN1530" s="164"/>
      <c r="AO1530" s="164"/>
      <c r="AP1530" s="164"/>
      <c r="AQ1530" s="164"/>
      <c r="AR1530" s="164"/>
      <c r="AS1530" s="164"/>
      <c r="AT1530" s="164"/>
      <c r="AU1530" s="164"/>
      <c r="AV1530" s="164"/>
      <c r="AW1530" s="164"/>
      <c r="AX1530" s="164"/>
      <c r="AY1530" s="164"/>
      <c r="AZ1530" s="164"/>
      <c r="BA1530" s="164"/>
      <c r="BB1530" s="164"/>
      <c r="BC1530" s="164"/>
      <c r="BD1530" s="164"/>
      <c r="BE1530" s="164"/>
      <c r="BF1530" s="164"/>
      <c r="BG1530" s="164"/>
      <c r="BH1530" s="164"/>
      <c r="BI1530" s="164"/>
      <c r="BJ1530" s="164"/>
      <c r="BK1530" s="164"/>
      <c r="BL1530" s="164"/>
      <c r="BM1530" s="164"/>
      <c r="BN1530" s="164"/>
      <c r="BO1530" s="164"/>
      <c r="BP1530" s="164"/>
      <c r="BQ1530" s="164"/>
      <c r="BR1530" s="164"/>
      <c r="BS1530" s="164"/>
      <c r="BT1530" s="164"/>
      <c r="BU1530" s="164"/>
      <c r="BV1530" s="164"/>
      <c r="BW1530" s="164"/>
      <c r="BX1530" s="164"/>
      <c r="BY1530" s="172"/>
    </row>
    <row r="1531" spans="1:77" s="169" customFormat="1" x14ac:dyDescent="0.3">
      <c r="A1531" s="156"/>
      <c r="B1531" s="170"/>
      <c r="W1531" s="170"/>
      <c r="X1531" s="164"/>
      <c r="Y1531" s="164"/>
      <c r="Z1531" s="164"/>
      <c r="AA1531" s="164"/>
      <c r="AB1531" s="164"/>
      <c r="AC1531" s="164"/>
      <c r="AD1531" s="164"/>
      <c r="AE1531" s="164"/>
      <c r="AF1531" s="164"/>
      <c r="AG1531" s="164"/>
      <c r="AH1531" s="164"/>
      <c r="AI1531" s="164"/>
      <c r="AJ1531" s="164"/>
      <c r="AK1531" s="164"/>
      <c r="AL1531" s="164"/>
      <c r="AM1531" s="164"/>
      <c r="AN1531" s="164"/>
      <c r="AO1531" s="164"/>
      <c r="AP1531" s="164"/>
      <c r="AQ1531" s="164"/>
      <c r="AR1531" s="164"/>
      <c r="AS1531" s="164"/>
      <c r="AT1531" s="164"/>
      <c r="AU1531" s="164"/>
      <c r="AV1531" s="164"/>
      <c r="AW1531" s="164"/>
      <c r="AX1531" s="164"/>
      <c r="AY1531" s="164"/>
      <c r="AZ1531" s="164"/>
      <c r="BA1531" s="164"/>
      <c r="BB1531" s="164"/>
      <c r="BC1531" s="164"/>
      <c r="BD1531" s="164"/>
      <c r="BE1531" s="164"/>
      <c r="BF1531" s="164"/>
      <c r="BG1531" s="164"/>
      <c r="BH1531" s="164"/>
      <c r="BI1531" s="164"/>
      <c r="BJ1531" s="164"/>
      <c r="BK1531" s="164"/>
      <c r="BL1531" s="164"/>
      <c r="BM1531" s="164"/>
      <c r="BN1531" s="164"/>
      <c r="BO1531" s="164"/>
      <c r="BP1531" s="164"/>
      <c r="BQ1531" s="164"/>
      <c r="BR1531" s="164"/>
      <c r="BS1531" s="164"/>
      <c r="BT1531" s="164"/>
      <c r="BU1531" s="164"/>
      <c r="BV1531" s="164"/>
      <c r="BW1531" s="164"/>
      <c r="BX1531" s="164"/>
      <c r="BY1531" s="172"/>
    </row>
    <row r="1532" spans="1:77" s="169" customFormat="1" x14ac:dyDescent="0.3">
      <c r="A1532" s="156"/>
      <c r="B1532" s="170"/>
      <c r="W1532" s="170"/>
      <c r="X1532" s="164"/>
      <c r="Y1532" s="164"/>
      <c r="Z1532" s="164"/>
      <c r="AA1532" s="164"/>
      <c r="AB1532" s="164"/>
      <c r="AC1532" s="164"/>
      <c r="AD1532" s="164"/>
      <c r="AE1532" s="164"/>
      <c r="AF1532" s="164"/>
      <c r="AG1532" s="164"/>
      <c r="AH1532" s="164"/>
      <c r="AI1532" s="164"/>
      <c r="AJ1532" s="164"/>
      <c r="AK1532" s="164"/>
      <c r="AL1532" s="164"/>
      <c r="AM1532" s="164"/>
      <c r="AN1532" s="164"/>
      <c r="AO1532" s="164"/>
      <c r="AP1532" s="164"/>
      <c r="AQ1532" s="164"/>
      <c r="AR1532" s="164"/>
      <c r="AS1532" s="164"/>
      <c r="AT1532" s="164"/>
      <c r="AU1532" s="164"/>
      <c r="AV1532" s="164"/>
      <c r="AW1532" s="164"/>
      <c r="AX1532" s="164"/>
      <c r="AY1532" s="164"/>
      <c r="AZ1532" s="164"/>
      <c r="BA1532" s="164"/>
      <c r="BB1532" s="164"/>
      <c r="BC1532" s="164"/>
      <c r="BD1532" s="164"/>
      <c r="BE1532" s="164"/>
      <c r="BF1532" s="164"/>
      <c r="BG1532" s="164"/>
      <c r="BH1532" s="164"/>
      <c r="BI1532" s="164"/>
      <c r="BJ1532" s="164"/>
      <c r="BK1532" s="164"/>
      <c r="BL1532" s="164"/>
      <c r="BM1532" s="164"/>
      <c r="BN1532" s="164"/>
      <c r="BO1532" s="164"/>
      <c r="BP1532" s="164"/>
      <c r="BQ1532" s="164"/>
      <c r="BR1532" s="164"/>
      <c r="BS1532" s="164"/>
      <c r="BT1532" s="164"/>
      <c r="BU1532" s="164"/>
      <c r="BV1532" s="164"/>
      <c r="BW1532" s="164"/>
      <c r="BX1532" s="164"/>
      <c r="BY1532" s="172"/>
    </row>
    <row r="1533" spans="1:77" s="169" customFormat="1" x14ac:dyDescent="0.3">
      <c r="A1533" s="156"/>
      <c r="B1533" s="170"/>
      <c r="W1533" s="170"/>
      <c r="X1533" s="164"/>
      <c r="Y1533" s="164"/>
      <c r="Z1533" s="164"/>
      <c r="AA1533" s="164"/>
      <c r="AB1533" s="164"/>
      <c r="AC1533" s="164"/>
      <c r="AD1533" s="164"/>
      <c r="AE1533" s="164"/>
      <c r="AF1533" s="164"/>
      <c r="AG1533" s="164"/>
      <c r="AH1533" s="164"/>
      <c r="AI1533" s="164"/>
      <c r="AJ1533" s="164"/>
      <c r="AK1533" s="164"/>
      <c r="AL1533" s="164"/>
      <c r="AM1533" s="164"/>
      <c r="AN1533" s="164"/>
      <c r="AO1533" s="164"/>
      <c r="AP1533" s="164"/>
      <c r="AQ1533" s="164"/>
      <c r="AR1533" s="164"/>
      <c r="AS1533" s="164"/>
      <c r="AT1533" s="164"/>
      <c r="AU1533" s="164"/>
      <c r="AV1533" s="164"/>
      <c r="AW1533" s="164"/>
      <c r="AX1533" s="164"/>
      <c r="AY1533" s="164"/>
      <c r="AZ1533" s="164"/>
      <c r="BA1533" s="164"/>
      <c r="BB1533" s="164"/>
      <c r="BC1533" s="164"/>
      <c r="BD1533" s="164"/>
      <c r="BE1533" s="164"/>
      <c r="BF1533" s="164"/>
      <c r="BG1533" s="164"/>
      <c r="BH1533" s="164"/>
      <c r="BI1533" s="164"/>
      <c r="BJ1533" s="164"/>
      <c r="BK1533" s="164"/>
      <c r="BL1533" s="164"/>
      <c r="BM1533" s="164"/>
      <c r="BN1533" s="164"/>
      <c r="BO1533" s="164"/>
      <c r="BP1533" s="164"/>
      <c r="BQ1533" s="164"/>
      <c r="BR1533" s="164"/>
      <c r="BS1533" s="164"/>
      <c r="BT1533" s="164"/>
      <c r="BU1533" s="164"/>
      <c r="BV1533" s="164"/>
      <c r="BW1533" s="164"/>
      <c r="BX1533" s="164"/>
      <c r="BY1533" s="172"/>
    </row>
    <row r="1534" spans="1:77" s="169" customFormat="1" x14ac:dyDescent="0.3">
      <c r="A1534" s="156"/>
      <c r="B1534" s="170"/>
      <c r="W1534" s="170"/>
      <c r="X1534" s="164"/>
      <c r="Y1534" s="164"/>
      <c r="Z1534" s="164"/>
      <c r="AA1534" s="164"/>
      <c r="AB1534" s="164"/>
      <c r="AC1534" s="164"/>
      <c r="AD1534" s="164"/>
      <c r="AE1534" s="164"/>
      <c r="AF1534" s="164"/>
      <c r="AG1534" s="164"/>
      <c r="AH1534" s="164"/>
      <c r="AI1534" s="164"/>
      <c r="AJ1534" s="164"/>
      <c r="AK1534" s="164"/>
      <c r="AL1534" s="164"/>
      <c r="AM1534" s="164"/>
      <c r="AN1534" s="164"/>
      <c r="AO1534" s="164"/>
      <c r="AP1534" s="164"/>
      <c r="AQ1534" s="164"/>
      <c r="AR1534" s="164"/>
      <c r="AS1534" s="164"/>
      <c r="AT1534" s="164"/>
      <c r="AU1534" s="164"/>
      <c r="AV1534" s="164"/>
      <c r="AW1534" s="164"/>
      <c r="AX1534" s="164"/>
      <c r="AY1534" s="164"/>
      <c r="AZ1534" s="164"/>
      <c r="BA1534" s="164"/>
      <c r="BB1534" s="164"/>
      <c r="BC1534" s="164"/>
      <c r="BD1534" s="164"/>
      <c r="BE1534" s="164"/>
      <c r="BF1534" s="164"/>
      <c r="BG1534" s="164"/>
      <c r="BH1534" s="164"/>
      <c r="BI1534" s="164"/>
      <c r="BJ1534" s="164"/>
      <c r="BK1534" s="164"/>
      <c r="BL1534" s="164"/>
      <c r="BM1534" s="164"/>
      <c r="BN1534" s="164"/>
      <c r="BO1534" s="164"/>
      <c r="BP1534" s="164"/>
      <c r="BQ1534" s="164"/>
      <c r="BR1534" s="164"/>
      <c r="BS1534" s="164"/>
      <c r="BT1534" s="164"/>
      <c r="BU1534" s="164"/>
      <c r="BV1534" s="164"/>
      <c r="BW1534" s="164"/>
      <c r="BX1534" s="164"/>
      <c r="BY1534" s="172"/>
    </row>
    <row r="1535" spans="1:77" s="169" customFormat="1" x14ac:dyDescent="0.3">
      <c r="A1535" s="156"/>
      <c r="B1535" s="170"/>
      <c r="W1535" s="170"/>
      <c r="X1535" s="164"/>
      <c r="Y1535" s="164"/>
      <c r="Z1535" s="164"/>
      <c r="AA1535" s="164"/>
      <c r="AB1535" s="164"/>
      <c r="AC1535" s="164"/>
      <c r="AD1535" s="164"/>
      <c r="AE1535" s="164"/>
      <c r="AF1535" s="164"/>
      <c r="AG1535" s="164"/>
      <c r="AH1535" s="164"/>
      <c r="AI1535" s="164"/>
      <c r="AJ1535" s="164"/>
      <c r="AK1535" s="164"/>
      <c r="AL1535" s="164"/>
      <c r="AM1535" s="164"/>
      <c r="AN1535" s="164"/>
      <c r="AO1535" s="164"/>
      <c r="AP1535" s="164"/>
      <c r="AQ1535" s="164"/>
      <c r="AR1535" s="164"/>
      <c r="AS1535" s="164"/>
      <c r="AT1535" s="164"/>
      <c r="AU1535" s="164"/>
      <c r="AV1535" s="164"/>
      <c r="AW1535" s="164"/>
      <c r="AX1535" s="164"/>
      <c r="AY1535" s="164"/>
      <c r="AZ1535" s="164"/>
      <c r="BA1535" s="164"/>
      <c r="BB1535" s="164"/>
      <c r="BC1535" s="164"/>
      <c r="BD1535" s="164"/>
      <c r="BE1535" s="164"/>
      <c r="BF1535" s="164"/>
      <c r="BG1535" s="164"/>
      <c r="BH1535" s="164"/>
      <c r="BI1535" s="164"/>
      <c r="BJ1535" s="164"/>
      <c r="BK1535" s="164"/>
      <c r="BL1535" s="164"/>
      <c r="BM1535" s="164"/>
      <c r="BN1535" s="164"/>
      <c r="BO1535" s="164"/>
      <c r="BP1535" s="164"/>
      <c r="BQ1535" s="164"/>
      <c r="BR1535" s="164"/>
      <c r="BS1535" s="164"/>
      <c r="BT1535" s="164"/>
      <c r="BU1535" s="164"/>
      <c r="BV1535" s="164"/>
      <c r="BW1535" s="164"/>
      <c r="BX1535" s="164"/>
      <c r="BY1535" s="172"/>
    </row>
    <row r="1536" spans="1:77" s="169" customFormat="1" x14ac:dyDescent="0.3">
      <c r="A1536" s="156"/>
      <c r="B1536" s="170"/>
      <c r="W1536" s="170"/>
      <c r="X1536" s="164"/>
      <c r="Y1536" s="164"/>
      <c r="Z1536" s="164"/>
      <c r="AA1536" s="164"/>
      <c r="AB1536" s="164"/>
      <c r="AC1536" s="164"/>
      <c r="AD1536" s="164"/>
      <c r="AE1536" s="164"/>
      <c r="AF1536" s="164"/>
      <c r="AG1536" s="164"/>
      <c r="AH1536" s="164"/>
      <c r="AI1536" s="164"/>
      <c r="AJ1536" s="164"/>
      <c r="AK1536" s="164"/>
      <c r="AL1536" s="164"/>
      <c r="AM1536" s="164"/>
      <c r="AN1536" s="164"/>
      <c r="AO1536" s="164"/>
      <c r="AP1536" s="164"/>
      <c r="AQ1536" s="164"/>
      <c r="AR1536" s="164"/>
      <c r="AS1536" s="164"/>
      <c r="AT1536" s="164"/>
      <c r="AU1536" s="164"/>
      <c r="AV1536" s="164"/>
      <c r="AW1536" s="164"/>
      <c r="AX1536" s="164"/>
      <c r="AY1536" s="164"/>
      <c r="AZ1536" s="164"/>
      <c r="BA1536" s="164"/>
      <c r="BB1536" s="164"/>
      <c r="BC1536" s="164"/>
      <c r="BD1536" s="164"/>
      <c r="BE1536" s="164"/>
      <c r="BF1536" s="164"/>
      <c r="BG1536" s="164"/>
      <c r="BH1536" s="164"/>
      <c r="BI1536" s="164"/>
      <c r="BJ1536" s="164"/>
      <c r="BK1536" s="164"/>
      <c r="BL1536" s="164"/>
      <c r="BM1536" s="164"/>
      <c r="BN1536" s="164"/>
      <c r="BO1536" s="164"/>
      <c r="BP1536" s="164"/>
      <c r="BQ1536" s="164"/>
      <c r="BR1536" s="164"/>
      <c r="BS1536" s="164"/>
      <c r="BT1536" s="164"/>
      <c r="BU1536" s="164"/>
      <c r="BV1536" s="164"/>
      <c r="BW1536" s="164"/>
      <c r="BX1536" s="164"/>
      <c r="BY1536" s="172"/>
    </row>
    <row r="1537" spans="1:77" s="169" customFormat="1" x14ac:dyDescent="0.3">
      <c r="A1537" s="156"/>
      <c r="B1537" s="170"/>
      <c r="W1537" s="170"/>
      <c r="X1537" s="164"/>
      <c r="Y1537" s="164"/>
      <c r="Z1537" s="164"/>
      <c r="AA1537" s="164"/>
      <c r="AB1537" s="164"/>
      <c r="AC1537" s="164"/>
      <c r="AD1537" s="164"/>
      <c r="AE1537" s="164"/>
      <c r="AF1537" s="164"/>
      <c r="AG1537" s="164"/>
      <c r="AH1537" s="164"/>
      <c r="AI1537" s="164"/>
      <c r="AJ1537" s="164"/>
      <c r="AK1537" s="164"/>
      <c r="AL1537" s="164"/>
      <c r="AM1537" s="164"/>
      <c r="AN1537" s="164"/>
      <c r="AO1537" s="164"/>
      <c r="AP1537" s="164"/>
      <c r="AQ1537" s="164"/>
      <c r="AR1537" s="164"/>
      <c r="AS1537" s="164"/>
      <c r="AT1537" s="164"/>
      <c r="AU1537" s="164"/>
      <c r="AV1537" s="164"/>
      <c r="AW1537" s="164"/>
      <c r="AX1537" s="164"/>
      <c r="AY1537" s="164"/>
      <c r="AZ1537" s="164"/>
      <c r="BA1537" s="164"/>
      <c r="BB1537" s="164"/>
      <c r="BC1537" s="164"/>
      <c r="BD1537" s="164"/>
      <c r="BE1537" s="164"/>
      <c r="BF1537" s="164"/>
      <c r="BG1537" s="164"/>
      <c r="BH1537" s="164"/>
      <c r="BI1537" s="164"/>
      <c r="BJ1537" s="164"/>
      <c r="BK1537" s="164"/>
      <c r="BL1537" s="164"/>
      <c r="BM1537" s="164"/>
      <c r="BN1537" s="164"/>
      <c r="BO1537" s="164"/>
      <c r="BP1537" s="164"/>
      <c r="BQ1537" s="164"/>
      <c r="BR1537" s="164"/>
      <c r="BS1537" s="164"/>
      <c r="BT1537" s="164"/>
      <c r="BU1537" s="164"/>
      <c r="BV1537" s="164"/>
      <c r="BW1537" s="164"/>
      <c r="BX1537" s="164"/>
      <c r="BY1537" s="172"/>
    </row>
    <row r="1538" spans="1:77" s="169" customFormat="1" x14ac:dyDescent="0.3">
      <c r="A1538" s="156"/>
      <c r="B1538" s="170"/>
      <c r="W1538" s="170"/>
      <c r="X1538" s="164"/>
      <c r="Y1538" s="164"/>
      <c r="Z1538" s="164"/>
      <c r="AA1538" s="164"/>
      <c r="AB1538" s="164"/>
      <c r="AC1538" s="164"/>
      <c r="AD1538" s="164"/>
      <c r="AE1538" s="164"/>
      <c r="AF1538" s="164"/>
      <c r="AG1538" s="164"/>
      <c r="AH1538" s="164"/>
      <c r="AI1538" s="164"/>
      <c r="AJ1538" s="164"/>
      <c r="AK1538" s="164"/>
      <c r="AL1538" s="164"/>
      <c r="AM1538" s="164"/>
      <c r="AN1538" s="164"/>
      <c r="AO1538" s="164"/>
      <c r="AP1538" s="164"/>
      <c r="AQ1538" s="164"/>
      <c r="AR1538" s="164"/>
      <c r="AS1538" s="164"/>
      <c r="AT1538" s="164"/>
      <c r="AU1538" s="164"/>
      <c r="AV1538" s="164"/>
      <c r="AW1538" s="164"/>
      <c r="AX1538" s="164"/>
      <c r="AY1538" s="164"/>
      <c r="AZ1538" s="164"/>
      <c r="BA1538" s="164"/>
      <c r="BB1538" s="164"/>
      <c r="BC1538" s="164"/>
      <c r="BD1538" s="164"/>
      <c r="BE1538" s="164"/>
      <c r="BF1538" s="164"/>
      <c r="BG1538" s="164"/>
      <c r="BH1538" s="164"/>
      <c r="BI1538" s="164"/>
      <c r="BJ1538" s="164"/>
      <c r="BK1538" s="164"/>
      <c r="BL1538" s="164"/>
      <c r="BM1538" s="164"/>
      <c r="BN1538" s="164"/>
      <c r="BO1538" s="164"/>
      <c r="BP1538" s="164"/>
      <c r="BQ1538" s="164"/>
      <c r="BR1538" s="164"/>
      <c r="BS1538" s="164"/>
      <c r="BT1538" s="164"/>
      <c r="BU1538" s="164"/>
      <c r="BV1538" s="164"/>
      <c r="BW1538" s="164"/>
      <c r="BX1538" s="164"/>
      <c r="BY1538" s="172"/>
    </row>
    <row r="1539" spans="1:77" s="169" customFormat="1" x14ac:dyDescent="0.3">
      <c r="A1539" s="156"/>
      <c r="B1539" s="170"/>
      <c r="W1539" s="170"/>
      <c r="X1539" s="164"/>
      <c r="Y1539" s="164"/>
      <c r="Z1539" s="164"/>
      <c r="AA1539" s="164"/>
      <c r="AB1539" s="164"/>
      <c r="AC1539" s="164"/>
      <c r="AD1539" s="164"/>
      <c r="AE1539" s="164"/>
      <c r="AF1539" s="164"/>
      <c r="AG1539" s="164"/>
      <c r="AH1539" s="164"/>
      <c r="AI1539" s="164"/>
      <c r="AJ1539" s="164"/>
      <c r="AK1539" s="164"/>
      <c r="AL1539" s="164"/>
      <c r="AM1539" s="164"/>
      <c r="AN1539" s="164"/>
      <c r="AO1539" s="164"/>
      <c r="AP1539" s="164"/>
      <c r="AQ1539" s="164"/>
      <c r="AR1539" s="164"/>
      <c r="AS1539" s="164"/>
      <c r="AT1539" s="164"/>
      <c r="AU1539" s="164"/>
      <c r="AV1539" s="164"/>
      <c r="AW1539" s="164"/>
      <c r="AX1539" s="164"/>
      <c r="AY1539" s="164"/>
      <c r="AZ1539" s="164"/>
      <c r="BA1539" s="164"/>
      <c r="BB1539" s="164"/>
      <c r="BC1539" s="164"/>
      <c r="BD1539" s="164"/>
      <c r="BE1539" s="164"/>
      <c r="BF1539" s="164"/>
      <c r="BG1539" s="164"/>
      <c r="BH1539" s="164"/>
      <c r="BI1539" s="164"/>
      <c r="BJ1539" s="164"/>
      <c r="BK1539" s="164"/>
      <c r="BL1539" s="164"/>
      <c r="BM1539" s="164"/>
      <c r="BN1539" s="164"/>
      <c r="BO1539" s="164"/>
      <c r="BP1539" s="164"/>
      <c r="BQ1539" s="164"/>
      <c r="BR1539" s="164"/>
      <c r="BS1539" s="164"/>
      <c r="BT1539" s="164"/>
      <c r="BU1539" s="164"/>
      <c r="BV1539" s="164"/>
      <c r="BW1539" s="164"/>
      <c r="BX1539" s="164"/>
      <c r="BY1539" s="172"/>
    </row>
    <row r="1540" spans="1:77" s="169" customFormat="1" x14ac:dyDescent="0.3">
      <c r="A1540" s="156"/>
      <c r="B1540" s="170"/>
      <c r="W1540" s="170"/>
      <c r="X1540" s="164"/>
      <c r="Y1540" s="164"/>
      <c r="Z1540" s="164"/>
      <c r="AA1540" s="164"/>
      <c r="AB1540" s="164"/>
      <c r="AC1540" s="164"/>
      <c r="AD1540" s="164"/>
      <c r="AE1540" s="164"/>
      <c r="AF1540" s="164"/>
      <c r="AG1540" s="164"/>
      <c r="AH1540" s="164"/>
      <c r="AI1540" s="164"/>
      <c r="AJ1540" s="164"/>
      <c r="AK1540" s="164"/>
      <c r="AL1540" s="164"/>
      <c r="AM1540" s="164"/>
      <c r="AN1540" s="164"/>
      <c r="AO1540" s="164"/>
      <c r="AP1540" s="164"/>
      <c r="AQ1540" s="164"/>
      <c r="AR1540" s="164"/>
      <c r="AS1540" s="164"/>
      <c r="AT1540" s="164"/>
      <c r="AU1540" s="164"/>
      <c r="AV1540" s="164"/>
      <c r="AW1540" s="164"/>
      <c r="AX1540" s="164"/>
      <c r="AY1540" s="164"/>
      <c r="AZ1540" s="164"/>
      <c r="BA1540" s="164"/>
      <c r="BB1540" s="164"/>
      <c r="BC1540" s="164"/>
      <c r="BD1540" s="164"/>
      <c r="BE1540" s="164"/>
      <c r="BF1540" s="164"/>
      <c r="BG1540" s="164"/>
      <c r="BH1540" s="164"/>
      <c r="BI1540" s="164"/>
      <c r="BJ1540" s="164"/>
      <c r="BK1540" s="164"/>
      <c r="BL1540" s="164"/>
      <c r="BM1540" s="164"/>
      <c r="BN1540" s="164"/>
      <c r="BO1540" s="164"/>
      <c r="BP1540" s="164"/>
      <c r="BQ1540" s="164"/>
      <c r="BR1540" s="164"/>
      <c r="BS1540" s="164"/>
      <c r="BT1540" s="164"/>
      <c r="BU1540" s="164"/>
      <c r="BV1540" s="164"/>
      <c r="BW1540" s="164"/>
      <c r="BX1540" s="164"/>
      <c r="BY1540" s="172"/>
    </row>
    <row r="1541" spans="1:77" s="169" customFormat="1" x14ac:dyDescent="0.3">
      <c r="A1541" s="156"/>
      <c r="B1541" s="170"/>
      <c r="W1541" s="170"/>
      <c r="X1541" s="164"/>
      <c r="Y1541" s="164"/>
      <c r="Z1541" s="164"/>
      <c r="AA1541" s="164"/>
      <c r="AB1541" s="164"/>
      <c r="AC1541" s="164"/>
      <c r="AD1541" s="164"/>
      <c r="AE1541" s="164"/>
      <c r="AF1541" s="164"/>
      <c r="AG1541" s="164"/>
      <c r="AH1541" s="164"/>
      <c r="AI1541" s="164"/>
      <c r="AJ1541" s="164"/>
      <c r="AK1541" s="164"/>
      <c r="AL1541" s="164"/>
      <c r="AM1541" s="164"/>
      <c r="AN1541" s="164"/>
      <c r="AO1541" s="164"/>
      <c r="AP1541" s="164"/>
      <c r="AQ1541" s="164"/>
      <c r="AR1541" s="164"/>
      <c r="AS1541" s="164"/>
      <c r="AT1541" s="164"/>
      <c r="AU1541" s="164"/>
      <c r="AV1541" s="164"/>
      <c r="AW1541" s="164"/>
      <c r="AX1541" s="164"/>
      <c r="AY1541" s="164"/>
      <c r="AZ1541" s="164"/>
      <c r="BA1541" s="164"/>
      <c r="BB1541" s="164"/>
      <c r="BC1541" s="164"/>
      <c r="BD1541" s="164"/>
      <c r="BE1541" s="164"/>
      <c r="BF1541" s="164"/>
      <c r="BG1541" s="164"/>
      <c r="BH1541" s="164"/>
      <c r="BI1541" s="164"/>
      <c r="BJ1541" s="164"/>
      <c r="BK1541" s="164"/>
      <c r="BL1541" s="164"/>
      <c r="BM1541" s="164"/>
      <c r="BN1541" s="164"/>
      <c r="BO1541" s="164"/>
      <c r="BP1541" s="164"/>
      <c r="BQ1541" s="164"/>
      <c r="BR1541" s="164"/>
      <c r="BS1541" s="164"/>
      <c r="BT1541" s="164"/>
      <c r="BU1541" s="164"/>
      <c r="BV1541" s="164"/>
      <c r="BW1541" s="164"/>
      <c r="BX1541" s="164"/>
      <c r="BY1541" s="172"/>
    </row>
    <row r="1542" spans="1:77" s="169" customFormat="1" x14ac:dyDescent="0.3">
      <c r="A1542" s="156"/>
      <c r="B1542" s="170"/>
      <c r="W1542" s="170"/>
      <c r="X1542" s="164"/>
      <c r="Y1542" s="164"/>
      <c r="Z1542" s="164"/>
      <c r="AA1542" s="164"/>
      <c r="AB1542" s="164"/>
      <c r="AC1542" s="164"/>
      <c r="AD1542" s="164"/>
      <c r="AE1542" s="164"/>
      <c r="AF1542" s="164"/>
      <c r="AG1542" s="164"/>
      <c r="AH1542" s="164"/>
      <c r="AI1542" s="164"/>
      <c r="AJ1542" s="164"/>
      <c r="AK1542" s="164"/>
      <c r="AL1542" s="164"/>
      <c r="AM1542" s="164"/>
      <c r="AN1542" s="164"/>
      <c r="AO1542" s="164"/>
      <c r="AP1542" s="164"/>
      <c r="AQ1542" s="164"/>
      <c r="AR1542" s="164"/>
      <c r="AS1542" s="164"/>
      <c r="AT1542" s="164"/>
      <c r="AU1542" s="164"/>
      <c r="AV1542" s="164"/>
      <c r="AW1542" s="164"/>
      <c r="AX1542" s="164"/>
      <c r="AY1542" s="164"/>
      <c r="AZ1542" s="164"/>
      <c r="BA1542" s="164"/>
      <c r="BB1542" s="164"/>
      <c r="BC1542" s="164"/>
      <c r="BD1542" s="164"/>
      <c r="BE1542" s="164"/>
      <c r="BF1542" s="164"/>
      <c r="BG1542" s="164"/>
      <c r="BH1542" s="164"/>
      <c r="BI1542" s="164"/>
      <c r="BJ1542" s="164"/>
      <c r="BK1542" s="164"/>
      <c r="BL1542" s="164"/>
      <c r="BM1542" s="164"/>
      <c r="BN1542" s="164"/>
      <c r="BO1542" s="164"/>
      <c r="BP1542" s="164"/>
      <c r="BQ1542" s="164"/>
      <c r="BR1542" s="164"/>
      <c r="BS1542" s="164"/>
      <c r="BT1542" s="164"/>
      <c r="BU1542" s="164"/>
      <c r="BV1542" s="164"/>
      <c r="BW1542" s="164"/>
      <c r="BX1542" s="164"/>
      <c r="BY1542" s="172"/>
    </row>
    <row r="1543" spans="1:77" s="169" customFormat="1" x14ac:dyDescent="0.3">
      <c r="A1543" s="156"/>
      <c r="B1543" s="170"/>
      <c r="W1543" s="170"/>
      <c r="X1543" s="164"/>
      <c r="Y1543" s="164"/>
      <c r="Z1543" s="164"/>
      <c r="AA1543" s="164"/>
      <c r="AB1543" s="164"/>
      <c r="AC1543" s="164"/>
      <c r="AD1543" s="164"/>
      <c r="AE1543" s="164"/>
      <c r="AF1543" s="164"/>
      <c r="AG1543" s="164"/>
      <c r="AH1543" s="164"/>
      <c r="AI1543" s="164"/>
      <c r="AJ1543" s="164"/>
      <c r="AK1543" s="164"/>
      <c r="AL1543" s="164"/>
      <c r="AM1543" s="164"/>
      <c r="AN1543" s="164"/>
      <c r="AO1543" s="164"/>
      <c r="AP1543" s="164"/>
      <c r="AQ1543" s="164"/>
      <c r="AR1543" s="164"/>
      <c r="AS1543" s="164"/>
      <c r="AT1543" s="164"/>
      <c r="AU1543" s="164"/>
      <c r="AV1543" s="164"/>
      <c r="AW1543" s="164"/>
      <c r="AX1543" s="164"/>
      <c r="AY1543" s="164"/>
      <c r="AZ1543" s="164"/>
      <c r="BA1543" s="164"/>
      <c r="BB1543" s="164"/>
      <c r="BC1543" s="164"/>
      <c r="BD1543" s="164"/>
      <c r="BE1543" s="164"/>
      <c r="BF1543" s="164"/>
      <c r="BG1543" s="164"/>
      <c r="BH1543" s="164"/>
      <c r="BI1543" s="164"/>
      <c r="BJ1543" s="164"/>
      <c r="BK1543" s="164"/>
      <c r="BL1543" s="164"/>
      <c r="BM1543" s="164"/>
      <c r="BN1543" s="164"/>
      <c r="BO1543" s="164"/>
      <c r="BP1543" s="164"/>
      <c r="BQ1543" s="164"/>
      <c r="BR1543" s="164"/>
      <c r="BS1543" s="164"/>
      <c r="BT1543" s="164"/>
      <c r="BU1543" s="164"/>
      <c r="BV1543" s="164"/>
      <c r="BW1543" s="164"/>
      <c r="BX1543" s="164"/>
      <c r="BY1543" s="172"/>
    </row>
    <row r="1544" spans="1:77" s="169" customFormat="1" x14ac:dyDescent="0.3">
      <c r="A1544" s="156"/>
      <c r="B1544" s="170"/>
      <c r="W1544" s="170"/>
      <c r="X1544" s="164"/>
      <c r="Y1544" s="164"/>
      <c r="Z1544" s="164"/>
      <c r="AA1544" s="164"/>
      <c r="AB1544" s="164"/>
      <c r="AC1544" s="164"/>
      <c r="AD1544" s="164"/>
      <c r="AE1544" s="164"/>
      <c r="AF1544" s="164"/>
      <c r="AG1544" s="164"/>
      <c r="AH1544" s="164"/>
      <c r="AI1544" s="164"/>
      <c r="AJ1544" s="164"/>
      <c r="AK1544" s="164"/>
      <c r="AL1544" s="164"/>
      <c r="AM1544" s="164"/>
      <c r="AN1544" s="164"/>
      <c r="AO1544" s="164"/>
      <c r="AP1544" s="164"/>
      <c r="AQ1544" s="164"/>
      <c r="AR1544" s="164"/>
      <c r="AS1544" s="164"/>
      <c r="AT1544" s="164"/>
      <c r="AU1544" s="164"/>
      <c r="AV1544" s="164"/>
      <c r="AW1544" s="164"/>
      <c r="AX1544" s="164"/>
      <c r="AY1544" s="164"/>
      <c r="AZ1544" s="164"/>
      <c r="BA1544" s="164"/>
      <c r="BB1544" s="164"/>
      <c r="BC1544" s="164"/>
      <c r="BD1544" s="164"/>
      <c r="BE1544" s="164"/>
      <c r="BF1544" s="164"/>
      <c r="BG1544" s="164"/>
      <c r="BH1544" s="164"/>
      <c r="BI1544" s="164"/>
      <c r="BJ1544" s="164"/>
      <c r="BK1544" s="164"/>
      <c r="BL1544" s="164"/>
      <c r="BM1544" s="164"/>
      <c r="BN1544" s="164"/>
      <c r="BO1544" s="164"/>
      <c r="BP1544" s="164"/>
      <c r="BQ1544" s="164"/>
      <c r="BR1544" s="164"/>
      <c r="BS1544" s="164"/>
      <c r="BT1544" s="164"/>
      <c r="BU1544" s="164"/>
      <c r="BV1544" s="164"/>
      <c r="BW1544" s="164"/>
      <c r="BX1544" s="164"/>
      <c r="BY1544" s="172"/>
    </row>
    <row r="1545" spans="1:77" s="169" customFormat="1" x14ac:dyDescent="0.3">
      <c r="A1545" s="156"/>
      <c r="B1545" s="170"/>
      <c r="W1545" s="170"/>
      <c r="X1545" s="164"/>
      <c r="Y1545" s="164"/>
      <c r="Z1545" s="164"/>
      <c r="AA1545" s="164"/>
      <c r="AB1545" s="164"/>
      <c r="AC1545" s="164"/>
      <c r="AD1545" s="164"/>
      <c r="AE1545" s="164"/>
      <c r="AF1545" s="164"/>
      <c r="AG1545" s="164"/>
      <c r="AH1545" s="164"/>
      <c r="AI1545" s="164"/>
      <c r="AJ1545" s="164"/>
      <c r="AK1545" s="164"/>
      <c r="AL1545" s="164"/>
      <c r="AM1545" s="164"/>
      <c r="AN1545" s="164"/>
      <c r="AO1545" s="164"/>
      <c r="AP1545" s="164"/>
      <c r="AQ1545" s="164"/>
      <c r="AR1545" s="164"/>
      <c r="AS1545" s="164"/>
      <c r="AT1545" s="164"/>
      <c r="AU1545" s="164"/>
      <c r="AV1545" s="164"/>
      <c r="AW1545" s="164"/>
      <c r="AX1545" s="164"/>
      <c r="AY1545" s="164"/>
      <c r="AZ1545" s="164"/>
      <c r="BA1545" s="164"/>
      <c r="BB1545" s="164"/>
      <c r="BC1545" s="164"/>
      <c r="BD1545" s="164"/>
      <c r="BE1545" s="164"/>
      <c r="BF1545" s="164"/>
      <c r="BG1545" s="164"/>
      <c r="BH1545" s="164"/>
      <c r="BI1545" s="164"/>
      <c r="BJ1545" s="164"/>
      <c r="BK1545" s="164"/>
      <c r="BL1545" s="164"/>
      <c r="BM1545" s="164"/>
      <c r="BN1545" s="164"/>
      <c r="BO1545" s="164"/>
      <c r="BP1545" s="164"/>
      <c r="BQ1545" s="164"/>
      <c r="BR1545" s="164"/>
      <c r="BS1545" s="164"/>
      <c r="BT1545" s="164"/>
      <c r="BU1545" s="164"/>
      <c r="BV1545" s="164"/>
      <c r="BW1545" s="164"/>
      <c r="BX1545" s="164"/>
      <c r="BY1545" s="172"/>
    </row>
    <row r="1546" spans="1:77" s="169" customFormat="1" x14ac:dyDescent="0.3">
      <c r="A1546" s="156"/>
      <c r="B1546" s="170"/>
      <c r="W1546" s="170"/>
      <c r="X1546" s="164"/>
      <c r="Y1546" s="164"/>
      <c r="Z1546" s="164"/>
      <c r="AA1546" s="164"/>
      <c r="AB1546" s="164"/>
      <c r="AC1546" s="164"/>
      <c r="AD1546" s="164"/>
      <c r="AE1546" s="164"/>
      <c r="AF1546" s="164"/>
      <c r="AG1546" s="164"/>
      <c r="AH1546" s="164"/>
      <c r="AI1546" s="164"/>
      <c r="AJ1546" s="164"/>
      <c r="AK1546" s="164"/>
      <c r="AL1546" s="164"/>
      <c r="AM1546" s="164"/>
      <c r="AN1546" s="164"/>
      <c r="AO1546" s="164"/>
      <c r="AP1546" s="164"/>
      <c r="AQ1546" s="164"/>
      <c r="AR1546" s="164"/>
      <c r="AS1546" s="164"/>
      <c r="AT1546" s="164"/>
      <c r="AU1546" s="164"/>
      <c r="AV1546" s="164"/>
      <c r="AW1546" s="164"/>
      <c r="AX1546" s="164"/>
      <c r="AY1546" s="164"/>
      <c r="AZ1546" s="164"/>
      <c r="BA1546" s="164"/>
      <c r="BB1546" s="164"/>
      <c r="BC1546" s="164"/>
      <c r="BD1546" s="164"/>
      <c r="BE1546" s="164"/>
      <c r="BF1546" s="164"/>
      <c r="BG1546" s="164"/>
      <c r="BH1546" s="164"/>
      <c r="BI1546" s="164"/>
      <c r="BJ1546" s="164"/>
      <c r="BK1546" s="164"/>
      <c r="BL1546" s="164"/>
      <c r="BM1546" s="164"/>
      <c r="BN1546" s="164"/>
      <c r="BO1546" s="164"/>
      <c r="BP1546" s="164"/>
      <c r="BQ1546" s="164"/>
      <c r="BR1546" s="164"/>
      <c r="BS1546" s="164"/>
      <c r="BT1546" s="164"/>
      <c r="BU1546" s="164"/>
      <c r="BV1546" s="164"/>
      <c r="BW1546" s="164"/>
      <c r="BX1546" s="164"/>
      <c r="BY1546" s="172"/>
    </row>
    <row r="1547" spans="1:77" s="169" customFormat="1" x14ac:dyDescent="0.3">
      <c r="A1547" s="156"/>
      <c r="B1547" s="170"/>
      <c r="W1547" s="170"/>
      <c r="X1547" s="164"/>
      <c r="Y1547" s="164"/>
      <c r="Z1547" s="164"/>
      <c r="AA1547" s="164"/>
      <c r="AB1547" s="164"/>
      <c r="AC1547" s="164"/>
      <c r="AD1547" s="164"/>
      <c r="AE1547" s="164"/>
      <c r="AF1547" s="164"/>
      <c r="AG1547" s="164"/>
      <c r="AH1547" s="164"/>
      <c r="AI1547" s="164"/>
      <c r="AJ1547" s="164"/>
      <c r="AK1547" s="164"/>
      <c r="AL1547" s="164"/>
      <c r="AM1547" s="164"/>
      <c r="AN1547" s="164"/>
      <c r="AO1547" s="164"/>
      <c r="AP1547" s="164"/>
      <c r="AQ1547" s="164"/>
      <c r="AR1547" s="164"/>
      <c r="AS1547" s="164"/>
      <c r="AT1547" s="164"/>
      <c r="AU1547" s="164"/>
      <c r="AV1547" s="164"/>
      <c r="AW1547" s="164"/>
      <c r="AX1547" s="164"/>
      <c r="AY1547" s="164"/>
      <c r="AZ1547" s="164"/>
      <c r="BA1547" s="164"/>
      <c r="BB1547" s="164"/>
      <c r="BC1547" s="164"/>
      <c r="BD1547" s="164"/>
      <c r="BE1547" s="164"/>
      <c r="BF1547" s="164"/>
      <c r="BG1547" s="164"/>
      <c r="BH1547" s="164"/>
      <c r="BI1547" s="164"/>
      <c r="BJ1547" s="164"/>
      <c r="BK1547" s="164"/>
      <c r="BL1547" s="164"/>
      <c r="BM1547" s="164"/>
      <c r="BN1547" s="164"/>
      <c r="BO1547" s="164"/>
      <c r="BP1547" s="164"/>
      <c r="BQ1547" s="164"/>
      <c r="BR1547" s="164"/>
      <c r="BS1547" s="164"/>
      <c r="BT1547" s="164"/>
      <c r="BU1547" s="164"/>
      <c r="BV1547" s="164"/>
      <c r="BW1547" s="164"/>
      <c r="BX1547" s="164"/>
      <c r="BY1547" s="172"/>
    </row>
    <row r="1548" spans="1:77" s="169" customFormat="1" x14ac:dyDescent="0.3">
      <c r="A1548" s="156"/>
      <c r="B1548" s="170"/>
      <c r="W1548" s="170"/>
      <c r="X1548" s="164"/>
      <c r="Y1548" s="164"/>
      <c r="Z1548" s="164"/>
      <c r="AA1548" s="164"/>
      <c r="AB1548" s="164"/>
      <c r="AC1548" s="164"/>
      <c r="AD1548" s="164"/>
      <c r="AE1548" s="164"/>
      <c r="AF1548" s="164"/>
      <c r="AG1548" s="164"/>
      <c r="AH1548" s="164"/>
      <c r="AI1548" s="164"/>
      <c r="AJ1548" s="164"/>
      <c r="AK1548" s="164"/>
      <c r="AL1548" s="164"/>
      <c r="AM1548" s="164"/>
      <c r="AN1548" s="164"/>
      <c r="AO1548" s="164"/>
      <c r="AP1548" s="164"/>
      <c r="AQ1548" s="164"/>
      <c r="AR1548" s="164"/>
      <c r="AS1548" s="164"/>
      <c r="AT1548" s="164"/>
      <c r="AU1548" s="164"/>
      <c r="AV1548" s="164"/>
      <c r="AW1548" s="164"/>
      <c r="AX1548" s="164"/>
      <c r="AY1548" s="164"/>
      <c r="AZ1548" s="164"/>
      <c r="BA1548" s="164"/>
      <c r="BB1548" s="164"/>
      <c r="BC1548" s="164"/>
      <c r="BD1548" s="164"/>
      <c r="BE1548" s="164"/>
      <c r="BF1548" s="164"/>
      <c r="BG1548" s="164"/>
      <c r="BH1548" s="164"/>
      <c r="BI1548" s="164"/>
      <c r="BJ1548" s="164"/>
      <c r="BK1548" s="164"/>
      <c r="BL1548" s="164"/>
      <c r="BM1548" s="164"/>
      <c r="BN1548" s="164"/>
      <c r="BO1548" s="164"/>
      <c r="BP1548" s="164"/>
      <c r="BQ1548" s="164"/>
      <c r="BR1548" s="164"/>
      <c r="BS1548" s="164"/>
      <c r="BT1548" s="164"/>
      <c r="BU1548" s="164"/>
      <c r="BV1548" s="164"/>
      <c r="BW1548" s="164"/>
      <c r="BX1548" s="164"/>
      <c r="BY1548" s="172"/>
    </row>
    <row r="1549" spans="1:77" s="169" customFormat="1" x14ac:dyDescent="0.3">
      <c r="A1549" s="156"/>
      <c r="B1549" s="170"/>
      <c r="W1549" s="170"/>
      <c r="X1549" s="164"/>
      <c r="Y1549" s="164"/>
      <c r="Z1549" s="164"/>
      <c r="AA1549" s="164"/>
      <c r="AB1549" s="164"/>
      <c r="AC1549" s="164"/>
      <c r="AD1549" s="164"/>
      <c r="AE1549" s="164"/>
      <c r="AF1549" s="164"/>
      <c r="AG1549" s="164"/>
      <c r="AH1549" s="164"/>
      <c r="AI1549" s="164"/>
      <c r="AJ1549" s="164"/>
      <c r="AK1549" s="164"/>
      <c r="AL1549" s="164"/>
      <c r="AM1549" s="164"/>
      <c r="AN1549" s="164"/>
      <c r="AO1549" s="164"/>
      <c r="AP1549" s="164"/>
      <c r="AQ1549" s="164"/>
      <c r="AR1549" s="164"/>
      <c r="AS1549" s="164"/>
      <c r="AT1549" s="164"/>
      <c r="AU1549" s="164"/>
      <c r="AV1549" s="164"/>
      <c r="AW1549" s="164"/>
      <c r="AX1549" s="164"/>
      <c r="AY1549" s="164"/>
      <c r="AZ1549" s="164"/>
      <c r="BA1549" s="164"/>
      <c r="BB1549" s="164"/>
      <c r="BC1549" s="164"/>
      <c r="BD1549" s="164"/>
      <c r="BE1549" s="164"/>
      <c r="BF1549" s="164"/>
      <c r="BG1549" s="164"/>
      <c r="BH1549" s="164"/>
      <c r="BI1549" s="164"/>
      <c r="BJ1549" s="164"/>
      <c r="BK1549" s="164"/>
      <c r="BL1549" s="164"/>
      <c r="BM1549" s="164"/>
      <c r="BN1549" s="164"/>
      <c r="BO1549" s="164"/>
      <c r="BP1549" s="164"/>
      <c r="BQ1549" s="164"/>
      <c r="BR1549" s="164"/>
      <c r="BS1549" s="164"/>
      <c r="BT1549" s="164"/>
      <c r="BU1549" s="164"/>
      <c r="BV1549" s="164"/>
      <c r="BW1549" s="164"/>
      <c r="BX1549" s="164"/>
      <c r="BY1549" s="172"/>
    </row>
    <row r="1550" spans="1:77" s="169" customFormat="1" x14ac:dyDescent="0.3">
      <c r="A1550" s="156"/>
      <c r="B1550" s="170"/>
      <c r="W1550" s="170"/>
      <c r="X1550" s="164"/>
      <c r="Y1550" s="164"/>
      <c r="Z1550" s="164"/>
      <c r="AA1550" s="164"/>
      <c r="AB1550" s="164"/>
      <c r="AC1550" s="164"/>
      <c r="AD1550" s="164"/>
      <c r="AE1550" s="164"/>
      <c r="AF1550" s="164"/>
      <c r="AG1550" s="164"/>
      <c r="AH1550" s="164"/>
      <c r="AI1550" s="164"/>
      <c r="AJ1550" s="164"/>
      <c r="AK1550" s="164"/>
      <c r="AL1550" s="164"/>
      <c r="AM1550" s="164"/>
      <c r="AN1550" s="164"/>
      <c r="AO1550" s="164"/>
      <c r="AP1550" s="164"/>
      <c r="AQ1550" s="164"/>
      <c r="AR1550" s="164"/>
      <c r="AS1550" s="164"/>
      <c r="AT1550" s="164"/>
      <c r="AU1550" s="164"/>
      <c r="AV1550" s="164"/>
      <c r="AW1550" s="164"/>
      <c r="AX1550" s="164"/>
      <c r="AY1550" s="164"/>
      <c r="AZ1550" s="164"/>
      <c r="BA1550" s="164"/>
      <c r="BB1550" s="164"/>
      <c r="BC1550" s="164"/>
      <c r="BD1550" s="164"/>
      <c r="BE1550" s="164"/>
      <c r="BF1550" s="164"/>
      <c r="BG1550" s="164"/>
      <c r="BH1550" s="164"/>
      <c r="BI1550" s="164"/>
      <c r="BJ1550" s="164"/>
      <c r="BK1550" s="164"/>
      <c r="BL1550" s="164"/>
      <c r="BM1550" s="164"/>
      <c r="BN1550" s="164"/>
      <c r="BO1550" s="164"/>
      <c r="BP1550" s="164"/>
      <c r="BQ1550" s="164"/>
      <c r="BR1550" s="164"/>
      <c r="BS1550" s="164"/>
      <c r="BT1550" s="164"/>
      <c r="BU1550" s="164"/>
      <c r="BV1550" s="164"/>
      <c r="BW1550" s="164"/>
      <c r="BX1550" s="164"/>
      <c r="BY1550" s="172"/>
    </row>
    <row r="1551" spans="1:77" s="169" customFormat="1" x14ac:dyDescent="0.3">
      <c r="A1551" s="156"/>
      <c r="B1551" s="170"/>
      <c r="W1551" s="170"/>
      <c r="X1551" s="164"/>
      <c r="Y1551" s="164"/>
      <c r="Z1551" s="164"/>
      <c r="AA1551" s="164"/>
      <c r="AB1551" s="164"/>
      <c r="AC1551" s="164"/>
      <c r="AD1551" s="164"/>
      <c r="AE1551" s="164"/>
      <c r="AF1551" s="164"/>
      <c r="AG1551" s="164"/>
      <c r="AH1551" s="164"/>
      <c r="AI1551" s="164"/>
      <c r="AJ1551" s="164"/>
      <c r="AK1551" s="164"/>
      <c r="AL1551" s="164"/>
      <c r="AM1551" s="164"/>
      <c r="AN1551" s="164"/>
      <c r="AO1551" s="164"/>
      <c r="AP1551" s="164"/>
      <c r="AQ1551" s="164"/>
      <c r="AR1551" s="164"/>
      <c r="AS1551" s="164"/>
      <c r="AT1551" s="164"/>
      <c r="AU1551" s="164"/>
      <c r="AV1551" s="164"/>
      <c r="AW1551" s="164"/>
      <c r="AX1551" s="164"/>
      <c r="AY1551" s="164"/>
      <c r="AZ1551" s="164"/>
      <c r="BA1551" s="164"/>
      <c r="BB1551" s="164"/>
      <c r="BC1551" s="164"/>
      <c r="BD1551" s="164"/>
      <c r="BE1551" s="164"/>
      <c r="BF1551" s="164"/>
      <c r="BG1551" s="164"/>
      <c r="BH1551" s="164"/>
      <c r="BI1551" s="164"/>
      <c r="BJ1551" s="164"/>
      <c r="BK1551" s="164"/>
      <c r="BL1551" s="164"/>
      <c r="BM1551" s="164"/>
      <c r="BN1551" s="164"/>
      <c r="BO1551" s="164"/>
      <c r="BP1551" s="164"/>
      <c r="BQ1551" s="164"/>
      <c r="BR1551" s="164"/>
      <c r="BS1551" s="164"/>
      <c r="BT1551" s="164"/>
      <c r="BU1551" s="164"/>
      <c r="BV1551" s="164"/>
      <c r="BW1551" s="164"/>
      <c r="BX1551" s="164"/>
      <c r="BY1551" s="172"/>
    </row>
    <row r="1552" spans="1:77" s="169" customFormat="1" x14ac:dyDescent="0.3">
      <c r="A1552" s="156"/>
      <c r="B1552" s="170"/>
      <c r="W1552" s="170"/>
      <c r="X1552" s="164"/>
      <c r="Y1552" s="164"/>
      <c r="Z1552" s="164"/>
      <c r="AA1552" s="164"/>
      <c r="AB1552" s="164"/>
      <c r="AC1552" s="164"/>
      <c r="AD1552" s="164"/>
      <c r="AE1552" s="164"/>
      <c r="AF1552" s="164"/>
      <c r="AG1552" s="164"/>
      <c r="AH1552" s="164"/>
      <c r="AI1552" s="164"/>
      <c r="AJ1552" s="164"/>
      <c r="AK1552" s="164"/>
      <c r="AL1552" s="164"/>
      <c r="AM1552" s="164"/>
      <c r="AN1552" s="164"/>
      <c r="AO1552" s="164"/>
      <c r="AP1552" s="164"/>
      <c r="AQ1552" s="164"/>
      <c r="AR1552" s="164"/>
      <c r="AS1552" s="164"/>
      <c r="AT1552" s="164"/>
      <c r="AU1552" s="164"/>
      <c r="AV1552" s="164"/>
      <c r="AW1552" s="164"/>
      <c r="AX1552" s="164"/>
      <c r="AY1552" s="164"/>
      <c r="AZ1552" s="164"/>
      <c r="BA1552" s="164"/>
      <c r="BB1552" s="164"/>
      <c r="BC1552" s="164"/>
      <c r="BD1552" s="164"/>
      <c r="BE1552" s="164"/>
      <c r="BF1552" s="164"/>
      <c r="BG1552" s="164"/>
      <c r="BH1552" s="164"/>
      <c r="BI1552" s="164"/>
      <c r="BJ1552" s="164"/>
      <c r="BK1552" s="164"/>
      <c r="BL1552" s="164"/>
      <c r="BM1552" s="164"/>
      <c r="BN1552" s="164"/>
      <c r="BO1552" s="164"/>
      <c r="BP1552" s="164"/>
      <c r="BQ1552" s="164"/>
      <c r="BR1552" s="164"/>
      <c r="BS1552" s="164"/>
      <c r="BT1552" s="164"/>
      <c r="BU1552" s="164"/>
      <c r="BV1552" s="164"/>
      <c r="BW1552" s="164"/>
      <c r="BX1552" s="164"/>
      <c r="BY1552" s="172"/>
    </row>
    <row r="1553" spans="1:77" s="169" customFormat="1" x14ac:dyDescent="0.3">
      <c r="A1553" s="156"/>
      <c r="B1553" s="170"/>
      <c r="W1553" s="170"/>
      <c r="X1553" s="164"/>
      <c r="Y1553" s="164"/>
      <c r="Z1553" s="164"/>
      <c r="AA1553" s="164"/>
      <c r="AB1553" s="164"/>
      <c r="AC1553" s="164"/>
      <c r="AD1553" s="164"/>
      <c r="AE1553" s="164"/>
      <c r="AF1553" s="164"/>
      <c r="AG1553" s="164"/>
      <c r="AH1553" s="164"/>
      <c r="AI1553" s="164"/>
      <c r="AJ1553" s="164"/>
      <c r="AK1553" s="164"/>
      <c r="AL1553" s="164"/>
      <c r="AM1553" s="164"/>
      <c r="AN1553" s="164"/>
      <c r="AO1553" s="164"/>
      <c r="AP1553" s="164"/>
      <c r="AQ1553" s="164"/>
      <c r="AR1553" s="164"/>
      <c r="AS1553" s="164"/>
      <c r="AT1553" s="164"/>
      <c r="AU1553" s="164"/>
      <c r="AV1553" s="164"/>
      <c r="AW1553" s="164"/>
      <c r="AX1553" s="164"/>
      <c r="AY1553" s="164"/>
      <c r="AZ1553" s="164"/>
      <c r="BA1553" s="164"/>
      <c r="BB1553" s="164"/>
      <c r="BC1553" s="164"/>
      <c r="BD1553" s="164"/>
      <c r="BE1553" s="164"/>
      <c r="BF1553" s="164"/>
      <c r="BG1553" s="164"/>
      <c r="BH1553" s="164"/>
      <c r="BI1553" s="164"/>
      <c r="BJ1553" s="164"/>
      <c r="BK1553" s="164"/>
      <c r="BL1553" s="164"/>
      <c r="BM1553" s="164"/>
      <c r="BN1553" s="164"/>
      <c r="BO1553" s="164"/>
      <c r="BP1553" s="164"/>
      <c r="BQ1553" s="164"/>
      <c r="BR1553" s="164"/>
      <c r="BS1553" s="164"/>
      <c r="BT1553" s="164"/>
      <c r="BU1553" s="164"/>
      <c r="BV1553" s="164"/>
      <c r="BW1553" s="164"/>
      <c r="BX1553" s="164"/>
      <c r="BY1553" s="172"/>
    </row>
    <row r="1554" spans="1:77" s="169" customFormat="1" x14ac:dyDescent="0.3">
      <c r="A1554" s="156"/>
      <c r="B1554" s="170"/>
      <c r="W1554" s="170"/>
      <c r="X1554" s="164"/>
      <c r="Y1554" s="164"/>
      <c r="Z1554" s="164"/>
      <c r="AA1554" s="164"/>
      <c r="AB1554" s="164"/>
      <c r="AC1554" s="164"/>
      <c r="AD1554" s="164"/>
      <c r="AE1554" s="164"/>
      <c r="AF1554" s="164"/>
      <c r="AG1554" s="164"/>
      <c r="AH1554" s="164"/>
      <c r="AI1554" s="164"/>
      <c r="AJ1554" s="164"/>
      <c r="AK1554" s="164"/>
      <c r="AL1554" s="164"/>
      <c r="AM1554" s="164"/>
      <c r="AN1554" s="164"/>
      <c r="AO1554" s="164"/>
      <c r="AP1554" s="164"/>
      <c r="AQ1554" s="164"/>
      <c r="AR1554" s="164"/>
      <c r="AS1554" s="164"/>
      <c r="AT1554" s="164"/>
      <c r="AU1554" s="164"/>
      <c r="AV1554" s="164"/>
      <c r="AW1554" s="164"/>
      <c r="AX1554" s="164"/>
      <c r="AY1554" s="164"/>
      <c r="AZ1554" s="164"/>
      <c r="BA1554" s="164"/>
      <c r="BB1554" s="164"/>
      <c r="BC1554" s="164"/>
      <c r="BD1554" s="164"/>
      <c r="BE1554" s="164"/>
      <c r="BF1554" s="164"/>
      <c r="BG1554" s="164"/>
      <c r="BH1554" s="164"/>
      <c r="BI1554" s="164"/>
      <c r="BJ1554" s="164"/>
      <c r="BK1554" s="164"/>
      <c r="BL1554" s="164"/>
      <c r="BM1554" s="164"/>
      <c r="BN1554" s="164"/>
      <c r="BO1554" s="164"/>
      <c r="BP1554" s="164"/>
      <c r="BQ1554" s="164"/>
      <c r="BR1554" s="164"/>
      <c r="BS1554" s="164"/>
      <c r="BT1554" s="164"/>
      <c r="BU1554" s="164"/>
      <c r="BV1554" s="164"/>
      <c r="BW1554" s="164"/>
      <c r="BX1554" s="164"/>
      <c r="BY1554" s="172"/>
    </row>
    <row r="1555" spans="1:77" s="169" customFormat="1" x14ac:dyDescent="0.3">
      <c r="A1555" s="156"/>
      <c r="B1555" s="170"/>
      <c r="W1555" s="170"/>
      <c r="X1555" s="164"/>
      <c r="Y1555" s="164"/>
      <c r="Z1555" s="164"/>
      <c r="AA1555" s="164"/>
      <c r="AB1555" s="164"/>
      <c r="AC1555" s="164"/>
      <c r="AD1555" s="164"/>
      <c r="AE1555" s="164"/>
      <c r="AF1555" s="164"/>
      <c r="AG1555" s="164"/>
      <c r="AH1555" s="164"/>
      <c r="AI1555" s="164"/>
      <c r="AJ1555" s="164"/>
      <c r="AK1555" s="164"/>
      <c r="AL1555" s="164"/>
      <c r="AM1555" s="164"/>
      <c r="AN1555" s="164"/>
      <c r="AO1555" s="164"/>
      <c r="AP1555" s="164"/>
      <c r="AQ1555" s="164"/>
      <c r="AR1555" s="164"/>
      <c r="AS1555" s="164"/>
      <c r="AT1555" s="164"/>
      <c r="AU1555" s="164"/>
      <c r="AV1555" s="164"/>
      <c r="AW1555" s="164"/>
      <c r="AX1555" s="164"/>
      <c r="AY1555" s="164"/>
      <c r="AZ1555" s="164"/>
      <c r="BA1555" s="164"/>
      <c r="BB1555" s="164"/>
      <c r="BC1555" s="164"/>
      <c r="BD1555" s="164"/>
      <c r="BE1555" s="164"/>
      <c r="BF1555" s="164"/>
      <c r="BG1555" s="164"/>
      <c r="BH1555" s="164"/>
      <c r="BI1555" s="164"/>
      <c r="BJ1555" s="164"/>
      <c r="BK1555" s="164"/>
      <c r="BL1555" s="164"/>
      <c r="BM1555" s="164"/>
      <c r="BN1555" s="164"/>
      <c r="BO1555" s="164"/>
      <c r="BP1555" s="164"/>
      <c r="BQ1555" s="164"/>
      <c r="BR1555" s="164"/>
      <c r="BS1555" s="164"/>
      <c r="BT1555" s="164"/>
      <c r="BU1555" s="164"/>
      <c r="BV1555" s="164"/>
      <c r="BW1555" s="164"/>
      <c r="BX1555" s="164"/>
      <c r="BY1555" s="172"/>
    </row>
    <row r="1556" spans="1:77" s="169" customFormat="1" x14ac:dyDescent="0.3">
      <c r="A1556" s="156"/>
      <c r="B1556" s="170"/>
      <c r="W1556" s="170"/>
      <c r="X1556" s="164"/>
      <c r="Y1556" s="164"/>
      <c r="Z1556" s="164"/>
      <c r="AA1556" s="164"/>
      <c r="AB1556" s="164"/>
      <c r="AC1556" s="164"/>
      <c r="AD1556" s="164"/>
      <c r="AE1556" s="164"/>
      <c r="AF1556" s="164"/>
      <c r="AG1556" s="164"/>
      <c r="AH1556" s="164"/>
      <c r="AI1556" s="164"/>
      <c r="AJ1556" s="164"/>
      <c r="AK1556" s="164"/>
      <c r="AL1556" s="164"/>
      <c r="AM1556" s="164"/>
      <c r="AN1556" s="164"/>
      <c r="AO1556" s="164"/>
      <c r="AP1556" s="164"/>
      <c r="AQ1556" s="164"/>
      <c r="AR1556" s="164"/>
      <c r="AS1556" s="164"/>
      <c r="AT1556" s="164"/>
      <c r="AU1556" s="164"/>
      <c r="AV1556" s="164"/>
      <c r="AW1556" s="164"/>
      <c r="AX1556" s="164"/>
      <c r="AY1556" s="164"/>
      <c r="AZ1556" s="164"/>
      <c r="BA1556" s="164"/>
      <c r="BB1556" s="164"/>
      <c r="BC1556" s="164"/>
      <c r="BD1556" s="164"/>
      <c r="BE1556" s="164"/>
      <c r="BF1556" s="164"/>
      <c r="BG1556" s="164"/>
      <c r="BH1556" s="164"/>
      <c r="BI1556" s="164"/>
      <c r="BJ1556" s="164"/>
      <c r="BK1556" s="164"/>
      <c r="BL1556" s="164"/>
      <c r="BM1556" s="164"/>
      <c r="BN1556" s="164"/>
      <c r="BO1556" s="164"/>
      <c r="BP1556" s="164"/>
      <c r="BQ1556" s="164"/>
      <c r="BR1556" s="164"/>
      <c r="BS1556" s="164"/>
      <c r="BT1556" s="164"/>
      <c r="BU1556" s="164"/>
      <c r="BV1556" s="164"/>
      <c r="BW1556" s="164"/>
      <c r="BX1556" s="164"/>
      <c r="BY1556" s="172"/>
    </row>
    <row r="1557" spans="1:77" s="169" customFormat="1" x14ac:dyDescent="0.3">
      <c r="A1557" s="156"/>
      <c r="B1557" s="170"/>
      <c r="W1557" s="170"/>
      <c r="X1557" s="164"/>
      <c r="Y1557" s="164"/>
      <c r="Z1557" s="164"/>
      <c r="AA1557" s="164"/>
      <c r="AB1557" s="164"/>
      <c r="AC1557" s="164"/>
      <c r="AD1557" s="164"/>
      <c r="AE1557" s="164"/>
      <c r="AF1557" s="164"/>
      <c r="AG1557" s="164"/>
      <c r="AH1557" s="164"/>
      <c r="AI1557" s="164"/>
      <c r="AJ1557" s="164"/>
      <c r="AK1557" s="164"/>
      <c r="AL1557" s="164"/>
      <c r="AM1557" s="164"/>
      <c r="AN1557" s="164"/>
      <c r="AO1557" s="164"/>
      <c r="AP1557" s="164"/>
      <c r="AQ1557" s="164"/>
      <c r="AR1557" s="164"/>
      <c r="AS1557" s="164"/>
      <c r="AT1557" s="164"/>
      <c r="AU1557" s="164"/>
      <c r="AV1557" s="164"/>
      <c r="AW1557" s="164"/>
      <c r="AX1557" s="164"/>
      <c r="AY1557" s="164"/>
      <c r="AZ1557" s="164"/>
      <c r="BA1557" s="164"/>
      <c r="BB1557" s="164"/>
      <c r="BC1557" s="164"/>
      <c r="BD1557" s="164"/>
      <c r="BE1557" s="164"/>
      <c r="BF1557" s="164"/>
      <c r="BG1557" s="164"/>
      <c r="BH1557" s="164"/>
      <c r="BI1557" s="164"/>
      <c r="BJ1557" s="164"/>
      <c r="BK1557" s="164"/>
      <c r="BL1557" s="164"/>
      <c r="BM1557" s="164"/>
      <c r="BN1557" s="164"/>
      <c r="BO1557" s="164"/>
      <c r="BP1557" s="164"/>
      <c r="BQ1557" s="164"/>
      <c r="BR1557" s="164"/>
      <c r="BS1557" s="164"/>
      <c r="BT1557" s="164"/>
      <c r="BU1557" s="164"/>
      <c r="BV1557" s="164"/>
      <c r="BW1557" s="164"/>
      <c r="BX1557" s="164"/>
      <c r="BY1557" s="172"/>
    </row>
    <row r="1558" spans="1:77" s="169" customFormat="1" x14ac:dyDescent="0.3">
      <c r="A1558" s="156"/>
      <c r="B1558" s="170"/>
      <c r="W1558" s="170"/>
      <c r="X1558" s="164"/>
      <c r="Y1558" s="164"/>
      <c r="Z1558" s="164"/>
      <c r="AA1558" s="164"/>
      <c r="AB1558" s="164"/>
      <c r="AC1558" s="164"/>
      <c r="AD1558" s="164"/>
      <c r="AE1558" s="164"/>
      <c r="AF1558" s="164"/>
      <c r="AG1558" s="164"/>
      <c r="AH1558" s="164"/>
      <c r="AI1558" s="164"/>
      <c r="AJ1558" s="164"/>
      <c r="AK1558" s="164"/>
      <c r="AL1558" s="164"/>
      <c r="AM1558" s="164"/>
      <c r="AN1558" s="164"/>
      <c r="AO1558" s="164"/>
      <c r="AP1558" s="164"/>
      <c r="AQ1558" s="164"/>
      <c r="AR1558" s="164"/>
      <c r="AS1558" s="164"/>
      <c r="AT1558" s="164"/>
      <c r="AU1558" s="164"/>
      <c r="AV1558" s="164"/>
      <c r="AW1558" s="164"/>
      <c r="AX1558" s="164"/>
      <c r="AY1558" s="164"/>
      <c r="AZ1558" s="164"/>
      <c r="BA1558" s="164"/>
      <c r="BB1558" s="164"/>
      <c r="BC1558" s="164"/>
      <c r="BD1558" s="164"/>
      <c r="BE1558" s="164"/>
      <c r="BF1558" s="164"/>
      <c r="BG1558" s="164"/>
      <c r="BH1558" s="164"/>
      <c r="BI1558" s="164"/>
      <c r="BJ1558" s="164"/>
      <c r="BK1558" s="164"/>
      <c r="BL1558" s="164"/>
      <c r="BM1558" s="164"/>
      <c r="BN1558" s="164"/>
      <c r="BO1558" s="164"/>
      <c r="BP1558" s="164"/>
      <c r="BQ1558" s="164"/>
      <c r="BR1558" s="164"/>
      <c r="BS1558" s="164"/>
      <c r="BT1558" s="164"/>
      <c r="BU1558" s="164"/>
      <c r="BV1558" s="164"/>
      <c r="BW1558" s="164"/>
      <c r="BX1558" s="164"/>
      <c r="BY1558" s="172"/>
    </row>
    <row r="1559" spans="1:77" s="169" customFormat="1" x14ac:dyDescent="0.3">
      <c r="A1559" s="156"/>
      <c r="B1559" s="170"/>
      <c r="W1559" s="170"/>
      <c r="X1559" s="164"/>
      <c r="Y1559" s="164"/>
      <c r="Z1559" s="164"/>
      <c r="AA1559" s="164"/>
      <c r="AB1559" s="164"/>
      <c r="AC1559" s="164"/>
      <c r="AD1559" s="164"/>
      <c r="AE1559" s="164"/>
      <c r="AF1559" s="164"/>
      <c r="AG1559" s="164"/>
      <c r="AH1559" s="164"/>
      <c r="AI1559" s="164"/>
      <c r="AJ1559" s="164"/>
      <c r="AK1559" s="164"/>
      <c r="AL1559" s="164"/>
      <c r="AM1559" s="164"/>
      <c r="AN1559" s="164"/>
      <c r="AO1559" s="164"/>
      <c r="AP1559" s="164"/>
      <c r="AQ1559" s="164"/>
      <c r="AR1559" s="164"/>
      <c r="AS1559" s="164"/>
      <c r="AT1559" s="164"/>
      <c r="AU1559" s="164"/>
      <c r="AV1559" s="164"/>
      <c r="AW1559" s="164"/>
      <c r="AX1559" s="164"/>
      <c r="AY1559" s="164"/>
      <c r="AZ1559" s="164"/>
      <c r="BA1559" s="164"/>
      <c r="BB1559" s="164"/>
      <c r="BC1559" s="164"/>
      <c r="BD1559" s="164"/>
      <c r="BE1559" s="164"/>
      <c r="BF1559" s="164"/>
      <c r="BG1559" s="164"/>
      <c r="BH1559" s="164"/>
      <c r="BI1559" s="164"/>
      <c r="BJ1559" s="164"/>
      <c r="BK1559" s="164"/>
      <c r="BL1559" s="164"/>
      <c r="BM1559" s="164"/>
      <c r="BN1559" s="164"/>
      <c r="BO1559" s="164"/>
      <c r="BP1559" s="164"/>
      <c r="BQ1559" s="164"/>
      <c r="BR1559" s="164"/>
      <c r="BS1559" s="164"/>
      <c r="BT1559" s="164"/>
      <c r="BU1559" s="164"/>
      <c r="BV1559" s="164"/>
      <c r="BW1559" s="164"/>
      <c r="BX1559" s="164"/>
      <c r="BY1559" s="172"/>
    </row>
    <row r="1560" spans="1:77" s="169" customFormat="1" x14ac:dyDescent="0.3">
      <c r="A1560" s="156"/>
      <c r="B1560" s="170"/>
      <c r="W1560" s="170"/>
      <c r="X1560" s="164"/>
      <c r="Y1560" s="164"/>
      <c r="Z1560" s="164"/>
      <c r="AA1560" s="164"/>
      <c r="AB1560" s="164"/>
      <c r="AC1560" s="164"/>
      <c r="AD1560" s="164"/>
      <c r="AE1560" s="164"/>
      <c r="AF1560" s="164"/>
      <c r="AG1560" s="164"/>
      <c r="AH1560" s="164"/>
      <c r="AI1560" s="164"/>
      <c r="AJ1560" s="164"/>
      <c r="AK1560" s="164"/>
      <c r="AL1560" s="164"/>
      <c r="AM1560" s="164"/>
      <c r="AN1560" s="164"/>
      <c r="AO1560" s="164"/>
      <c r="AP1560" s="164"/>
      <c r="AQ1560" s="164"/>
      <c r="AR1560" s="164"/>
      <c r="AS1560" s="164"/>
      <c r="AT1560" s="164"/>
      <c r="AU1560" s="164"/>
      <c r="AV1560" s="164"/>
      <c r="AW1560" s="164"/>
      <c r="AX1560" s="164"/>
      <c r="AY1560" s="164"/>
      <c r="AZ1560" s="164"/>
      <c r="BA1560" s="164"/>
      <c r="BB1560" s="164"/>
      <c r="BC1560" s="164"/>
      <c r="BD1560" s="164"/>
      <c r="BE1560" s="164"/>
      <c r="BF1560" s="164"/>
      <c r="BG1560" s="164"/>
      <c r="BH1560" s="164"/>
      <c r="BI1560" s="164"/>
      <c r="BJ1560" s="164"/>
      <c r="BK1560" s="164"/>
      <c r="BL1560" s="164"/>
      <c r="BM1560" s="164"/>
      <c r="BN1560" s="164"/>
      <c r="BO1560" s="164"/>
      <c r="BP1560" s="164"/>
      <c r="BQ1560" s="164"/>
      <c r="BR1560" s="164"/>
      <c r="BS1560" s="164"/>
      <c r="BT1560" s="164"/>
      <c r="BU1560" s="164"/>
      <c r="BV1560" s="164"/>
      <c r="BW1560" s="164"/>
      <c r="BX1560" s="164"/>
      <c r="BY1560" s="172"/>
    </row>
    <row r="1561" spans="1:77" s="169" customFormat="1" x14ac:dyDescent="0.3">
      <c r="A1561" s="156"/>
      <c r="B1561" s="170"/>
      <c r="W1561" s="170"/>
      <c r="X1561" s="164"/>
      <c r="Y1561" s="164"/>
      <c r="Z1561" s="164"/>
      <c r="AA1561" s="164"/>
      <c r="AB1561" s="164"/>
      <c r="AC1561" s="164"/>
      <c r="AD1561" s="164"/>
      <c r="AE1561" s="164"/>
      <c r="AF1561" s="164"/>
      <c r="AG1561" s="164"/>
      <c r="AH1561" s="164"/>
      <c r="AI1561" s="164"/>
      <c r="AJ1561" s="164"/>
      <c r="AK1561" s="164"/>
      <c r="AL1561" s="164"/>
      <c r="AM1561" s="164"/>
      <c r="AN1561" s="164"/>
      <c r="AO1561" s="164"/>
      <c r="AP1561" s="164"/>
      <c r="AQ1561" s="164"/>
      <c r="AR1561" s="164"/>
      <c r="AS1561" s="164"/>
      <c r="AT1561" s="164"/>
      <c r="AU1561" s="164"/>
      <c r="AV1561" s="164"/>
      <c r="AW1561" s="164"/>
      <c r="AX1561" s="164"/>
      <c r="AY1561" s="164"/>
      <c r="AZ1561" s="164"/>
      <c r="BA1561" s="164"/>
      <c r="BB1561" s="164"/>
      <c r="BC1561" s="164"/>
      <c r="BD1561" s="164"/>
      <c r="BE1561" s="164"/>
      <c r="BF1561" s="164"/>
      <c r="BG1561" s="164"/>
      <c r="BH1561" s="164"/>
      <c r="BI1561" s="164"/>
      <c r="BJ1561" s="164"/>
      <c r="BK1561" s="164"/>
      <c r="BL1561" s="164"/>
      <c r="BM1561" s="164"/>
      <c r="BN1561" s="164"/>
      <c r="BO1561" s="164"/>
      <c r="BP1561" s="164"/>
      <c r="BQ1561" s="164"/>
      <c r="BR1561" s="164"/>
      <c r="BS1561" s="164"/>
      <c r="BT1561" s="164"/>
      <c r="BU1561" s="164"/>
      <c r="BV1561" s="164"/>
      <c r="BW1561" s="164"/>
      <c r="BX1561" s="164"/>
      <c r="BY1561" s="172"/>
    </row>
    <row r="1562" spans="1:77" s="169" customFormat="1" x14ac:dyDescent="0.3">
      <c r="A1562" s="156"/>
      <c r="B1562" s="170"/>
      <c r="W1562" s="170"/>
      <c r="X1562" s="164"/>
      <c r="Y1562" s="164"/>
      <c r="Z1562" s="164"/>
      <c r="AA1562" s="164"/>
      <c r="AB1562" s="164"/>
      <c r="AC1562" s="164"/>
      <c r="AD1562" s="164"/>
      <c r="AE1562" s="164"/>
      <c r="AF1562" s="164"/>
      <c r="AG1562" s="164"/>
      <c r="AH1562" s="164"/>
      <c r="AI1562" s="164"/>
      <c r="AJ1562" s="164"/>
      <c r="AK1562" s="164"/>
      <c r="AL1562" s="164"/>
      <c r="AM1562" s="164"/>
      <c r="AN1562" s="164"/>
      <c r="AO1562" s="164"/>
      <c r="AP1562" s="164"/>
      <c r="AQ1562" s="164"/>
      <c r="AR1562" s="164"/>
      <c r="AS1562" s="164"/>
      <c r="AT1562" s="164"/>
      <c r="AU1562" s="164"/>
      <c r="AV1562" s="164"/>
      <c r="AW1562" s="164"/>
      <c r="AX1562" s="164"/>
      <c r="AY1562" s="164"/>
      <c r="AZ1562" s="164"/>
      <c r="BA1562" s="164"/>
      <c r="BB1562" s="164"/>
      <c r="BC1562" s="164"/>
      <c r="BD1562" s="164"/>
      <c r="BE1562" s="164"/>
      <c r="BF1562" s="164"/>
      <c r="BG1562" s="164"/>
      <c r="BH1562" s="164"/>
      <c r="BI1562" s="164"/>
      <c r="BJ1562" s="164"/>
      <c r="BK1562" s="164"/>
      <c r="BL1562" s="164"/>
      <c r="BM1562" s="164"/>
      <c r="BN1562" s="164"/>
      <c r="BO1562" s="164"/>
      <c r="BP1562" s="164"/>
      <c r="BQ1562" s="164"/>
      <c r="BR1562" s="164"/>
      <c r="BS1562" s="164"/>
      <c r="BT1562" s="164"/>
      <c r="BU1562" s="164"/>
      <c r="BV1562" s="164"/>
      <c r="BW1562" s="164"/>
      <c r="BX1562" s="164"/>
      <c r="BY1562" s="172"/>
    </row>
    <row r="1563" spans="1:77" s="169" customFormat="1" x14ac:dyDescent="0.3">
      <c r="A1563" s="156"/>
      <c r="B1563" s="170"/>
      <c r="W1563" s="170"/>
      <c r="X1563" s="164"/>
      <c r="Y1563" s="164"/>
      <c r="Z1563" s="164"/>
      <c r="AA1563" s="164"/>
      <c r="AB1563" s="164"/>
      <c r="AC1563" s="164"/>
      <c r="AD1563" s="164"/>
      <c r="AE1563" s="164"/>
      <c r="AF1563" s="164"/>
      <c r="AG1563" s="164"/>
      <c r="AH1563" s="164"/>
      <c r="AI1563" s="164"/>
      <c r="AJ1563" s="164"/>
      <c r="AK1563" s="164"/>
      <c r="AL1563" s="164"/>
      <c r="AM1563" s="164"/>
      <c r="AN1563" s="164"/>
      <c r="AO1563" s="164"/>
      <c r="AP1563" s="164"/>
      <c r="AQ1563" s="164"/>
      <c r="AR1563" s="164"/>
      <c r="AS1563" s="164"/>
      <c r="AT1563" s="164"/>
      <c r="AU1563" s="164"/>
      <c r="AV1563" s="164"/>
      <c r="AW1563" s="164"/>
      <c r="AX1563" s="164"/>
      <c r="AY1563" s="164"/>
      <c r="AZ1563" s="164"/>
      <c r="BA1563" s="164"/>
      <c r="BB1563" s="164"/>
      <c r="BC1563" s="164"/>
      <c r="BD1563" s="164"/>
      <c r="BE1563" s="164"/>
      <c r="BF1563" s="164"/>
      <c r="BG1563" s="164"/>
      <c r="BH1563" s="164"/>
      <c r="BI1563" s="164"/>
      <c r="BJ1563" s="164"/>
      <c r="BK1563" s="164"/>
      <c r="BL1563" s="164"/>
      <c r="BM1563" s="164"/>
      <c r="BN1563" s="164"/>
      <c r="BO1563" s="164"/>
      <c r="BP1563" s="164"/>
      <c r="BQ1563" s="164"/>
      <c r="BR1563" s="164"/>
      <c r="BS1563" s="164"/>
      <c r="BT1563" s="164"/>
      <c r="BU1563" s="164"/>
      <c r="BV1563" s="164"/>
      <c r="BW1563" s="164"/>
      <c r="BX1563" s="164"/>
      <c r="BY1563" s="172"/>
    </row>
    <row r="1564" spans="1:77" s="169" customFormat="1" x14ac:dyDescent="0.3">
      <c r="A1564" s="156"/>
      <c r="B1564" s="170"/>
      <c r="W1564" s="170"/>
      <c r="X1564" s="164"/>
      <c r="Y1564" s="164"/>
      <c r="Z1564" s="164"/>
      <c r="AA1564" s="164"/>
      <c r="AB1564" s="164"/>
      <c r="AC1564" s="164"/>
      <c r="AD1564" s="164"/>
      <c r="AE1564" s="164"/>
      <c r="AF1564" s="164"/>
      <c r="AG1564" s="164"/>
      <c r="AH1564" s="164"/>
      <c r="AI1564" s="164"/>
      <c r="AJ1564" s="164"/>
      <c r="AK1564" s="164"/>
      <c r="AL1564" s="164"/>
      <c r="AM1564" s="164"/>
      <c r="AN1564" s="164"/>
      <c r="AO1564" s="164"/>
      <c r="AP1564" s="164"/>
      <c r="AQ1564" s="164"/>
      <c r="AR1564" s="164"/>
      <c r="AS1564" s="164"/>
      <c r="AT1564" s="164"/>
      <c r="AU1564" s="164"/>
      <c r="AV1564" s="164"/>
      <c r="AW1564" s="164"/>
      <c r="AX1564" s="164"/>
      <c r="AY1564" s="164"/>
      <c r="AZ1564" s="164"/>
      <c r="BA1564" s="164"/>
      <c r="BB1564" s="164"/>
      <c r="BC1564" s="164"/>
      <c r="BD1564" s="164"/>
      <c r="BE1564" s="164"/>
      <c r="BF1564" s="164"/>
      <c r="BG1564" s="164"/>
      <c r="BH1564" s="164"/>
      <c r="BI1564" s="164"/>
      <c r="BJ1564" s="164"/>
      <c r="BK1564" s="164"/>
      <c r="BL1564" s="164"/>
      <c r="BM1564" s="164"/>
      <c r="BN1564" s="164"/>
      <c r="BO1564" s="164"/>
      <c r="BP1564" s="164"/>
      <c r="BQ1564" s="164"/>
      <c r="BR1564" s="164"/>
      <c r="BS1564" s="164"/>
      <c r="BT1564" s="164"/>
      <c r="BU1564" s="164"/>
      <c r="BV1564" s="164"/>
      <c r="BW1564" s="164"/>
      <c r="BX1564" s="164"/>
      <c r="BY1564" s="172"/>
    </row>
    <row r="1565" spans="1:77" s="169" customFormat="1" x14ac:dyDescent="0.3">
      <c r="A1565" s="156"/>
      <c r="B1565" s="170"/>
      <c r="W1565" s="170"/>
      <c r="X1565" s="164"/>
      <c r="Y1565" s="164"/>
      <c r="Z1565" s="164"/>
      <c r="AA1565" s="164"/>
      <c r="AB1565" s="164"/>
      <c r="AC1565" s="164"/>
      <c r="AD1565" s="164"/>
      <c r="AE1565" s="164"/>
      <c r="AF1565" s="164"/>
      <c r="AG1565" s="164"/>
      <c r="AH1565" s="164"/>
      <c r="AI1565" s="164"/>
      <c r="AJ1565" s="164"/>
      <c r="AK1565" s="164"/>
      <c r="AL1565" s="164"/>
      <c r="AM1565" s="164"/>
      <c r="AN1565" s="164"/>
      <c r="AO1565" s="164"/>
      <c r="AP1565" s="164"/>
      <c r="AQ1565" s="164"/>
      <c r="AR1565" s="164"/>
      <c r="AS1565" s="164"/>
      <c r="AT1565" s="164"/>
      <c r="AU1565" s="164"/>
      <c r="AV1565" s="164"/>
      <c r="AW1565" s="164"/>
      <c r="AX1565" s="164"/>
      <c r="AY1565" s="164"/>
      <c r="AZ1565" s="164"/>
      <c r="BA1565" s="164"/>
      <c r="BB1565" s="164"/>
      <c r="BC1565" s="164"/>
      <c r="BD1565" s="164"/>
      <c r="BE1565" s="164"/>
      <c r="BF1565" s="164"/>
      <c r="BG1565" s="164"/>
      <c r="BH1565" s="164"/>
      <c r="BI1565" s="164"/>
      <c r="BJ1565" s="164"/>
      <c r="BK1565" s="164"/>
      <c r="BL1565" s="164"/>
      <c r="BM1565" s="164"/>
      <c r="BN1565" s="164"/>
      <c r="BO1565" s="164"/>
      <c r="BP1565" s="164"/>
      <c r="BQ1565" s="164"/>
      <c r="BR1565" s="164"/>
      <c r="BS1565" s="164"/>
      <c r="BT1565" s="164"/>
      <c r="BU1565" s="164"/>
      <c r="BV1565" s="164"/>
      <c r="BW1565" s="164"/>
      <c r="BX1565" s="164"/>
      <c r="BY1565" s="172"/>
    </row>
    <row r="1566" spans="1:77" s="169" customFormat="1" x14ac:dyDescent="0.3">
      <c r="A1566" s="156"/>
      <c r="B1566" s="170"/>
      <c r="W1566" s="170"/>
      <c r="X1566" s="164"/>
      <c r="Y1566" s="164"/>
      <c r="Z1566" s="164"/>
      <c r="AA1566" s="164"/>
      <c r="AB1566" s="164"/>
      <c r="AC1566" s="164"/>
      <c r="AD1566" s="164"/>
      <c r="AE1566" s="164"/>
      <c r="AF1566" s="164"/>
      <c r="AG1566" s="164"/>
      <c r="AH1566" s="164"/>
      <c r="AI1566" s="164"/>
      <c r="AJ1566" s="164"/>
      <c r="AK1566" s="164"/>
      <c r="AL1566" s="164"/>
      <c r="AM1566" s="164"/>
      <c r="AN1566" s="164"/>
      <c r="AO1566" s="164"/>
      <c r="AP1566" s="164"/>
      <c r="AQ1566" s="164"/>
      <c r="AR1566" s="164"/>
      <c r="AS1566" s="164"/>
      <c r="AT1566" s="164"/>
      <c r="AU1566" s="164"/>
      <c r="AV1566" s="164"/>
      <c r="AW1566" s="164"/>
      <c r="AX1566" s="164"/>
      <c r="AY1566" s="164"/>
      <c r="AZ1566" s="164"/>
      <c r="BA1566" s="164"/>
      <c r="BB1566" s="164"/>
      <c r="BC1566" s="164"/>
      <c r="BD1566" s="164"/>
      <c r="BE1566" s="164"/>
      <c r="BF1566" s="164"/>
      <c r="BG1566" s="164"/>
      <c r="BH1566" s="164"/>
      <c r="BI1566" s="164"/>
      <c r="BJ1566" s="164"/>
      <c r="BK1566" s="164"/>
      <c r="BL1566" s="164"/>
      <c r="BM1566" s="164"/>
      <c r="BN1566" s="164"/>
      <c r="BO1566" s="164"/>
      <c r="BP1566" s="164"/>
      <c r="BQ1566" s="164"/>
      <c r="BR1566" s="164"/>
      <c r="BS1566" s="164"/>
      <c r="BT1566" s="164"/>
      <c r="BU1566" s="164"/>
      <c r="BV1566" s="164"/>
      <c r="BW1566" s="164"/>
      <c r="BX1566" s="164"/>
      <c r="BY1566" s="172"/>
    </row>
    <row r="1567" spans="1:77" s="169" customFormat="1" x14ac:dyDescent="0.3">
      <c r="A1567" s="156"/>
      <c r="B1567" s="170"/>
      <c r="W1567" s="170"/>
      <c r="X1567" s="164"/>
      <c r="Y1567" s="164"/>
      <c r="Z1567" s="164"/>
      <c r="AA1567" s="164"/>
      <c r="AB1567" s="164"/>
      <c r="AC1567" s="164"/>
      <c r="AD1567" s="164"/>
      <c r="AE1567" s="164"/>
      <c r="AF1567" s="164"/>
      <c r="AG1567" s="164"/>
      <c r="AH1567" s="164"/>
      <c r="AI1567" s="164"/>
      <c r="AJ1567" s="164"/>
      <c r="AK1567" s="164"/>
      <c r="AL1567" s="164"/>
      <c r="AM1567" s="164"/>
      <c r="AN1567" s="164"/>
      <c r="AO1567" s="164"/>
      <c r="AP1567" s="164"/>
      <c r="AQ1567" s="164"/>
      <c r="AR1567" s="164"/>
      <c r="AS1567" s="164"/>
      <c r="AT1567" s="164"/>
      <c r="AU1567" s="164"/>
      <c r="AV1567" s="164"/>
      <c r="AW1567" s="164"/>
      <c r="AX1567" s="164"/>
      <c r="AY1567" s="164"/>
      <c r="AZ1567" s="164"/>
      <c r="BA1567" s="164"/>
      <c r="BB1567" s="164"/>
      <c r="BC1567" s="164"/>
      <c r="BD1567" s="164"/>
      <c r="BE1567" s="164"/>
      <c r="BF1567" s="164"/>
      <c r="BG1567" s="164"/>
      <c r="BH1567" s="164"/>
      <c r="BI1567" s="164"/>
      <c r="BJ1567" s="164"/>
      <c r="BK1567" s="164"/>
      <c r="BL1567" s="164"/>
      <c r="BM1567" s="164"/>
      <c r="BN1567" s="164"/>
      <c r="BO1567" s="164"/>
      <c r="BP1567" s="164"/>
      <c r="BQ1567" s="164"/>
      <c r="BR1567" s="164"/>
      <c r="BS1567" s="164"/>
      <c r="BT1567" s="164"/>
      <c r="BU1567" s="164"/>
      <c r="BV1567" s="164"/>
      <c r="BW1567" s="164"/>
      <c r="BX1567" s="164"/>
      <c r="BY1567" s="172"/>
    </row>
    <row r="1568" spans="1:77" s="169" customFormat="1" x14ac:dyDescent="0.3">
      <c r="A1568" s="156"/>
      <c r="B1568" s="170"/>
      <c r="W1568" s="170"/>
      <c r="X1568" s="164"/>
      <c r="Y1568" s="164"/>
      <c r="Z1568" s="164"/>
      <c r="AA1568" s="164"/>
      <c r="AB1568" s="164"/>
      <c r="AC1568" s="164"/>
      <c r="AD1568" s="164"/>
      <c r="AE1568" s="164"/>
      <c r="AF1568" s="164"/>
      <c r="AG1568" s="164"/>
      <c r="AH1568" s="164"/>
      <c r="AI1568" s="164"/>
      <c r="AJ1568" s="164"/>
      <c r="AK1568" s="164"/>
      <c r="AL1568" s="164"/>
      <c r="AM1568" s="164"/>
      <c r="AN1568" s="164"/>
      <c r="AO1568" s="164"/>
      <c r="AP1568" s="164"/>
      <c r="AQ1568" s="164"/>
      <c r="AR1568" s="164"/>
      <c r="AS1568" s="164"/>
      <c r="AT1568" s="164"/>
      <c r="AU1568" s="164"/>
      <c r="AV1568" s="164"/>
      <c r="AW1568" s="164"/>
      <c r="AX1568" s="164"/>
      <c r="AY1568" s="164"/>
      <c r="AZ1568" s="164"/>
      <c r="BA1568" s="164"/>
      <c r="BB1568" s="164"/>
      <c r="BC1568" s="164"/>
      <c r="BD1568" s="164"/>
      <c r="BE1568" s="164"/>
      <c r="BF1568" s="164"/>
      <c r="BG1568" s="164"/>
      <c r="BH1568" s="164"/>
      <c r="BI1568" s="164"/>
      <c r="BJ1568" s="164"/>
      <c r="BK1568" s="164"/>
      <c r="BL1568" s="164"/>
      <c r="BM1568" s="164"/>
      <c r="BN1568" s="164"/>
      <c r="BO1568" s="164"/>
      <c r="BP1568" s="164"/>
      <c r="BQ1568" s="164"/>
      <c r="BR1568" s="164"/>
      <c r="BS1568" s="164"/>
      <c r="BT1568" s="164"/>
      <c r="BU1568" s="164"/>
      <c r="BV1568" s="164"/>
      <c r="BW1568" s="164"/>
      <c r="BX1568" s="164"/>
      <c r="BY1568" s="172"/>
    </row>
    <row r="1569" spans="1:77" s="169" customFormat="1" x14ac:dyDescent="0.3">
      <c r="A1569" s="156"/>
      <c r="B1569" s="170"/>
      <c r="W1569" s="170"/>
      <c r="X1569" s="164"/>
      <c r="Y1569" s="164"/>
      <c r="Z1569" s="164"/>
      <c r="AA1569" s="164"/>
      <c r="AB1569" s="164"/>
      <c r="AC1569" s="164"/>
      <c r="AD1569" s="164"/>
      <c r="AE1569" s="164"/>
      <c r="AF1569" s="164"/>
      <c r="AG1569" s="164"/>
      <c r="AH1569" s="164"/>
      <c r="AI1569" s="164"/>
      <c r="AJ1569" s="164"/>
      <c r="AK1569" s="164"/>
      <c r="AL1569" s="164"/>
      <c r="AM1569" s="164"/>
      <c r="AN1569" s="164"/>
      <c r="AO1569" s="164"/>
      <c r="AP1569" s="164"/>
      <c r="AQ1569" s="164"/>
      <c r="AR1569" s="164"/>
      <c r="AS1569" s="164"/>
      <c r="AT1569" s="164"/>
      <c r="AU1569" s="164"/>
      <c r="AV1569" s="164"/>
      <c r="AW1569" s="164"/>
      <c r="AX1569" s="164"/>
      <c r="AY1569" s="164"/>
      <c r="AZ1569" s="164"/>
      <c r="BA1569" s="164"/>
      <c r="BB1569" s="164"/>
      <c r="BC1569" s="164"/>
      <c r="BD1569" s="164"/>
      <c r="BE1569" s="164"/>
      <c r="BF1569" s="164"/>
      <c r="BG1569" s="164"/>
      <c r="BH1569" s="164"/>
      <c r="BI1569" s="164"/>
      <c r="BJ1569" s="164"/>
      <c r="BK1569" s="164"/>
      <c r="BL1569" s="164"/>
      <c r="BM1569" s="164"/>
      <c r="BN1569" s="164"/>
      <c r="BO1569" s="164"/>
      <c r="BP1569" s="164"/>
      <c r="BQ1569" s="164"/>
      <c r="BR1569" s="164"/>
      <c r="BS1569" s="164"/>
      <c r="BT1569" s="164"/>
      <c r="BU1569" s="164"/>
      <c r="BV1569" s="164"/>
      <c r="BW1569" s="164"/>
      <c r="BX1569" s="164"/>
      <c r="BY1569" s="172"/>
    </row>
    <row r="1570" spans="1:77" s="169" customFormat="1" x14ac:dyDescent="0.3">
      <c r="A1570" s="156"/>
      <c r="B1570" s="170"/>
      <c r="W1570" s="170"/>
      <c r="X1570" s="164"/>
      <c r="Y1570" s="164"/>
      <c r="Z1570" s="164"/>
      <c r="AA1570" s="164"/>
      <c r="AB1570" s="164"/>
      <c r="AC1570" s="164"/>
      <c r="AD1570" s="164"/>
      <c r="AE1570" s="164"/>
      <c r="AF1570" s="164"/>
      <c r="AG1570" s="164"/>
      <c r="AH1570" s="164"/>
      <c r="AI1570" s="164"/>
      <c r="AJ1570" s="164"/>
      <c r="AK1570" s="164"/>
      <c r="AL1570" s="164"/>
      <c r="AM1570" s="164"/>
      <c r="AN1570" s="164"/>
      <c r="AO1570" s="164"/>
      <c r="AP1570" s="164"/>
      <c r="AQ1570" s="164"/>
      <c r="AR1570" s="164"/>
      <c r="AS1570" s="164"/>
      <c r="AT1570" s="164"/>
      <c r="AU1570" s="164"/>
      <c r="AV1570" s="164"/>
      <c r="AW1570" s="164"/>
      <c r="AX1570" s="164"/>
      <c r="AY1570" s="164"/>
      <c r="AZ1570" s="164"/>
      <c r="BA1570" s="164"/>
      <c r="BB1570" s="164"/>
      <c r="BC1570" s="164"/>
      <c r="BD1570" s="164"/>
      <c r="BE1570" s="164"/>
      <c r="BF1570" s="164"/>
      <c r="BG1570" s="164"/>
      <c r="BH1570" s="164"/>
      <c r="BI1570" s="164"/>
      <c r="BJ1570" s="164"/>
      <c r="BK1570" s="164"/>
      <c r="BL1570" s="164"/>
      <c r="BM1570" s="164"/>
      <c r="BN1570" s="164"/>
      <c r="BO1570" s="164"/>
      <c r="BP1570" s="164"/>
      <c r="BQ1570" s="164"/>
      <c r="BR1570" s="164"/>
      <c r="BS1570" s="164"/>
      <c r="BT1570" s="164"/>
      <c r="BU1570" s="164"/>
      <c r="BV1570" s="164"/>
      <c r="BW1570" s="164"/>
      <c r="BX1570" s="164"/>
      <c r="BY1570" s="172"/>
    </row>
    <row r="1571" spans="1:77" s="169" customFormat="1" x14ac:dyDescent="0.3">
      <c r="A1571" s="156"/>
      <c r="B1571" s="170"/>
      <c r="W1571" s="170"/>
      <c r="X1571" s="164"/>
      <c r="Y1571" s="164"/>
      <c r="Z1571" s="164"/>
      <c r="AA1571" s="164"/>
      <c r="AB1571" s="164"/>
      <c r="AC1571" s="164"/>
      <c r="AD1571" s="164"/>
      <c r="AE1571" s="164"/>
      <c r="AF1571" s="164"/>
      <c r="AG1571" s="164"/>
      <c r="AH1571" s="164"/>
      <c r="AI1571" s="164"/>
      <c r="AJ1571" s="164"/>
      <c r="AK1571" s="164"/>
      <c r="AL1571" s="164"/>
      <c r="AM1571" s="164"/>
      <c r="AN1571" s="164"/>
      <c r="AO1571" s="164"/>
      <c r="AP1571" s="164"/>
      <c r="AQ1571" s="164"/>
      <c r="AR1571" s="164"/>
      <c r="AS1571" s="164"/>
      <c r="AT1571" s="164"/>
      <c r="AU1571" s="164"/>
      <c r="AV1571" s="164"/>
      <c r="AW1571" s="164"/>
      <c r="AX1571" s="164"/>
      <c r="AY1571" s="164"/>
      <c r="AZ1571" s="164"/>
      <c r="BA1571" s="164"/>
      <c r="BB1571" s="164"/>
      <c r="BC1571" s="164"/>
      <c r="BD1571" s="164"/>
      <c r="BE1571" s="164"/>
      <c r="BF1571" s="164"/>
      <c r="BG1571" s="164"/>
      <c r="BH1571" s="164"/>
      <c r="BI1571" s="164"/>
      <c r="BJ1571" s="164"/>
      <c r="BK1571" s="164"/>
      <c r="BL1571" s="164"/>
      <c r="BM1571" s="164"/>
      <c r="BN1571" s="164"/>
      <c r="BO1571" s="164"/>
      <c r="BP1571" s="164"/>
      <c r="BQ1571" s="164"/>
      <c r="BR1571" s="164"/>
      <c r="BS1571" s="164"/>
      <c r="BT1571" s="164"/>
      <c r="BU1571" s="164"/>
      <c r="BV1571" s="164"/>
      <c r="BW1571" s="164"/>
      <c r="BX1571" s="164"/>
      <c r="BY1571" s="172"/>
    </row>
    <row r="1572" spans="1:77" s="169" customFormat="1" x14ac:dyDescent="0.3">
      <c r="A1572" s="156"/>
      <c r="B1572" s="170"/>
      <c r="W1572" s="170"/>
      <c r="X1572" s="164"/>
      <c r="Y1572" s="164"/>
      <c r="Z1572" s="164"/>
      <c r="AA1572" s="164"/>
      <c r="AB1572" s="164"/>
      <c r="AC1572" s="164"/>
      <c r="AD1572" s="164"/>
      <c r="AE1572" s="164"/>
      <c r="AF1572" s="164"/>
      <c r="AG1572" s="164"/>
      <c r="AH1572" s="164"/>
      <c r="AI1572" s="164"/>
      <c r="AJ1572" s="164"/>
      <c r="AK1572" s="164"/>
      <c r="AL1572" s="164"/>
      <c r="AM1572" s="164"/>
      <c r="AN1572" s="164"/>
      <c r="AO1572" s="164"/>
      <c r="AP1572" s="164"/>
      <c r="AQ1572" s="164"/>
      <c r="AR1572" s="164"/>
      <c r="AS1572" s="164"/>
      <c r="AT1572" s="164"/>
      <c r="AU1572" s="164"/>
      <c r="AV1572" s="164"/>
      <c r="AW1572" s="164"/>
      <c r="AX1572" s="164"/>
      <c r="AY1572" s="164"/>
      <c r="AZ1572" s="164"/>
      <c r="BA1572" s="164"/>
      <c r="BB1572" s="164"/>
      <c r="BC1572" s="164"/>
      <c r="BD1572" s="164"/>
      <c r="BE1572" s="164"/>
      <c r="BF1572" s="164"/>
      <c r="BG1572" s="164"/>
      <c r="BH1572" s="164"/>
      <c r="BI1572" s="164"/>
      <c r="BJ1572" s="164"/>
      <c r="BK1572" s="164"/>
      <c r="BL1572" s="164"/>
      <c r="BM1572" s="164"/>
      <c r="BN1572" s="164"/>
      <c r="BO1572" s="164"/>
      <c r="BP1572" s="164"/>
      <c r="BQ1572" s="164"/>
      <c r="BR1572" s="164"/>
      <c r="BS1572" s="164"/>
      <c r="BT1572" s="164"/>
      <c r="BU1572" s="164"/>
      <c r="BV1572" s="164"/>
      <c r="BW1572" s="164"/>
      <c r="BX1572" s="164"/>
      <c r="BY1572" s="172"/>
    </row>
    <row r="1573" spans="1:77" s="169" customFormat="1" x14ac:dyDescent="0.3">
      <c r="A1573" s="156"/>
      <c r="B1573" s="170"/>
      <c r="W1573" s="170"/>
      <c r="X1573" s="164"/>
      <c r="Y1573" s="164"/>
      <c r="Z1573" s="164"/>
      <c r="AA1573" s="164"/>
      <c r="AB1573" s="164"/>
      <c r="AC1573" s="164"/>
      <c r="AD1573" s="164"/>
      <c r="AE1573" s="164"/>
      <c r="AF1573" s="164"/>
      <c r="AG1573" s="164"/>
      <c r="AH1573" s="164"/>
      <c r="AI1573" s="164"/>
      <c r="AJ1573" s="164"/>
      <c r="AK1573" s="164"/>
      <c r="AL1573" s="164"/>
      <c r="AM1573" s="164"/>
      <c r="AN1573" s="164"/>
      <c r="AO1573" s="164"/>
      <c r="AP1573" s="164"/>
      <c r="AQ1573" s="164"/>
      <c r="AR1573" s="164"/>
      <c r="AS1573" s="164"/>
      <c r="AT1573" s="164"/>
      <c r="AU1573" s="164"/>
      <c r="AV1573" s="164"/>
      <c r="AW1573" s="164"/>
      <c r="AX1573" s="164"/>
      <c r="AY1573" s="164"/>
      <c r="AZ1573" s="164"/>
      <c r="BA1573" s="164"/>
      <c r="BB1573" s="164"/>
      <c r="BC1573" s="164"/>
      <c r="BD1573" s="164"/>
      <c r="BE1573" s="164"/>
      <c r="BF1573" s="164"/>
      <c r="BG1573" s="164"/>
      <c r="BH1573" s="164"/>
      <c r="BI1573" s="164"/>
      <c r="BJ1573" s="164"/>
      <c r="BK1573" s="164"/>
      <c r="BL1573" s="164"/>
      <c r="BM1573" s="164"/>
      <c r="BN1573" s="164"/>
      <c r="BO1573" s="164"/>
      <c r="BP1573" s="164"/>
      <c r="BQ1573" s="164"/>
      <c r="BR1573" s="164"/>
      <c r="BS1573" s="164"/>
      <c r="BT1573" s="164"/>
      <c r="BU1573" s="164"/>
      <c r="BV1573" s="164"/>
      <c r="BW1573" s="164"/>
      <c r="BX1573" s="164"/>
      <c r="BY1573" s="172"/>
    </row>
    <row r="1574" spans="1:77" s="169" customFormat="1" x14ac:dyDescent="0.3">
      <c r="A1574" s="156"/>
      <c r="B1574" s="170"/>
      <c r="W1574" s="170"/>
      <c r="X1574" s="164"/>
      <c r="Y1574" s="164"/>
      <c r="Z1574" s="164"/>
      <c r="AA1574" s="164"/>
      <c r="AB1574" s="164"/>
      <c r="AC1574" s="164"/>
      <c r="AD1574" s="164"/>
      <c r="AE1574" s="164"/>
      <c r="AF1574" s="164"/>
      <c r="AG1574" s="164"/>
      <c r="AH1574" s="164"/>
      <c r="AI1574" s="164"/>
      <c r="AJ1574" s="164"/>
      <c r="AK1574" s="164"/>
      <c r="AL1574" s="164"/>
      <c r="AM1574" s="164"/>
      <c r="AN1574" s="164"/>
      <c r="AO1574" s="164"/>
      <c r="AP1574" s="164"/>
      <c r="AQ1574" s="164"/>
      <c r="AR1574" s="164"/>
      <c r="AS1574" s="164"/>
      <c r="AT1574" s="164"/>
      <c r="AU1574" s="164"/>
      <c r="AV1574" s="164"/>
      <c r="AW1574" s="164"/>
      <c r="AX1574" s="164"/>
      <c r="AY1574" s="164"/>
      <c r="AZ1574" s="164"/>
      <c r="BA1574" s="164"/>
      <c r="BB1574" s="164"/>
      <c r="BC1574" s="164"/>
      <c r="BD1574" s="164"/>
      <c r="BE1574" s="164"/>
      <c r="BF1574" s="164"/>
      <c r="BG1574" s="164"/>
      <c r="BH1574" s="164"/>
      <c r="BI1574" s="164"/>
      <c r="BJ1574" s="164"/>
      <c r="BK1574" s="164"/>
      <c r="BL1574" s="164"/>
      <c r="BM1574" s="164"/>
      <c r="BN1574" s="164"/>
      <c r="BO1574" s="164"/>
      <c r="BP1574" s="164"/>
      <c r="BQ1574" s="164"/>
      <c r="BR1574" s="164"/>
      <c r="BS1574" s="164"/>
      <c r="BT1574" s="164"/>
      <c r="BU1574" s="164"/>
      <c r="BV1574" s="164"/>
      <c r="BW1574" s="164"/>
      <c r="BX1574" s="164"/>
      <c r="BY1574" s="172"/>
    </row>
    <row r="1575" spans="1:77" s="169" customFormat="1" x14ac:dyDescent="0.3">
      <c r="A1575" s="156"/>
      <c r="B1575" s="170"/>
      <c r="W1575" s="170"/>
      <c r="X1575" s="164"/>
      <c r="Y1575" s="164"/>
      <c r="Z1575" s="164"/>
      <c r="AA1575" s="164"/>
      <c r="AB1575" s="164"/>
      <c r="AC1575" s="164"/>
      <c r="AD1575" s="164"/>
      <c r="AE1575" s="164"/>
      <c r="AF1575" s="164"/>
      <c r="AG1575" s="164"/>
      <c r="AH1575" s="164"/>
      <c r="AI1575" s="164"/>
      <c r="AJ1575" s="164"/>
      <c r="AK1575" s="164"/>
      <c r="AL1575" s="164"/>
      <c r="AM1575" s="164"/>
      <c r="AN1575" s="164"/>
      <c r="AO1575" s="164"/>
      <c r="AP1575" s="164"/>
      <c r="AQ1575" s="164"/>
      <c r="AR1575" s="164"/>
      <c r="AS1575" s="164"/>
      <c r="AT1575" s="164"/>
      <c r="AU1575" s="164"/>
      <c r="AV1575" s="164"/>
      <c r="AW1575" s="164"/>
      <c r="AX1575" s="164"/>
      <c r="AY1575" s="164"/>
      <c r="AZ1575" s="164"/>
      <c r="BA1575" s="164"/>
      <c r="BB1575" s="164"/>
      <c r="BC1575" s="164"/>
      <c r="BD1575" s="164"/>
      <c r="BE1575" s="164"/>
      <c r="BF1575" s="164"/>
      <c r="BG1575" s="164"/>
      <c r="BH1575" s="164"/>
      <c r="BI1575" s="164"/>
      <c r="BJ1575" s="164"/>
      <c r="BK1575" s="164"/>
      <c r="BL1575" s="164"/>
      <c r="BM1575" s="164"/>
      <c r="BN1575" s="164"/>
      <c r="BO1575" s="164"/>
      <c r="BP1575" s="164"/>
      <c r="BQ1575" s="164"/>
      <c r="BR1575" s="164"/>
      <c r="BS1575" s="164"/>
      <c r="BT1575" s="164"/>
      <c r="BU1575" s="164"/>
      <c r="BV1575" s="164"/>
      <c r="BW1575" s="164"/>
      <c r="BX1575" s="164"/>
      <c r="BY1575" s="172"/>
    </row>
    <row r="1576" spans="1:77" s="169" customFormat="1" x14ac:dyDescent="0.3">
      <c r="A1576" s="156"/>
      <c r="B1576" s="170"/>
      <c r="W1576" s="170"/>
      <c r="X1576" s="164"/>
      <c r="Y1576" s="164"/>
      <c r="Z1576" s="164"/>
      <c r="AA1576" s="164"/>
      <c r="AB1576" s="164"/>
      <c r="AC1576" s="164"/>
      <c r="AD1576" s="164"/>
      <c r="AE1576" s="164"/>
      <c r="AF1576" s="164"/>
      <c r="AG1576" s="164"/>
      <c r="AH1576" s="164"/>
      <c r="AI1576" s="164"/>
      <c r="AJ1576" s="164"/>
      <c r="AK1576" s="164"/>
      <c r="AL1576" s="164"/>
      <c r="AM1576" s="164"/>
      <c r="AN1576" s="164"/>
      <c r="AO1576" s="164"/>
      <c r="AP1576" s="164"/>
      <c r="AQ1576" s="164"/>
      <c r="AR1576" s="164"/>
      <c r="AS1576" s="164"/>
      <c r="AT1576" s="164"/>
      <c r="AU1576" s="164"/>
      <c r="AV1576" s="164"/>
      <c r="AW1576" s="164"/>
      <c r="AX1576" s="164"/>
      <c r="AY1576" s="164"/>
      <c r="AZ1576" s="164"/>
      <c r="BA1576" s="164"/>
      <c r="BB1576" s="164"/>
      <c r="BC1576" s="164"/>
      <c r="BD1576" s="164"/>
      <c r="BE1576" s="164"/>
      <c r="BF1576" s="164"/>
      <c r="BG1576" s="164"/>
      <c r="BH1576" s="164"/>
      <c r="BI1576" s="164"/>
      <c r="BJ1576" s="164"/>
      <c r="BK1576" s="164"/>
      <c r="BL1576" s="164"/>
      <c r="BM1576" s="164"/>
      <c r="BN1576" s="164"/>
      <c r="BO1576" s="164"/>
      <c r="BP1576" s="164"/>
      <c r="BQ1576" s="164"/>
      <c r="BR1576" s="164"/>
      <c r="BS1576" s="164"/>
      <c r="BT1576" s="164"/>
      <c r="BU1576" s="164"/>
      <c r="BV1576" s="164"/>
      <c r="BW1576" s="164"/>
      <c r="BX1576" s="164"/>
      <c r="BY1576" s="172"/>
    </row>
    <row r="1577" spans="1:77" s="169" customFormat="1" x14ac:dyDescent="0.3">
      <c r="A1577" s="156"/>
      <c r="B1577" s="170"/>
      <c r="W1577" s="170"/>
      <c r="X1577" s="164"/>
      <c r="Y1577" s="164"/>
      <c r="Z1577" s="164"/>
      <c r="AA1577" s="164"/>
      <c r="AB1577" s="164"/>
      <c r="AC1577" s="164"/>
      <c r="AD1577" s="164"/>
      <c r="AE1577" s="164"/>
      <c r="AF1577" s="164"/>
      <c r="AG1577" s="164"/>
      <c r="AH1577" s="164"/>
      <c r="AI1577" s="164"/>
      <c r="AJ1577" s="164"/>
      <c r="AK1577" s="164"/>
      <c r="AL1577" s="164"/>
      <c r="AM1577" s="164"/>
      <c r="AN1577" s="164"/>
      <c r="AO1577" s="164"/>
      <c r="AP1577" s="164"/>
      <c r="AQ1577" s="164"/>
      <c r="AR1577" s="164"/>
      <c r="AS1577" s="164"/>
      <c r="AT1577" s="164"/>
      <c r="AU1577" s="164"/>
      <c r="AV1577" s="164"/>
      <c r="AW1577" s="164"/>
      <c r="AX1577" s="164"/>
      <c r="AY1577" s="164"/>
      <c r="AZ1577" s="164"/>
      <c r="BA1577" s="164"/>
      <c r="BB1577" s="164"/>
      <c r="BC1577" s="164"/>
      <c r="BD1577" s="164"/>
      <c r="BE1577" s="164"/>
      <c r="BF1577" s="164"/>
      <c r="BG1577" s="164"/>
      <c r="BH1577" s="164"/>
      <c r="BI1577" s="164"/>
      <c r="BJ1577" s="164"/>
      <c r="BK1577" s="164"/>
      <c r="BL1577" s="164"/>
      <c r="BM1577" s="164"/>
      <c r="BN1577" s="164"/>
      <c r="BO1577" s="164"/>
      <c r="BP1577" s="164"/>
      <c r="BQ1577" s="164"/>
      <c r="BR1577" s="164"/>
      <c r="BS1577" s="164"/>
      <c r="BT1577" s="164"/>
      <c r="BU1577" s="164"/>
      <c r="BV1577" s="164"/>
      <c r="BW1577" s="164"/>
      <c r="BX1577" s="164"/>
      <c r="BY1577" s="172"/>
    </row>
    <row r="1578" spans="1:77" s="169" customFormat="1" x14ac:dyDescent="0.3">
      <c r="A1578" s="156"/>
      <c r="B1578" s="170"/>
      <c r="W1578" s="170"/>
      <c r="X1578" s="164"/>
      <c r="Y1578" s="164"/>
      <c r="Z1578" s="164"/>
      <c r="AA1578" s="164"/>
      <c r="AB1578" s="164"/>
      <c r="AC1578" s="164"/>
      <c r="AD1578" s="164"/>
      <c r="AE1578" s="164"/>
      <c r="AF1578" s="164"/>
      <c r="AG1578" s="164"/>
      <c r="AH1578" s="164"/>
      <c r="AI1578" s="164"/>
      <c r="AJ1578" s="164"/>
      <c r="AK1578" s="164"/>
      <c r="AL1578" s="164"/>
      <c r="AM1578" s="164"/>
      <c r="AN1578" s="164"/>
      <c r="AO1578" s="164"/>
      <c r="AP1578" s="164"/>
      <c r="AQ1578" s="164"/>
      <c r="AR1578" s="164"/>
      <c r="AS1578" s="164"/>
      <c r="AT1578" s="164"/>
      <c r="AU1578" s="164"/>
      <c r="AV1578" s="164"/>
      <c r="AW1578" s="164"/>
      <c r="AX1578" s="164"/>
      <c r="AY1578" s="164"/>
      <c r="AZ1578" s="164"/>
      <c r="BA1578" s="164"/>
      <c r="BB1578" s="164"/>
      <c r="BC1578" s="164"/>
      <c r="BD1578" s="164"/>
      <c r="BE1578" s="164"/>
      <c r="BF1578" s="164"/>
      <c r="BG1578" s="164"/>
      <c r="BH1578" s="164"/>
      <c r="BI1578" s="164"/>
      <c r="BJ1578" s="164"/>
      <c r="BK1578" s="164"/>
      <c r="BL1578" s="164"/>
      <c r="BM1578" s="164"/>
      <c r="BN1578" s="164"/>
      <c r="BO1578" s="164"/>
      <c r="BP1578" s="164"/>
      <c r="BQ1578" s="164"/>
      <c r="BR1578" s="164"/>
      <c r="BS1578" s="164"/>
      <c r="BT1578" s="164"/>
      <c r="BU1578" s="164"/>
      <c r="BV1578" s="164"/>
      <c r="BW1578" s="164"/>
      <c r="BX1578" s="164"/>
      <c r="BY1578" s="172"/>
    </row>
    <row r="1579" spans="1:77" s="169" customFormat="1" x14ac:dyDescent="0.3">
      <c r="A1579" s="156"/>
      <c r="B1579" s="170"/>
      <c r="W1579" s="170"/>
      <c r="X1579" s="164"/>
      <c r="Y1579" s="164"/>
      <c r="Z1579" s="164"/>
      <c r="AA1579" s="164"/>
      <c r="AB1579" s="164"/>
      <c r="AC1579" s="164"/>
      <c r="AD1579" s="164"/>
      <c r="AE1579" s="164"/>
      <c r="AF1579" s="164"/>
      <c r="AG1579" s="164"/>
      <c r="AH1579" s="164"/>
      <c r="AI1579" s="164"/>
      <c r="AJ1579" s="164"/>
      <c r="AK1579" s="164"/>
      <c r="AL1579" s="164"/>
      <c r="AM1579" s="164"/>
      <c r="AN1579" s="164"/>
      <c r="AO1579" s="164"/>
      <c r="AP1579" s="164"/>
      <c r="AQ1579" s="164"/>
      <c r="AR1579" s="164"/>
      <c r="AS1579" s="164"/>
      <c r="AT1579" s="164"/>
      <c r="AU1579" s="164"/>
      <c r="AV1579" s="164"/>
      <c r="AW1579" s="164"/>
      <c r="AX1579" s="164"/>
      <c r="AY1579" s="164"/>
      <c r="AZ1579" s="164"/>
      <c r="BA1579" s="164"/>
      <c r="BB1579" s="164"/>
      <c r="BC1579" s="164"/>
      <c r="BD1579" s="164"/>
      <c r="BE1579" s="164"/>
      <c r="BF1579" s="164"/>
      <c r="BG1579" s="164"/>
      <c r="BH1579" s="164"/>
      <c r="BI1579" s="164"/>
      <c r="BJ1579" s="164"/>
      <c r="BK1579" s="164"/>
      <c r="BL1579" s="164"/>
      <c r="BM1579" s="164"/>
      <c r="BN1579" s="164"/>
      <c r="BO1579" s="164"/>
      <c r="BP1579" s="164"/>
      <c r="BQ1579" s="164"/>
      <c r="BR1579" s="164"/>
      <c r="BS1579" s="164"/>
      <c r="BT1579" s="164"/>
      <c r="BU1579" s="164"/>
      <c r="BV1579" s="164"/>
      <c r="BW1579" s="164"/>
      <c r="BX1579" s="164"/>
      <c r="BY1579" s="172"/>
    </row>
    <row r="1580" spans="1:77" s="169" customFormat="1" x14ac:dyDescent="0.3">
      <c r="A1580" s="156"/>
      <c r="B1580" s="170"/>
      <c r="W1580" s="170"/>
      <c r="X1580" s="164"/>
      <c r="Y1580" s="164"/>
      <c r="Z1580" s="164"/>
      <c r="AA1580" s="164"/>
      <c r="AB1580" s="164"/>
      <c r="AC1580" s="164"/>
      <c r="AD1580" s="164"/>
      <c r="AE1580" s="164"/>
      <c r="AF1580" s="164"/>
      <c r="AG1580" s="164"/>
      <c r="AH1580" s="164"/>
      <c r="AI1580" s="164"/>
      <c r="AJ1580" s="164"/>
      <c r="AK1580" s="164"/>
      <c r="AL1580" s="164"/>
      <c r="AM1580" s="164"/>
      <c r="AN1580" s="164"/>
      <c r="AO1580" s="164"/>
      <c r="AP1580" s="164"/>
      <c r="AQ1580" s="164"/>
      <c r="AR1580" s="164"/>
      <c r="AS1580" s="164"/>
      <c r="AT1580" s="164"/>
      <c r="AU1580" s="164"/>
      <c r="AV1580" s="164"/>
      <c r="AW1580" s="164"/>
      <c r="AX1580" s="164"/>
      <c r="AY1580" s="164"/>
      <c r="AZ1580" s="164"/>
      <c r="BA1580" s="164"/>
      <c r="BB1580" s="164"/>
      <c r="BC1580" s="164"/>
      <c r="BD1580" s="164"/>
      <c r="BE1580" s="164"/>
      <c r="BF1580" s="164"/>
      <c r="BG1580" s="164"/>
      <c r="BH1580" s="164"/>
      <c r="BI1580" s="164"/>
      <c r="BJ1580" s="164"/>
      <c r="BK1580" s="164"/>
      <c r="BL1580" s="164"/>
      <c r="BM1580" s="164"/>
      <c r="BN1580" s="164"/>
      <c r="BO1580" s="164"/>
      <c r="BP1580" s="164"/>
      <c r="BQ1580" s="164"/>
      <c r="BR1580" s="164"/>
      <c r="BS1580" s="164"/>
      <c r="BT1580" s="164"/>
      <c r="BU1580" s="164"/>
      <c r="BV1580" s="164"/>
      <c r="BW1580" s="164"/>
      <c r="BX1580" s="164"/>
      <c r="BY1580" s="172"/>
    </row>
    <row r="1581" spans="1:77" s="169" customFormat="1" x14ac:dyDescent="0.3">
      <c r="A1581" s="156"/>
      <c r="B1581" s="170"/>
      <c r="W1581" s="170"/>
      <c r="X1581" s="164"/>
      <c r="Y1581" s="164"/>
      <c r="Z1581" s="164"/>
      <c r="AA1581" s="164"/>
      <c r="AB1581" s="164"/>
      <c r="AC1581" s="164"/>
      <c r="AD1581" s="164"/>
      <c r="AE1581" s="164"/>
      <c r="AF1581" s="164"/>
      <c r="AG1581" s="164"/>
      <c r="AH1581" s="164"/>
      <c r="AI1581" s="164"/>
      <c r="AJ1581" s="164"/>
      <c r="AK1581" s="164"/>
      <c r="AL1581" s="164"/>
      <c r="AM1581" s="164"/>
      <c r="AN1581" s="164"/>
      <c r="AO1581" s="164"/>
      <c r="AP1581" s="164"/>
      <c r="AQ1581" s="164"/>
      <c r="AR1581" s="164"/>
      <c r="AS1581" s="164"/>
      <c r="AT1581" s="164"/>
      <c r="AU1581" s="164"/>
      <c r="AV1581" s="164"/>
      <c r="AW1581" s="164"/>
      <c r="AX1581" s="164"/>
      <c r="AY1581" s="164"/>
      <c r="AZ1581" s="164"/>
      <c r="BA1581" s="164"/>
      <c r="BB1581" s="164"/>
      <c r="BC1581" s="164"/>
      <c r="BD1581" s="164"/>
      <c r="BE1581" s="164"/>
      <c r="BF1581" s="164"/>
      <c r="BG1581" s="164"/>
      <c r="BH1581" s="164"/>
      <c r="BI1581" s="164"/>
      <c r="BJ1581" s="164"/>
      <c r="BK1581" s="164"/>
      <c r="BL1581" s="164"/>
      <c r="BM1581" s="164"/>
      <c r="BN1581" s="164"/>
      <c r="BO1581" s="164"/>
      <c r="BP1581" s="164"/>
      <c r="BQ1581" s="164"/>
      <c r="BR1581" s="164"/>
      <c r="BS1581" s="164"/>
      <c r="BT1581" s="164"/>
      <c r="BU1581" s="164"/>
      <c r="BV1581" s="164"/>
      <c r="BW1581" s="164"/>
      <c r="BX1581" s="164"/>
      <c r="BY1581" s="172"/>
    </row>
    <row r="1582" spans="1:77" s="169" customFormat="1" x14ac:dyDescent="0.3">
      <c r="A1582" s="156"/>
      <c r="B1582" s="170"/>
      <c r="W1582" s="170"/>
      <c r="X1582" s="164"/>
      <c r="Y1582" s="164"/>
      <c r="Z1582" s="164"/>
      <c r="AA1582" s="164"/>
      <c r="AB1582" s="164"/>
      <c r="AC1582" s="164"/>
      <c r="AD1582" s="164"/>
      <c r="AE1582" s="164"/>
      <c r="AF1582" s="164"/>
      <c r="AG1582" s="164"/>
      <c r="AH1582" s="164"/>
      <c r="AI1582" s="164"/>
      <c r="AJ1582" s="164"/>
      <c r="AK1582" s="164"/>
      <c r="AL1582" s="164"/>
      <c r="AM1582" s="164"/>
      <c r="AN1582" s="164"/>
      <c r="AO1582" s="164"/>
      <c r="AP1582" s="164"/>
      <c r="AQ1582" s="164"/>
      <c r="AR1582" s="164"/>
      <c r="AS1582" s="164"/>
      <c r="AT1582" s="164"/>
      <c r="AU1582" s="164"/>
      <c r="AV1582" s="164"/>
      <c r="AW1582" s="164"/>
      <c r="AX1582" s="164"/>
      <c r="AY1582" s="164"/>
      <c r="AZ1582" s="164"/>
      <c r="BA1582" s="164"/>
      <c r="BB1582" s="164"/>
      <c r="BC1582" s="164"/>
      <c r="BD1582" s="164"/>
      <c r="BE1582" s="164"/>
      <c r="BF1582" s="164"/>
      <c r="BG1582" s="164"/>
      <c r="BH1582" s="164"/>
      <c r="BI1582" s="164"/>
      <c r="BJ1582" s="164"/>
      <c r="BK1582" s="164"/>
      <c r="BL1582" s="164"/>
      <c r="BM1582" s="164"/>
      <c r="BN1582" s="164"/>
      <c r="BO1582" s="164"/>
      <c r="BP1582" s="164"/>
      <c r="BQ1582" s="164"/>
      <c r="BR1582" s="164"/>
      <c r="BS1582" s="164"/>
      <c r="BT1582" s="164"/>
      <c r="BU1582" s="164"/>
      <c r="BV1582" s="164"/>
      <c r="BW1582" s="164"/>
      <c r="BX1582" s="164"/>
      <c r="BY1582" s="172"/>
    </row>
    <row r="1583" spans="1:77" s="169" customFormat="1" x14ac:dyDescent="0.3">
      <c r="A1583" s="156"/>
      <c r="B1583" s="170"/>
      <c r="W1583" s="170"/>
      <c r="X1583" s="164"/>
      <c r="Y1583" s="164"/>
      <c r="Z1583" s="164"/>
      <c r="AA1583" s="164"/>
      <c r="AB1583" s="164"/>
      <c r="AC1583" s="164"/>
      <c r="AD1583" s="164"/>
      <c r="AE1583" s="164"/>
      <c r="AF1583" s="164"/>
      <c r="AG1583" s="164"/>
      <c r="AH1583" s="164"/>
      <c r="AI1583" s="164"/>
      <c r="AJ1583" s="164"/>
      <c r="AK1583" s="164"/>
      <c r="AL1583" s="164"/>
      <c r="AM1583" s="164"/>
      <c r="AN1583" s="164"/>
      <c r="AO1583" s="164"/>
      <c r="AP1583" s="164"/>
      <c r="AQ1583" s="164"/>
      <c r="AR1583" s="164"/>
      <c r="AS1583" s="164"/>
      <c r="AT1583" s="164"/>
      <c r="AU1583" s="164"/>
      <c r="AV1583" s="164"/>
      <c r="AW1583" s="164"/>
      <c r="AX1583" s="164"/>
      <c r="AY1583" s="164"/>
      <c r="AZ1583" s="164"/>
      <c r="BA1583" s="164"/>
      <c r="BB1583" s="164"/>
      <c r="BC1583" s="164"/>
      <c r="BD1583" s="164"/>
      <c r="BE1583" s="164"/>
      <c r="BF1583" s="164"/>
      <c r="BG1583" s="164"/>
      <c r="BH1583" s="164"/>
      <c r="BI1583" s="164"/>
      <c r="BJ1583" s="164"/>
      <c r="BK1583" s="164"/>
      <c r="BL1583" s="164"/>
      <c r="BM1583" s="164"/>
      <c r="BN1583" s="164"/>
      <c r="BO1583" s="164"/>
      <c r="BP1583" s="164"/>
      <c r="BQ1583" s="164"/>
      <c r="BR1583" s="164"/>
      <c r="BS1583" s="164"/>
      <c r="BT1583" s="164"/>
      <c r="BU1583" s="164"/>
      <c r="BV1583" s="164"/>
      <c r="BW1583" s="164"/>
      <c r="BX1583" s="164"/>
      <c r="BY1583" s="172"/>
    </row>
    <row r="1584" spans="1:77" s="169" customFormat="1" x14ac:dyDescent="0.3">
      <c r="A1584" s="156"/>
      <c r="B1584" s="170"/>
      <c r="W1584" s="170"/>
      <c r="X1584" s="164"/>
      <c r="Y1584" s="164"/>
      <c r="Z1584" s="164"/>
      <c r="AA1584" s="164"/>
      <c r="AB1584" s="164"/>
      <c r="AC1584" s="164"/>
      <c r="AD1584" s="164"/>
      <c r="AE1584" s="164"/>
      <c r="AF1584" s="164"/>
      <c r="AG1584" s="164"/>
      <c r="AH1584" s="164"/>
      <c r="AI1584" s="164"/>
      <c r="AJ1584" s="164"/>
      <c r="AK1584" s="164"/>
      <c r="AL1584" s="164"/>
      <c r="AM1584" s="164"/>
      <c r="AN1584" s="164"/>
      <c r="AO1584" s="164"/>
      <c r="AP1584" s="164"/>
      <c r="AQ1584" s="164"/>
      <c r="AR1584" s="164"/>
      <c r="AS1584" s="164"/>
      <c r="AT1584" s="164"/>
      <c r="AU1584" s="164"/>
      <c r="AV1584" s="164"/>
      <c r="AW1584" s="164"/>
      <c r="AX1584" s="164"/>
      <c r="AY1584" s="164"/>
      <c r="AZ1584" s="164"/>
      <c r="BA1584" s="164"/>
      <c r="BB1584" s="164"/>
      <c r="BC1584" s="164"/>
      <c r="BD1584" s="164"/>
      <c r="BE1584" s="164"/>
      <c r="BF1584" s="164"/>
      <c r="BG1584" s="164"/>
      <c r="BH1584" s="164"/>
      <c r="BI1584" s="164"/>
      <c r="BJ1584" s="164"/>
      <c r="BK1584" s="164"/>
      <c r="BL1584" s="164"/>
      <c r="BM1584" s="164"/>
      <c r="BN1584" s="164"/>
      <c r="BO1584" s="164"/>
      <c r="BP1584" s="164"/>
      <c r="BQ1584" s="164"/>
      <c r="BR1584" s="164"/>
      <c r="BS1584" s="164"/>
      <c r="BT1584" s="164"/>
      <c r="BU1584" s="164"/>
      <c r="BV1584" s="164"/>
      <c r="BW1584" s="164"/>
      <c r="BX1584" s="164"/>
      <c r="BY1584" s="172"/>
    </row>
    <row r="1585" spans="1:77" s="169" customFormat="1" x14ac:dyDescent="0.3">
      <c r="A1585" s="156"/>
      <c r="B1585" s="170"/>
      <c r="W1585" s="170"/>
      <c r="X1585" s="164"/>
      <c r="Y1585" s="164"/>
      <c r="Z1585" s="164"/>
      <c r="AA1585" s="164"/>
      <c r="AB1585" s="164"/>
      <c r="AC1585" s="164"/>
      <c r="AD1585" s="164"/>
      <c r="AE1585" s="164"/>
      <c r="AF1585" s="164"/>
      <c r="AG1585" s="164"/>
      <c r="AH1585" s="164"/>
      <c r="AI1585" s="164"/>
      <c r="AJ1585" s="164"/>
      <c r="AK1585" s="164"/>
      <c r="AL1585" s="164"/>
      <c r="AM1585" s="164"/>
      <c r="AN1585" s="164"/>
      <c r="AO1585" s="164"/>
      <c r="AP1585" s="164"/>
      <c r="AQ1585" s="164"/>
      <c r="AR1585" s="164"/>
      <c r="AS1585" s="164"/>
      <c r="AT1585" s="164"/>
      <c r="AU1585" s="164"/>
      <c r="AV1585" s="164"/>
      <c r="AW1585" s="164"/>
      <c r="AX1585" s="164"/>
      <c r="AY1585" s="164"/>
      <c r="AZ1585" s="164"/>
      <c r="BA1585" s="164"/>
      <c r="BB1585" s="164"/>
      <c r="BC1585" s="164"/>
      <c r="BD1585" s="164"/>
      <c r="BE1585" s="164"/>
      <c r="BF1585" s="164"/>
      <c r="BG1585" s="164"/>
      <c r="BH1585" s="164"/>
      <c r="BI1585" s="164"/>
      <c r="BJ1585" s="164"/>
      <c r="BK1585" s="164"/>
      <c r="BL1585" s="164"/>
      <c r="BM1585" s="164"/>
      <c r="BN1585" s="164"/>
      <c r="BO1585" s="164"/>
      <c r="BP1585" s="164"/>
      <c r="BQ1585" s="164"/>
      <c r="BR1585" s="164"/>
      <c r="BS1585" s="164"/>
      <c r="BT1585" s="164"/>
      <c r="BU1585" s="164"/>
      <c r="BV1585" s="164"/>
      <c r="BW1585" s="164"/>
      <c r="BX1585" s="164"/>
      <c r="BY1585" s="172"/>
    </row>
    <row r="1586" spans="1:77" s="169" customFormat="1" x14ac:dyDescent="0.3">
      <c r="A1586" s="156"/>
      <c r="B1586" s="170"/>
      <c r="W1586" s="170"/>
      <c r="X1586" s="164"/>
      <c r="Y1586" s="164"/>
      <c r="Z1586" s="164"/>
      <c r="AA1586" s="164"/>
      <c r="AB1586" s="164"/>
      <c r="AC1586" s="164"/>
      <c r="AD1586" s="164"/>
      <c r="AE1586" s="164"/>
      <c r="AF1586" s="164"/>
      <c r="AG1586" s="164"/>
      <c r="AH1586" s="164"/>
      <c r="AI1586" s="164"/>
      <c r="AJ1586" s="164"/>
      <c r="AK1586" s="164"/>
      <c r="AL1586" s="164"/>
      <c r="AM1586" s="164"/>
      <c r="AN1586" s="164"/>
      <c r="AO1586" s="164"/>
      <c r="AP1586" s="164"/>
      <c r="AQ1586" s="164"/>
      <c r="AR1586" s="164"/>
      <c r="AS1586" s="164"/>
      <c r="AT1586" s="164"/>
      <c r="AU1586" s="164"/>
      <c r="AV1586" s="164"/>
      <c r="AW1586" s="164"/>
      <c r="AX1586" s="164"/>
      <c r="AY1586" s="164"/>
      <c r="AZ1586" s="164"/>
      <c r="BA1586" s="164"/>
      <c r="BB1586" s="164"/>
      <c r="BC1586" s="164"/>
      <c r="BD1586" s="164"/>
      <c r="BE1586" s="164"/>
      <c r="BF1586" s="164"/>
      <c r="BG1586" s="164"/>
      <c r="BH1586" s="164"/>
      <c r="BI1586" s="164"/>
      <c r="BJ1586" s="164"/>
      <c r="BK1586" s="164"/>
      <c r="BL1586" s="164"/>
      <c r="BM1586" s="164"/>
      <c r="BN1586" s="164"/>
      <c r="BO1586" s="164"/>
      <c r="BP1586" s="164"/>
      <c r="BQ1586" s="164"/>
      <c r="BR1586" s="164"/>
      <c r="BS1586" s="164"/>
      <c r="BT1586" s="164"/>
      <c r="BU1586" s="164"/>
      <c r="BV1586" s="164"/>
      <c r="BW1586" s="164"/>
      <c r="BX1586" s="164"/>
      <c r="BY1586" s="172"/>
    </row>
    <row r="1587" spans="1:77" s="169" customFormat="1" x14ac:dyDescent="0.3">
      <c r="A1587" s="156"/>
      <c r="B1587" s="170"/>
      <c r="W1587" s="170"/>
      <c r="X1587" s="164"/>
      <c r="Y1587" s="164"/>
      <c r="Z1587" s="164"/>
      <c r="AA1587" s="164"/>
      <c r="AB1587" s="164"/>
      <c r="AC1587" s="164"/>
      <c r="AD1587" s="164"/>
      <c r="AE1587" s="164"/>
      <c r="AF1587" s="164"/>
      <c r="AG1587" s="164"/>
      <c r="AH1587" s="164"/>
      <c r="AI1587" s="164"/>
      <c r="AJ1587" s="164"/>
      <c r="AK1587" s="164"/>
      <c r="AL1587" s="164"/>
      <c r="AM1587" s="164"/>
      <c r="AN1587" s="164"/>
      <c r="AO1587" s="164"/>
      <c r="AP1587" s="164"/>
      <c r="AQ1587" s="164"/>
      <c r="AR1587" s="164"/>
      <c r="AS1587" s="164"/>
      <c r="AT1587" s="164"/>
      <c r="AU1587" s="164"/>
      <c r="AV1587" s="164"/>
      <c r="AW1587" s="164"/>
      <c r="AX1587" s="164"/>
      <c r="AY1587" s="164"/>
      <c r="AZ1587" s="164"/>
      <c r="BA1587" s="164"/>
      <c r="BB1587" s="164"/>
      <c r="BC1587" s="164"/>
      <c r="BD1587" s="164"/>
      <c r="BE1587" s="164"/>
      <c r="BF1587" s="164"/>
      <c r="BG1587" s="164"/>
      <c r="BH1587" s="164"/>
      <c r="BI1587" s="164"/>
      <c r="BJ1587" s="164"/>
      <c r="BK1587" s="164"/>
      <c r="BL1587" s="164"/>
      <c r="BM1587" s="164"/>
      <c r="BN1587" s="164"/>
      <c r="BO1587" s="164"/>
      <c r="BP1587" s="164"/>
      <c r="BQ1587" s="164"/>
      <c r="BR1587" s="164"/>
      <c r="BS1587" s="164"/>
      <c r="BT1587" s="164"/>
      <c r="BU1587" s="164"/>
      <c r="BV1587" s="164"/>
      <c r="BW1587" s="164"/>
      <c r="BX1587" s="164"/>
      <c r="BY1587" s="172"/>
    </row>
    <row r="1588" spans="1:77" s="169" customFormat="1" x14ac:dyDescent="0.3">
      <c r="A1588" s="156"/>
      <c r="B1588" s="170"/>
      <c r="W1588" s="170"/>
      <c r="X1588" s="164"/>
      <c r="Y1588" s="164"/>
      <c r="Z1588" s="164"/>
      <c r="AA1588" s="164"/>
      <c r="AB1588" s="164"/>
      <c r="AC1588" s="164"/>
      <c r="AD1588" s="164"/>
      <c r="AE1588" s="164"/>
      <c r="AF1588" s="164"/>
      <c r="AG1588" s="164"/>
      <c r="AH1588" s="164"/>
      <c r="AI1588" s="164"/>
      <c r="AJ1588" s="164"/>
      <c r="AK1588" s="164"/>
      <c r="AL1588" s="164"/>
      <c r="AM1588" s="164"/>
      <c r="AN1588" s="164"/>
      <c r="AO1588" s="164"/>
      <c r="AP1588" s="164"/>
      <c r="AQ1588" s="164"/>
      <c r="AR1588" s="164"/>
      <c r="AS1588" s="164"/>
      <c r="AT1588" s="164"/>
      <c r="AU1588" s="164"/>
      <c r="AV1588" s="164"/>
      <c r="AW1588" s="164"/>
      <c r="AX1588" s="164"/>
      <c r="AY1588" s="164"/>
      <c r="AZ1588" s="164"/>
      <c r="BA1588" s="164"/>
      <c r="BB1588" s="164"/>
      <c r="BC1588" s="164"/>
      <c r="BD1588" s="164"/>
      <c r="BE1588" s="164"/>
      <c r="BF1588" s="164"/>
      <c r="BG1588" s="164"/>
      <c r="BH1588" s="164"/>
      <c r="BI1588" s="164"/>
      <c r="BJ1588" s="164"/>
      <c r="BK1588" s="164"/>
      <c r="BL1588" s="164"/>
      <c r="BM1588" s="164"/>
      <c r="BN1588" s="164"/>
      <c r="BO1588" s="164"/>
      <c r="BP1588" s="164"/>
      <c r="BQ1588" s="164"/>
      <c r="BR1588" s="164"/>
      <c r="BS1588" s="164"/>
      <c r="BT1588" s="164"/>
      <c r="BU1588" s="164"/>
      <c r="BV1588" s="164"/>
      <c r="BW1588" s="164"/>
      <c r="BX1588" s="164"/>
      <c r="BY1588" s="172"/>
    </row>
    <row r="1589" spans="1:77" s="169" customFormat="1" x14ac:dyDescent="0.3">
      <c r="A1589" s="156"/>
      <c r="B1589" s="170"/>
      <c r="W1589" s="170"/>
      <c r="X1589" s="164"/>
      <c r="Y1589" s="164"/>
      <c r="Z1589" s="164"/>
      <c r="AA1589" s="164"/>
      <c r="AB1589" s="164"/>
      <c r="AC1589" s="164"/>
      <c r="AD1589" s="164"/>
      <c r="AE1589" s="164"/>
      <c r="AF1589" s="164"/>
      <c r="AG1589" s="164"/>
      <c r="AH1589" s="164"/>
      <c r="AI1589" s="164"/>
      <c r="AJ1589" s="164"/>
      <c r="AK1589" s="164"/>
      <c r="AL1589" s="164"/>
      <c r="AM1589" s="164"/>
      <c r="AN1589" s="164"/>
      <c r="AO1589" s="164"/>
      <c r="AP1589" s="164"/>
      <c r="AQ1589" s="164"/>
      <c r="AR1589" s="164"/>
      <c r="AS1589" s="164"/>
      <c r="AT1589" s="164"/>
      <c r="AU1589" s="164"/>
      <c r="AV1589" s="164"/>
      <c r="AW1589" s="164"/>
      <c r="AX1589" s="164"/>
      <c r="AY1589" s="164"/>
      <c r="AZ1589" s="164"/>
      <c r="BA1589" s="164"/>
      <c r="BB1589" s="164"/>
      <c r="BC1589" s="164"/>
      <c r="BD1589" s="164"/>
      <c r="BE1589" s="164"/>
      <c r="BF1589" s="164"/>
      <c r="BG1589" s="164"/>
      <c r="BH1589" s="164"/>
      <c r="BI1589" s="164"/>
      <c r="BJ1589" s="164"/>
      <c r="BK1589" s="164"/>
      <c r="BL1589" s="164"/>
      <c r="BM1589" s="164"/>
      <c r="BN1589" s="164"/>
      <c r="BO1589" s="164"/>
      <c r="BP1589" s="164"/>
      <c r="BQ1589" s="164"/>
      <c r="BR1589" s="164"/>
      <c r="BS1589" s="164"/>
      <c r="BT1589" s="164"/>
      <c r="BU1589" s="164"/>
      <c r="BV1589" s="164"/>
      <c r="BW1589" s="164"/>
      <c r="BX1589" s="164"/>
      <c r="BY1589" s="172"/>
    </row>
    <row r="1590" spans="1:77" s="169" customFormat="1" x14ac:dyDescent="0.3">
      <c r="A1590" s="156"/>
      <c r="B1590" s="170"/>
      <c r="W1590" s="170"/>
      <c r="X1590" s="164"/>
      <c r="Y1590" s="164"/>
      <c r="Z1590" s="164"/>
      <c r="AA1590" s="164"/>
      <c r="AB1590" s="164"/>
      <c r="AC1590" s="164"/>
      <c r="AD1590" s="164"/>
      <c r="AE1590" s="164"/>
      <c r="AF1590" s="164"/>
      <c r="AG1590" s="164"/>
      <c r="AH1590" s="164"/>
      <c r="AI1590" s="164"/>
      <c r="AJ1590" s="164"/>
      <c r="AK1590" s="164"/>
      <c r="AL1590" s="164"/>
      <c r="AM1590" s="164"/>
      <c r="AN1590" s="164"/>
      <c r="AO1590" s="164"/>
      <c r="AP1590" s="164"/>
      <c r="AQ1590" s="164"/>
      <c r="AR1590" s="164"/>
      <c r="AS1590" s="164"/>
      <c r="AT1590" s="164"/>
      <c r="AU1590" s="164"/>
      <c r="AV1590" s="164"/>
      <c r="AW1590" s="164"/>
      <c r="AX1590" s="164"/>
      <c r="AY1590" s="164"/>
      <c r="AZ1590" s="164"/>
      <c r="BA1590" s="164"/>
      <c r="BB1590" s="164"/>
      <c r="BC1590" s="164"/>
      <c r="BD1590" s="164"/>
      <c r="BE1590" s="164"/>
      <c r="BF1590" s="164"/>
      <c r="BG1590" s="164"/>
      <c r="BH1590" s="164"/>
      <c r="BI1590" s="164"/>
      <c r="BJ1590" s="164"/>
      <c r="BK1590" s="164"/>
      <c r="BL1590" s="164"/>
      <c r="BM1590" s="164"/>
      <c r="BN1590" s="164"/>
      <c r="BO1590" s="164"/>
      <c r="BP1590" s="164"/>
      <c r="BQ1590" s="164"/>
      <c r="BR1590" s="164"/>
      <c r="BS1590" s="164"/>
      <c r="BT1590" s="164"/>
      <c r="BU1590" s="164"/>
      <c r="BV1590" s="164"/>
      <c r="BW1590" s="164"/>
      <c r="BX1590" s="164"/>
      <c r="BY1590" s="172"/>
    </row>
    <row r="1591" spans="1:77" s="169" customFormat="1" x14ac:dyDescent="0.3">
      <c r="A1591" s="156"/>
      <c r="B1591" s="170"/>
      <c r="W1591" s="170"/>
      <c r="X1591" s="164"/>
      <c r="Y1591" s="164"/>
      <c r="Z1591" s="164"/>
      <c r="AA1591" s="164"/>
      <c r="AB1591" s="164"/>
      <c r="AC1591" s="164"/>
      <c r="AD1591" s="164"/>
      <c r="AE1591" s="164"/>
      <c r="AF1591" s="164"/>
      <c r="AG1591" s="164"/>
      <c r="AH1591" s="164"/>
      <c r="AI1591" s="164"/>
      <c r="AJ1591" s="164"/>
      <c r="AK1591" s="164"/>
      <c r="AL1591" s="164"/>
      <c r="AM1591" s="164"/>
      <c r="AN1591" s="164"/>
      <c r="AO1591" s="164"/>
      <c r="AP1591" s="164"/>
      <c r="AQ1591" s="164"/>
      <c r="AR1591" s="164"/>
      <c r="AS1591" s="164"/>
      <c r="AT1591" s="164"/>
      <c r="AU1591" s="164"/>
      <c r="AV1591" s="164"/>
      <c r="AW1591" s="164"/>
      <c r="AX1591" s="164"/>
      <c r="AY1591" s="164"/>
      <c r="AZ1591" s="164"/>
      <c r="BA1591" s="164"/>
      <c r="BB1591" s="164"/>
      <c r="BC1591" s="164"/>
      <c r="BD1591" s="164"/>
      <c r="BE1591" s="164"/>
      <c r="BF1591" s="164"/>
      <c r="BG1591" s="164"/>
      <c r="BH1591" s="164"/>
      <c r="BI1591" s="164"/>
      <c r="BJ1591" s="164"/>
      <c r="BK1591" s="164"/>
      <c r="BL1591" s="164"/>
      <c r="BM1591" s="164"/>
      <c r="BN1591" s="164"/>
      <c r="BO1591" s="164"/>
      <c r="BP1591" s="164"/>
      <c r="BQ1591" s="164"/>
      <c r="BR1591" s="164"/>
      <c r="BS1591" s="164"/>
      <c r="BT1591" s="164"/>
      <c r="BU1591" s="164"/>
      <c r="BV1591" s="164"/>
      <c r="BW1591" s="164"/>
      <c r="BX1591" s="164"/>
      <c r="BY1591" s="172"/>
    </row>
    <row r="1592" spans="1:77" s="169" customFormat="1" x14ac:dyDescent="0.3">
      <c r="A1592" s="156"/>
      <c r="B1592" s="170"/>
      <c r="W1592" s="170"/>
      <c r="X1592" s="164"/>
      <c r="Y1592" s="164"/>
      <c r="Z1592" s="164"/>
      <c r="AA1592" s="164"/>
      <c r="AB1592" s="164"/>
      <c r="AC1592" s="164"/>
      <c r="AD1592" s="164"/>
      <c r="AE1592" s="164"/>
      <c r="AF1592" s="164"/>
      <c r="AG1592" s="164"/>
      <c r="AH1592" s="164"/>
      <c r="AI1592" s="164"/>
      <c r="AJ1592" s="164"/>
      <c r="AK1592" s="164"/>
      <c r="AL1592" s="164"/>
      <c r="AM1592" s="164"/>
      <c r="AN1592" s="164"/>
      <c r="AO1592" s="164"/>
      <c r="AP1592" s="164"/>
      <c r="AQ1592" s="164"/>
      <c r="AR1592" s="164"/>
      <c r="AS1592" s="164"/>
      <c r="AT1592" s="164"/>
      <c r="AU1592" s="164"/>
      <c r="AV1592" s="164"/>
      <c r="AW1592" s="164"/>
      <c r="AX1592" s="164"/>
      <c r="AY1592" s="164"/>
      <c r="AZ1592" s="164"/>
      <c r="BA1592" s="164"/>
      <c r="BB1592" s="164"/>
      <c r="BC1592" s="164"/>
      <c r="BD1592" s="164"/>
      <c r="BE1592" s="164"/>
      <c r="BF1592" s="164"/>
      <c r="BG1592" s="164"/>
      <c r="BH1592" s="164"/>
      <c r="BI1592" s="164"/>
      <c r="BJ1592" s="164"/>
      <c r="BK1592" s="164"/>
      <c r="BL1592" s="164"/>
      <c r="BM1592" s="164"/>
      <c r="BN1592" s="164"/>
      <c r="BO1592" s="164"/>
      <c r="BP1592" s="164"/>
      <c r="BQ1592" s="164"/>
      <c r="BR1592" s="164"/>
      <c r="BS1592" s="164"/>
      <c r="BT1592" s="164"/>
      <c r="BU1592" s="164"/>
      <c r="BV1592" s="164"/>
      <c r="BW1592" s="164"/>
      <c r="BX1592" s="164"/>
      <c r="BY1592" s="172"/>
    </row>
    <row r="1593" spans="1:77" s="169" customFormat="1" x14ac:dyDescent="0.3">
      <c r="A1593" s="156"/>
      <c r="B1593" s="170"/>
      <c r="W1593" s="170"/>
      <c r="X1593" s="164"/>
      <c r="Y1593" s="164"/>
      <c r="Z1593" s="164"/>
      <c r="AA1593" s="164"/>
      <c r="AB1593" s="164"/>
      <c r="AC1593" s="164"/>
      <c r="AD1593" s="164"/>
      <c r="AE1593" s="164"/>
      <c r="AF1593" s="164"/>
      <c r="AG1593" s="164"/>
      <c r="AH1593" s="164"/>
      <c r="AI1593" s="164"/>
      <c r="AJ1593" s="164"/>
      <c r="AK1593" s="164"/>
      <c r="AL1593" s="164"/>
      <c r="AM1593" s="164"/>
      <c r="AN1593" s="164"/>
      <c r="AO1593" s="164"/>
      <c r="AP1593" s="164"/>
      <c r="AQ1593" s="164"/>
      <c r="AR1593" s="164"/>
      <c r="AS1593" s="164"/>
      <c r="AT1593" s="164"/>
      <c r="AU1593" s="164"/>
      <c r="AV1593" s="164"/>
      <c r="AW1593" s="164"/>
      <c r="AX1593" s="164"/>
      <c r="AY1593" s="164"/>
      <c r="AZ1593" s="164"/>
      <c r="BA1593" s="164"/>
      <c r="BB1593" s="164"/>
      <c r="BC1593" s="164"/>
      <c r="BD1593" s="164"/>
      <c r="BE1593" s="164"/>
      <c r="BF1593" s="164"/>
      <c r="BG1593" s="164"/>
      <c r="BH1593" s="164"/>
      <c r="BI1593" s="164"/>
      <c r="BJ1593" s="164"/>
      <c r="BK1593" s="164"/>
      <c r="BL1593" s="164"/>
      <c r="BM1593" s="164"/>
      <c r="BN1593" s="164"/>
      <c r="BO1593" s="164"/>
      <c r="BP1593" s="164"/>
      <c r="BQ1593" s="164"/>
      <c r="BR1593" s="164"/>
      <c r="BS1593" s="164"/>
      <c r="BT1593" s="164"/>
      <c r="BU1593" s="164"/>
      <c r="BV1593" s="164"/>
      <c r="BW1593" s="164"/>
      <c r="BX1593" s="164"/>
      <c r="BY1593" s="172"/>
    </row>
    <row r="1594" spans="1:77" s="169" customFormat="1" x14ac:dyDescent="0.3">
      <c r="A1594" s="156"/>
      <c r="B1594" s="170"/>
      <c r="W1594" s="170"/>
      <c r="X1594" s="164"/>
      <c r="Y1594" s="164"/>
      <c r="Z1594" s="164"/>
      <c r="AA1594" s="164"/>
      <c r="AB1594" s="164"/>
      <c r="AC1594" s="164"/>
      <c r="AD1594" s="164"/>
      <c r="AE1594" s="164"/>
      <c r="AF1594" s="164"/>
      <c r="AG1594" s="164"/>
      <c r="AH1594" s="164"/>
      <c r="AI1594" s="164"/>
      <c r="AJ1594" s="164"/>
      <c r="AK1594" s="164"/>
      <c r="AL1594" s="164"/>
      <c r="AM1594" s="164"/>
      <c r="AN1594" s="164"/>
      <c r="AO1594" s="164"/>
      <c r="AP1594" s="164"/>
      <c r="AQ1594" s="164"/>
      <c r="AR1594" s="164"/>
      <c r="AS1594" s="164"/>
      <c r="AT1594" s="164"/>
      <c r="AU1594" s="164"/>
      <c r="AV1594" s="164"/>
      <c r="AW1594" s="164"/>
      <c r="AX1594" s="164"/>
      <c r="AY1594" s="164"/>
      <c r="AZ1594" s="164"/>
      <c r="BA1594" s="164"/>
      <c r="BB1594" s="164"/>
      <c r="BC1594" s="164"/>
      <c r="BD1594" s="164"/>
      <c r="BE1594" s="164"/>
      <c r="BF1594" s="164"/>
      <c r="BG1594" s="164"/>
      <c r="BH1594" s="164"/>
      <c r="BI1594" s="164"/>
      <c r="BJ1594" s="164"/>
      <c r="BK1594" s="164"/>
      <c r="BL1594" s="164"/>
      <c r="BM1594" s="164"/>
      <c r="BN1594" s="164"/>
      <c r="BO1594" s="164"/>
      <c r="BP1594" s="164"/>
      <c r="BQ1594" s="164"/>
      <c r="BR1594" s="164"/>
      <c r="BS1594" s="164"/>
      <c r="BT1594" s="164"/>
      <c r="BU1594" s="164"/>
      <c r="BV1594" s="164"/>
      <c r="BW1594" s="164"/>
      <c r="BX1594" s="164"/>
      <c r="BY1594" s="172"/>
    </row>
    <row r="1595" spans="1:77" s="169" customFormat="1" x14ac:dyDescent="0.3">
      <c r="A1595" s="156"/>
      <c r="B1595" s="170"/>
      <c r="W1595" s="170"/>
      <c r="X1595" s="164"/>
      <c r="Y1595" s="164"/>
      <c r="Z1595" s="164"/>
      <c r="AA1595" s="164"/>
      <c r="AB1595" s="164"/>
      <c r="AC1595" s="164"/>
      <c r="AD1595" s="164"/>
      <c r="AE1595" s="164"/>
      <c r="AF1595" s="164"/>
      <c r="AG1595" s="164"/>
      <c r="AH1595" s="164"/>
      <c r="AI1595" s="164"/>
      <c r="AJ1595" s="164"/>
      <c r="AK1595" s="164"/>
      <c r="AL1595" s="164"/>
      <c r="AM1595" s="164"/>
      <c r="AN1595" s="164"/>
      <c r="AO1595" s="164"/>
      <c r="AP1595" s="164"/>
      <c r="AQ1595" s="164"/>
      <c r="AR1595" s="164"/>
      <c r="AS1595" s="164"/>
      <c r="AT1595" s="164"/>
      <c r="AU1595" s="164"/>
      <c r="AV1595" s="164"/>
      <c r="AW1595" s="164"/>
      <c r="AX1595" s="164"/>
      <c r="AY1595" s="164"/>
      <c r="AZ1595" s="164"/>
      <c r="BA1595" s="164"/>
      <c r="BB1595" s="164"/>
      <c r="BC1595" s="164"/>
      <c r="BD1595" s="164"/>
      <c r="BE1595" s="164"/>
      <c r="BF1595" s="164"/>
      <c r="BG1595" s="164"/>
      <c r="BH1595" s="164"/>
      <c r="BI1595" s="164"/>
      <c r="BJ1595" s="164"/>
      <c r="BK1595" s="164"/>
      <c r="BL1595" s="164"/>
      <c r="BM1595" s="164"/>
      <c r="BN1595" s="164"/>
      <c r="BO1595" s="164"/>
      <c r="BP1595" s="164"/>
      <c r="BQ1595" s="164"/>
      <c r="BR1595" s="164"/>
      <c r="BS1595" s="164"/>
      <c r="BT1595" s="164"/>
      <c r="BU1595" s="164"/>
      <c r="BV1595" s="164"/>
      <c r="BW1595" s="164"/>
      <c r="BX1595" s="164"/>
      <c r="BY1595" s="172"/>
    </row>
    <row r="1596" spans="1:77" s="169" customFormat="1" x14ac:dyDescent="0.3">
      <c r="A1596" s="156"/>
      <c r="B1596" s="170"/>
      <c r="W1596" s="170"/>
      <c r="X1596" s="164"/>
      <c r="Y1596" s="164"/>
      <c r="Z1596" s="164"/>
      <c r="AA1596" s="164"/>
      <c r="AB1596" s="164"/>
      <c r="AC1596" s="164"/>
      <c r="AD1596" s="164"/>
      <c r="AE1596" s="164"/>
      <c r="AF1596" s="164"/>
      <c r="AG1596" s="164"/>
      <c r="AH1596" s="164"/>
      <c r="AI1596" s="164"/>
      <c r="AJ1596" s="164"/>
      <c r="AK1596" s="164"/>
      <c r="AL1596" s="164"/>
      <c r="AM1596" s="164"/>
      <c r="AN1596" s="164"/>
      <c r="AO1596" s="164"/>
      <c r="AP1596" s="164"/>
      <c r="AQ1596" s="164"/>
      <c r="AR1596" s="164"/>
      <c r="AS1596" s="164"/>
      <c r="AT1596" s="164"/>
      <c r="AU1596" s="164"/>
      <c r="AV1596" s="164"/>
      <c r="AW1596" s="164"/>
      <c r="AX1596" s="164"/>
      <c r="AY1596" s="164"/>
      <c r="AZ1596" s="164"/>
      <c r="BA1596" s="164"/>
      <c r="BB1596" s="164"/>
      <c r="BC1596" s="164"/>
      <c r="BD1596" s="164"/>
      <c r="BE1596" s="164"/>
      <c r="BF1596" s="164"/>
      <c r="BG1596" s="164"/>
      <c r="BH1596" s="164"/>
      <c r="BI1596" s="164"/>
      <c r="BJ1596" s="164"/>
      <c r="BK1596" s="164"/>
      <c r="BL1596" s="164"/>
      <c r="BM1596" s="164"/>
      <c r="BN1596" s="164"/>
      <c r="BO1596" s="164"/>
      <c r="BP1596" s="164"/>
      <c r="BQ1596" s="164"/>
      <c r="BR1596" s="164"/>
      <c r="BS1596" s="164"/>
      <c r="BT1596" s="164"/>
      <c r="BU1596" s="164"/>
      <c r="BV1596" s="164"/>
      <c r="BW1596" s="164"/>
      <c r="BX1596" s="164"/>
      <c r="BY1596" s="172"/>
    </row>
    <row r="1597" spans="1:77" s="169" customFormat="1" x14ac:dyDescent="0.3">
      <c r="A1597" s="156"/>
      <c r="B1597" s="170"/>
      <c r="W1597" s="170"/>
      <c r="X1597" s="164"/>
      <c r="Y1597" s="164"/>
      <c r="Z1597" s="164"/>
      <c r="AA1597" s="164"/>
      <c r="AB1597" s="164"/>
      <c r="AC1597" s="164"/>
      <c r="AD1597" s="164"/>
      <c r="AE1597" s="164"/>
      <c r="AF1597" s="164"/>
      <c r="AG1597" s="164"/>
      <c r="AH1597" s="164"/>
      <c r="AI1597" s="164"/>
      <c r="AJ1597" s="164"/>
      <c r="AK1597" s="164"/>
      <c r="AL1597" s="164"/>
      <c r="AM1597" s="164"/>
      <c r="AN1597" s="164"/>
      <c r="AO1597" s="164"/>
      <c r="AP1597" s="164"/>
      <c r="AQ1597" s="164"/>
      <c r="AR1597" s="164"/>
      <c r="AS1597" s="164"/>
      <c r="AT1597" s="164"/>
      <c r="AU1597" s="164"/>
      <c r="AV1597" s="164"/>
      <c r="AW1597" s="164"/>
      <c r="AX1597" s="164"/>
      <c r="AY1597" s="164"/>
      <c r="AZ1597" s="164"/>
      <c r="BA1597" s="164"/>
      <c r="BB1597" s="164"/>
      <c r="BC1597" s="164"/>
      <c r="BD1597" s="164"/>
      <c r="BE1597" s="164"/>
      <c r="BF1597" s="164"/>
      <c r="BG1597" s="164"/>
      <c r="BH1597" s="164"/>
      <c r="BI1597" s="164"/>
      <c r="BJ1597" s="164"/>
      <c r="BK1597" s="164"/>
      <c r="BL1597" s="164"/>
      <c r="BM1597" s="164"/>
      <c r="BN1597" s="164"/>
      <c r="BO1597" s="164"/>
      <c r="BP1597" s="164"/>
      <c r="BQ1597" s="164"/>
      <c r="BR1597" s="164"/>
      <c r="BS1597" s="164"/>
      <c r="BT1597" s="164"/>
      <c r="BU1597" s="164"/>
      <c r="BV1597" s="164"/>
      <c r="BW1597" s="164"/>
      <c r="BX1597" s="164"/>
      <c r="BY1597" s="172"/>
    </row>
    <row r="1598" spans="1:77" s="169" customFormat="1" x14ac:dyDescent="0.3">
      <c r="A1598" s="156"/>
      <c r="B1598" s="170"/>
      <c r="W1598" s="170"/>
      <c r="X1598" s="164"/>
      <c r="Y1598" s="164"/>
      <c r="Z1598" s="164"/>
      <c r="AA1598" s="164"/>
      <c r="AB1598" s="164"/>
      <c r="AC1598" s="164"/>
      <c r="AD1598" s="164"/>
      <c r="AE1598" s="164"/>
      <c r="AF1598" s="164"/>
      <c r="AG1598" s="164"/>
      <c r="AH1598" s="164"/>
      <c r="AI1598" s="164"/>
      <c r="AJ1598" s="164"/>
      <c r="AK1598" s="164"/>
      <c r="AL1598" s="164"/>
      <c r="AM1598" s="164"/>
      <c r="AN1598" s="164"/>
      <c r="AO1598" s="164"/>
      <c r="AP1598" s="164"/>
      <c r="AQ1598" s="164"/>
      <c r="AR1598" s="164"/>
      <c r="AS1598" s="164"/>
      <c r="AT1598" s="164"/>
      <c r="AU1598" s="164"/>
      <c r="AV1598" s="164"/>
      <c r="AW1598" s="164"/>
      <c r="AX1598" s="164"/>
      <c r="AY1598" s="164"/>
      <c r="AZ1598" s="164"/>
      <c r="BA1598" s="164"/>
      <c r="BB1598" s="164"/>
      <c r="BC1598" s="164"/>
      <c r="BD1598" s="164"/>
      <c r="BE1598" s="164"/>
      <c r="BF1598" s="164"/>
      <c r="BG1598" s="164"/>
      <c r="BH1598" s="164"/>
      <c r="BI1598" s="164"/>
      <c r="BJ1598" s="164"/>
      <c r="BK1598" s="164"/>
      <c r="BL1598" s="164"/>
      <c r="BM1598" s="164"/>
      <c r="BN1598" s="164"/>
      <c r="BO1598" s="164"/>
      <c r="BP1598" s="164"/>
      <c r="BQ1598" s="164"/>
      <c r="BR1598" s="164"/>
      <c r="BS1598" s="164"/>
      <c r="BT1598" s="164"/>
      <c r="BU1598" s="164"/>
      <c r="BV1598" s="164"/>
      <c r="BW1598" s="164"/>
      <c r="BX1598" s="164"/>
      <c r="BY1598" s="172"/>
    </row>
    <row r="1599" spans="1:77" s="169" customFormat="1" x14ac:dyDescent="0.3">
      <c r="A1599" s="156"/>
      <c r="B1599" s="170"/>
      <c r="W1599" s="170"/>
      <c r="X1599" s="164"/>
      <c r="Y1599" s="164"/>
      <c r="Z1599" s="164"/>
      <c r="AA1599" s="164"/>
      <c r="AB1599" s="164"/>
      <c r="AC1599" s="164"/>
      <c r="AD1599" s="164"/>
      <c r="AE1599" s="164"/>
      <c r="AF1599" s="164"/>
      <c r="AG1599" s="164"/>
      <c r="AH1599" s="164"/>
      <c r="AI1599" s="164"/>
      <c r="AJ1599" s="164"/>
      <c r="AK1599" s="164"/>
      <c r="AL1599" s="164"/>
      <c r="AM1599" s="164"/>
      <c r="AN1599" s="164"/>
      <c r="AO1599" s="164"/>
      <c r="AP1599" s="164"/>
      <c r="AQ1599" s="164"/>
      <c r="AR1599" s="164"/>
      <c r="AS1599" s="164"/>
      <c r="AT1599" s="164"/>
      <c r="AU1599" s="164"/>
      <c r="AV1599" s="164"/>
      <c r="AW1599" s="164"/>
      <c r="AX1599" s="164"/>
      <c r="AY1599" s="164"/>
      <c r="AZ1599" s="164"/>
      <c r="BA1599" s="164"/>
      <c r="BB1599" s="164"/>
      <c r="BC1599" s="164"/>
      <c r="BD1599" s="164"/>
      <c r="BE1599" s="164"/>
      <c r="BF1599" s="164"/>
      <c r="BG1599" s="164"/>
      <c r="BH1599" s="164"/>
      <c r="BI1599" s="164"/>
      <c r="BJ1599" s="164"/>
      <c r="BK1599" s="164"/>
      <c r="BL1599" s="164"/>
      <c r="BM1599" s="164"/>
      <c r="BN1599" s="164"/>
      <c r="BO1599" s="164"/>
      <c r="BP1599" s="164"/>
      <c r="BQ1599" s="164"/>
      <c r="BR1599" s="164"/>
      <c r="BS1599" s="164"/>
      <c r="BT1599" s="164"/>
      <c r="BU1599" s="164"/>
      <c r="BV1599" s="164"/>
      <c r="BW1599" s="164"/>
      <c r="BX1599" s="164"/>
      <c r="BY1599" s="172"/>
    </row>
    <row r="1600" spans="1:77" s="169" customFormat="1" x14ac:dyDescent="0.3">
      <c r="A1600" s="156"/>
      <c r="B1600" s="170"/>
      <c r="W1600" s="170"/>
      <c r="X1600" s="164"/>
      <c r="Y1600" s="164"/>
      <c r="Z1600" s="164"/>
      <c r="AA1600" s="164"/>
      <c r="AB1600" s="164"/>
      <c r="AC1600" s="164"/>
      <c r="AD1600" s="164"/>
      <c r="AE1600" s="164"/>
      <c r="AF1600" s="164"/>
      <c r="AG1600" s="164"/>
      <c r="AH1600" s="164"/>
      <c r="AI1600" s="164"/>
      <c r="AJ1600" s="164"/>
      <c r="AK1600" s="164"/>
      <c r="AL1600" s="164"/>
      <c r="AM1600" s="164"/>
      <c r="AN1600" s="164"/>
      <c r="AO1600" s="164"/>
      <c r="AP1600" s="164"/>
      <c r="AQ1600" s="164"/>
      <c r="AR1600" s="164"/>
      <c r="AS1600" s="164"/>
      <c r="AT1600" s="164"/>
      <c r="AU1600" s="164"/>
      <c r="AV1600" s="164"/>
      <c r="AW1600" s="164"/>
      <c r="AX1600" s="164"/>
      <c r="AY1600" s="164"/>
      <c r="AZ1600" s="164"/>
      <c r="BA1600" s="164"/>
      <c r="BB1600" s="164"/>
      <c r="BC1600" s="164"/>
      <c r="BD1600" s="164"/>
      <c r="BE1600" s="164"/>
      <c r="BF1600" s="164"/>
      <c r="BG1600" s="164"/>
      <c r="BH1600" s="164"/>
      <c r="BI1600" s="164"/>
      <c r="BJ1600" s="164"/>
      <c r="BK1600" s="164"/>
      <c r="BL1600" s="164"/>
      <c r="BM1600" s="164"/>
      <c r="BN1600" s="164"/>
      <c r="BO1600" s="164"/>
      <c r="BP1600" s="164"/>
      <c r="BQ1600" s="164"/>
      <c r="BR1600" s="164"/>
      <c r="BS1600" s="164"/>
      <c r="BT1600" s="164"/>
      <c r="BU1600" s="164"/>
      <c r="BV1600" s="164"/>
      <c r="BW1600" s="164"/>
      <c r="BX1600" s="164"/>
      <c r="BY1600" s="172"/>
    </row>
    <row r="1601" spans="1:77" s="169" customFormat="1" x14ac:dyDescent="0.3">
      <c r="A1601" s="156"/>
      <c r="B1601" s="170"/>
      <c r="W1601" s="170"/>
      <c r="X1601" s="164"/>
      <c r="Y1601" s="164"/>
      <c r="Z1601" s="164"/>
      <c r="AA1601" s="164"/>
      <c r="AB1601" s="164"/>
      <c r="AC1601" s="164"/>
      <c r="AD1601" s="164"/>
      <c r="AE1601" s="164"/>
      <c r="AF1601" s="164"/>
      <c r="AG1601" s="164"/>
      <c r="AH1601" s="164"/>
      <c r="AI1601" s="164"/>
      <c r="AJ1601" s="164"/>
      <c r="AK1601" s="164"/>
      <c r="AL1601" s="164"/>
      <c r="AM1601" s="164"/>
      <c r="AN1601" s="164"/>
      <c r="AO1601" s="164"/>
      <c r="AP1601" s="164"/>
      <c r="AQ1601" s="164"/>
      <c r="AR1601" s="164"/>
      <c r="AS1601" s="164"/>
      <c r="AT1601" s="164"/>
      <c r="AU1601" s="164"/>
      <c r="AV1601" s="164"/>
      <c r="AW1601" s="164"/>
      <c r="AX1601" s="164"/>
      <c r="AY1601" s="164"/>
      <c r="AZ1601" s="164"/>
      <c r="BA1601" s="164"/>
      <c r="BB1601" s="164"/>
      <c r="BC1601" s="164"/>
      <c r="BD1601" s="164"/>
      <c r="BE1601" s="164"/>
      <c r="BF1601" s="164"/>
      <c r="BG1601" s="164"/>
      <c r="BH1601" s="164"/>
      <c r="BI1601" s="164"/>
      <c r="BJ1601" s="164"/>
      <c r="BK1601" s="164"/>
      <c r="BL1601" s="164"/>
      <c r="BM1601" s="164"/>
      <c r="BN1601" s="164"/>
      <c r="BO1601" s="164"/>
      <c r="BP1601" s="164"/>
      <c r="BQ1601" s="164"/>
      <c r="BR1601" s="164"/>
      <c r="BS1601" s="164"/>
      <c r="BT1601" s="164"/>
      <c r="BU1601" s="164"/>
      <c r="BV1601" s="164"/>
      <c r="BW1601" s="164"/>
      <c r="BX1601" s="164"/>
      <c r="BY1601" s="172"/>
    </row>
    <row r="1602" spans="1:77" s="169" customFormat="1" x14ac:dyDescent="0.3">
      <c r="A1602" s="156"/>
      <c r="B1602" s="170"/>
      <c r="W1602" s="170"/>
      <c r="X1602" s="164"/>
      <c r="Y1602" s="164"/>
      <c r="Z1602" s="164"/>
      <c r="AA1602" s="164"/>
      <c r="AB1602" s="164"/>
      <c r="AC1602" s="164"/>
      <c r="AD1602" s="164"/>
      <c r="AE1602" s="164"/>
      <c r="AF1602" s="164"/>
      <c r="AG1602" s="164"/>
      <c r="AH1602" s="164"/>
      <c r="AI1602" s="164"/>
      <c r="AJ1602" s="164"/>
      <c r="AK1602" s="164"/>
      <c r="AL1602" s="164"/>
      <c r="AM1602" s="164"/>
      <c r="AN1602" s="164"/>
      <c r="AO1602" s="164"/>
      <c r="AP1602" s="164"/>
      <c r="AQ1602" s="164"/>
      <c r="AR1602" s="164"/>
      <c r="AS1602" s="164"/>
      <c r="AT1602" s="164"/>
      <c r="AU1602" s="164"/>
      <c r="AV1602" s="164"/>
      <c r="AW1602" s="164"/>
      <c r="AX1602" s="164"/>
      <c r="AY1602" s="164"/>
      <c r="AZ1602" s="164"/>
      <c r="BA1602" s="164"/>
      <c r="BB1602" s="164"/>
      <c r="BC1602" s="164"/>
      <c r="BD1602" s="164"/>
      <c r="BE1602" s="164"/>
      <c r="BF1602" s="164"/>
      <c r="BG1602" s="164"/>
      <c r="BH1602" s="164"/>
      <c r="BI1602" s="164"/>
      <c r="BJ1602" s="164"/>
      <c r="BK1602" s="164"/>
      <c r="BL1602" s="164"/>
      <c r="BM1602" s="164"/>
      <c r="BN1602" s="164"/>
      <c r="BO1602" s="164"/>
      <c r="BP1602" s="164"/>
      <c r="BQ1602" s="164"/>
      <c r="BR1602" s="164"/>
      <c r="BS1602" s="164"/>
      <c r="BT1602" s="164"/>
      <c r="BU1602" s="164"/>
      <c r="BV1602" s="164"/>
      <c r="BW1602" s="164"/>
      <c r="BX1602" s="164"/>
      <c r="BY1602" s="172"/>
    </row>
    <row r="1603" spans="1:77" s="169" customFormat="1" x14ac:dyDescent="0.3">
      <c r="A1603" s="156"/>
      <c r="B1603" s="170"/>
      <c r="W1603" s="170"/>
      <c r="X1603" s="164"/>
      <c r="Y1603" s="164"/>
      <c r="Z1603" s="164"/>
      <c r="AA1603" s="164"/>
      <c r="AB1603" s="164"/>
      <c r="AC1603" s="164"/>
      <c r="AD1603" s="164"/>
      <c r="AE1603" s="164"/>
      <c r="AF1603" s="164"/>
      <c r="AG1603" s="164"/>
      <c r="AH1603" s="164"/>
      <c r="AI1603" s="164"/>
      <c r="AJ1603" s="164"/>
      <c r="AK1603" s="164"/>
      <c r="AL1603" s="164"/>
      <c r="AM1603" s="164"/>
      <c r="AN1603" s="164"/>
      <c r="AO1603" s="164"/>
      <c r="AP1603" s="164"/>
      <c r="AQ1603" s="164"/>
      <c r="AR1603" s="164"/>
      <c r="AS1603" s="164"/>
      <c r="AT1603" s="164"/>
      <c r="AU1603" s="164"/>
      <c r="AV1603" s="164"/>
      <c r="AW1603" s="164"/>
      <c r="AX1603" s="164"/>
      <c r="AY1603" s="164"/>
      <c r="AZ1603" s="164"/>
      <c r="BA1603" s="164"/>
      <c r="BB1603" s="164"/>
      <c r="BC1603" s="164"/>
      <c r="BD1603" s="164"/>
      <c r="BE1603" s="164"/>
      <c r="BF1603" s="164"/>
      <c r="BG1603" s="164"/>
      <c r="BH1603" s="164"/>
      <c r="BI1603" s="164"/>
      <c r="BJ1603" s="164"/>
      <c r="BK1603" s="164"/>
      <c r="BL1603" s="164"/>
      <c r="BM1603" s="164"/>
      <c r="BN1603" s="164"/>
      <c r="BO1603" s="164"/>
      <c r="BP1603" s="164"/>
      <c r="BQ1603" s="164"/>
      <c r="BR1603" s="164"/>
      <c r="BS1603" s="164"/>
      <c r="BT1603" s="164"/>
      <c r="BU1603" s="164"/>
      <c r="BV1603" s="164"/>
      <c r="BW1603" s="164"/>
      <c r="BX1603" s="164"/>
      <c r="BY1603" s="172"/>
    </row>
    <row r="1604" spans="1:77" s="169" customFormat="1" x14ac:dyDescent="0.3">
      <c r="A1604" s="156"/>
      <c r="B1604" s="170"/>
      <c r="W1604" s="170"/>
      <c r="X1604" s="164"/>
      <c r="Y1604" s="164"/>
      <c r="Z1604" s="164"/>
      <c r="AA1604" s="164"/>
      <c r="AB1604" s="164"/>
      <c r="AC1604" s="164"/>
      <c r="AD1604" s="164"/>
      <c r="AE1604" s="164"/>
      <c r="AF1604" s="164"/>
      <c r="AG1604" s="164"/>
      <c r="AH1604" s="164"/>
      <c r="AI1604" s="164"/>
      <c r="AJ1604" s="164"/>
      <c r="AK1604" s="164"/>
      <c r="AL1604" s="164"/>
      <c r="AM1604" s="164"/>
      <c r="AN1604" s="164"/>
      <c r="AO1604" s="164"/>
      <c r="AP1604" s="164"/>
      <c r="AQ1604" s="164"/>
      <c r="AR1604" s="164"/>
      <c r="AS1604" s="164"/>
      <c r="AT1604" s="164"/>
      <c r="AU1604" s="164"/>
      <c r="AV1604" s="164"/>
      <c r="AW1604" s="164"/>
      <c r="AX1604" s="164"/>
      <c r="AY1604" s="164"/>
      <c r="AZ1604" s="164"/>
      <c r="BA1604" s="164"/>
      <c r="BB1604" s="164"/>
      <c r="BC1604" s="164"/>
      <c r="BD1604" s="164"/>
      <c r="BE1604" s="164"/>
      <c r="BF1604" s="164"/>
      <c r="BG1604" s="164"/>
      <c r="BH1604" s="164"/>
      <c r="BI1604" s="164"/>
      <c r="BJ1604" s="164"/>
      <c r="BK1604" s="164"/>
      <c r="BL1604" s="164"/>
      <c r="BM1604" s="164"/>
      <c r="BN1604" s="164"/>
      <c r="BO1604" s="164"/>
      <c r="BP1604" s="164"/>
      <c r="BQ1604" s="164"/>
      <c r="BR1604" s="164"/>
      <c r="BS1604" s="164"/>
      <c r="BT1604" s="164"/>
      <c r="BU1604" s="164"/>
      <c r="BV1604" s="164"/>
      <c r="BW1604" s="164"/>
      <c r="BX1604" s="164"/>
      <c r="BY1604" s="172"/>
    </row>
    <row r="1605" spans="1:77" s="169" customFormat="1" x14ac:dyDescent="0.3">
      <c r="A1605" s="156"/>
      <c r="B1605" s="170"/>
      <c r="W1605" s="170"/>
      <c r="X1605" s="164"/>
      <c r="Y1605" s="164"/>
      <c r="Z1605" s="164"/>
      <c r="AA1605" s="164"/>
      <c r="AB1605" s="164"/>
      <c r="AC1605" s="164"/>
      <c r="AD1605" s="164"/>
      <c r="AE1605" s="164"/>
      <c r="AF1605" s="164"/>
      <c r="AG1605" s="164"/>
      <c r="AH1605" s="164"/>
      <c r="AI1605" s="164"/>
      <c r="AJ1605" s="164"/>
      <c r="AK1605" s="164"/>
      <c r="AL1605" s="164"/>
      <c r="AM1605" s="164"/>
      <c r="AN1605" s="164"/>
      <c r="AO1605" s="164"/>
      <c r="AP1605" s="164"/>
      <c r="AQ1605" s="164"/>
      <c r="AR1605" s="164"/>
      <c r="AS1605" s="164"/>
      <c r="AT1605" s="164"/>
      <c r="AU1605" s="164"/>
      <c r="AV1605" s="164"/>
      <c r="AW1605" s="164"/>
      <c r="AX1605" s="164"/>
      <c r="AY1605" s="164"/>
      <c r="AZ1605" s="164"/>
      <c r="BA1605" s="164"/>
      <c r="BB1605" s="164"/>
      <c r="BC1605" s="164"/>
      <c r="BD1605" s="164"/>
      <c r="BE1605" s="164"/>
      <c r="BF1605" s="164"/>
      <c r="BG1605" s="164"/>
      <c r="BH1605" s="164"/>
      <c r="BI1605" s="164"/>
      <c r="BJ1605" s="164"/>
      <c r="BK1605" s="164"/>
      <c r="BL1605" s="164"/>
      <c r="BM1605" s="164"/>
      <c r="BN1605" s="164"/>
      <c r="BO1605" s="164"/>
      <c r="BP1605" s="164"/>
      <c r="BQ1605" s="164"/>
      <c r="BR1605" s="164"/>
      <c r="BS1605" s="164"/>
      <c r="BT1605" s="164"/>
      <c r="BU1605" s="164"/>
      <c r="BV1605" s="164"/>
      <c r="BW1605" s="164"/>
      <c r="BX1605" s="164"/>
      <c r="BY1605" s="172"/>
    </row>
    <row r="1606" spans="1:77" s="169" customFormat="1" x14ac:dyDescent="0.3">
      <c r="A1606" s="156"/>
      <c r="B1606" s="170"/>
      <c r="W1606" s="170"/>
      <c r="X1606" s="164"/>
      <c r="Y1606" s="164"/>
      <c r="Z1606" s="164"/>
      <c r="AA1606" s="164"/>
      <c r="AB1606" s="164"/>
      <c r="AC1606" s="164"/>
      <c r="AD1606" s="164"/>
      <c r="AE1606" s="164"/>
      <c r="AF1606" s="164"/>
      <c r="AG1606" s="164"/>
      <c r="AH1606" s="164"/>
      <c r="AI1606" s="164"/>
      <c r="AJ1606" s="164"/>
      <c r="AK1606" s="164"/>
      <c r="AL1606" s="164"/>
      <c r="AM1606" s="164"/>
      <c r="AN1606" s="164"/>
      <c r="AO1606" s="164"/>
      <c r="AP1606" s="164"/>
      <c r="AQ1606" s="164"/>
      <c r="AR1606" s="164"/>
      <c r="AS1606" s="164"/>
      <c r="AT1606" s="164"/>
      <c r="AU1606" s="164"/>
      <c r="AV1606" s="164"/>
      <c r="AW1606" s="164"/>
      <c r="AX1606" s="164"/>
      <c r="AY1606" s="164"/>
      <c r="AZ1606" s="164"/>
      <c r="BA1606" s="164"/>
      <c r="BB1606" s="164"/>
      <c r="BC1606" s="164"/>
      <c r="BD1606" s="164"/>
      <c r="BE1606" s="164"/>
      <c r="BF1606" s="164"/>
      <c r="BG1606" s="164"/>
      <c r="BH1606" s="164"/>
      <c r="BI1606" s="164"/>
      <c r="BJ1606" s="164"/>
      <c r="BK1606" s="164"/>
      <c r="BL1606" s="164"/>
      <c r="BM1606" s="164"/>
      <c r="BN1606" s="164"/>
      <c r="BO1606" s="164"/>
      <c r="BP1606" s="164"/>
      <c r="BQ1606" s="164"/>
      <c r="BR1606" s="164"/>
      <c r="BS1606" s="164"/>
      <c r="BT1606" s="164"/>
      <c r="BU1606" s="164"/>
      <c r="BV1606" s="164"/>
      <c r="BW1606" s="164"/>
      <c r="BX1606" s="164"/>
      <c r="BY1606" s="172"/>
    </row>
    <row r="1607" spans="1:77" s="169" customFormat="1" x14ac:dyDescent="0.3">
      <c r="A1607" s="156"/>
      <c r="B1607" s="170"/>
      <c r="W1607" s="170"/>
      <c r="X1607" s="164"/>
      <c r="Y1607" s="164"/>
      <c r="Z1607" s="164"/>
      <c r="AA1607" s="164"/>
      <c r="AB1607" s="164"/>
      <c r="AC1607" s="164"/>
      <c r="AD1607" s="164"/>
      <c r="AE1607" s="164"/>
      <c r="AF1607" s="164"/>
      <c r="AG1607" s="164"/>
      <c r="AH1607" s="164"/>
      <c r="AI1607" s="164"/>
      <c r="AJ1607" s="164"/>
      <c r="AK1607" s="164"/>
      <c r="AL1607" s="164"/>
      <c r="AM1607" s="164"/>
      <c r="AN1607" s="164"/>
      <c r="AO1607" s="164"/>
      <c r="AP1607" s="164"/>
      <c r="AQ1607" s="164"/>
      <c r="AR1607" s="164"/>
      <c r="AS1607" s="164"/>
      <c r="AT1607" s="164"/>
      <c r="AU1607" s="164"/>
      <c r="AV1607" s="164"/>
      <c r="AW1607" s="164"/>
      <c r="AX1607" s="164"/>
      <c r="AY1607" s="164"/>
      <c r="AZ1607" s="164"/>
      <c r="BA1607" s="164"/>
      <c r="BB1607" s="164"/>
      <c r="BC1607" s="164"/>
      <c r="BD1607" s="164"/>
      <c r="BE1607" s="164"/>
      <c r="BF1607" s="164"/>
      <c r="BG1607" s="164"/>
      <c r="BH1607" s="164"/>
      <c r="BI1607" s="164"/>
      <c r="BJ1607" s="164"/>
      <c r="BK1607" s="164"/>
      <c r="BL1607" s="164"/>
      <c r="BM1607" s="164"/>
      <c r="BN1607" s="164"/>
      <c r="BO1607" s="164"/>
      <c r="BP1607" s="164"/>
      <c r="BQ1607" s="164"/>
      <c r="BR1607" s="164"/>
      <c r="BS1607" s="164"/>
      <c r="BT1607" s="164"/>
      <c r="BU1607" s="164"/>
      <c r="BV1607" s="164"/>
      <c r="BW1607" s="164"/>
      <c r="BX1607" s="164"/>
      <c r="BY1607" s="172"/>
    </row>
    <row r="1608" spans="1:77" s="169" customFormat="1" x14ac:dyDescent="0.3">
      <c r="A1608" s="156"/>
      <c r="B1608" s="170"/>
      <c r="W1608" s="170"/>
      <c r="X1608" s="164"/>
      <c r="Y1608" s="164"/>
      <c r="Z1608" s="164"/>
      <c r="AA1608" s="164"/>
      <c r="AB1608" s="164"/>
      <c r="AC1608" s="164"/>
      <c r="AD1608" s="164"/>
      <c r="AE1608" s="164"/>
      <c r="AF1608" s="164"/>
      <c r="AG1608" s="164"/>
      <c r="AH1608" s="164"/>
      <c r="AI1608" s="164"/>
      <c r="AJ1608" s="164"/>
      <c r="AK1608" s="164"/>
      <c r="AL1608" s="164"/>
      <c r="AM1608" s="164"/>
      <c r="AN1608" s="164"/>
      <c r="AO1608" s="164"/>
      <c r="AP1608" s="164"/>
      <c r="AQ1608" s="164"/>
      <c r="AR1608" s="164"/>
      <c r="AS1608" s="164"/>
      <c r="AT1608" s="164"/>
      <c r="AU1608" s="164"/>
      <c r="AV1608" s="164"/>
      <c r="AW1608" s="164"/>
      <c r="AX1608" s="164"/>
      <c r="AY1608" s="164"/>
      <c r="AZ1608" s="164"/>
      <c r="BA1608" s="164"/>
      <c r="BB1608" s="164"/>
      <c r="BC1608" s="164"/>
      <c r="BD1608" s="164"/>
      <c r="BE1608" s="164"/>
      <c r="BF1608" s="164"/>
      <c r="BG1608" s="164"/>
      <c r="BH1608" s="164"/>
      <c r="BI1608" s="164"/>
      <c r="BJ1608" s="164"/>
      <c r="BK1608" s="164"/>
      <c r="BL1608" s="164"/>
      <c r="BM1608" s="164"/>
      <c r="BN1608" s="164"/>
      <c r="BO1608" s="164"/>
      <c r="BP1608" s="164"/>
      <c r="BQ1608" s="164"/>
      <c r="BR1608" s="164"/>
      <c r="BS1608" s="164"/>
      <c r="BT1608" s="164"/>
      <c r="BU1608" s="164"/>
      <c r="BV1608" s="164"/>
      <c r="BW1608" s="164"/>
      <c r="BX1608" s="164"/>
      <c r="BY1608" s="172"/>
    </row>
    <row r="1609" spans="1:77" s="169" customFormat="1" x14ac:dyDescent="0.3">
      <c r="A1609" s="156"/>
      <c r="B1609" s="170"/>
      <c r="W1609" s="170"/>
      <c r="X1609" s="164"/>
      <c r="Y1609" s="164"/>
      <c r="Z1609" s="164"/>
      <c r="AA1609" s="164"/>
      <c r="AB1609" s="164"/>
      <c r="AC1609" s="164"/>
      <c r="AD1609" s="164"/>
      <c r="AE1609" s="164"/>
      <c r="AF1609" s="164"/>
      <c r="AG1609" s="164"/>
      <c r="AH1609" s="164"/>
      <c r="AI1609" s="164"/>
      <c r="AJ1609" s="164"/>
      <c r="AK1609" s="164"/>
      <c r="AL1609" s="164"/>
      <c r="AM1609" s="164"/>
      <c r="AN1609" s="164"/>
      <c r="AO1609" s="164"/>
      <c r="AP1609" s="164"/>
      <c r="AQ1609" s="164"/>
      <c r="AR1609" s="164"/>
      <c r="AS1609" s="164"/>
      <c r="AT1609" s="164"/>
      <c r="AU1609" s="164"/>
      <c r="AV1609" s="164"/>
      <c r="AW1609" s="164"/>
      <c r="AX1609" s="164"/>
      <c r="AY1609" s="164"/>
      <c r="AZ1609" s="164"/>
      <c r="BA1609" s="164"/>
      <c r="BB1609" s="164"/>
      <c r="BC1609" s="164"/>
      <c r="BD1609" s="164"/>
      <c r="BE1609" s="164"/>
      <c r="BF1609" s="164"/>
      <c r="BG1609" s="164"/>
      <c r="BH1609" s="164"/>
      <c r="BI1609" s="164"/>
      <c r="BJ1609" s="164"/>
      <c r="BK1609" s="164"/>
      <c r="BL1609" s="164"/>
      <c r="BM1609" s="164"/>
      <c r="BN1609" s="164"/>
      <c r="BO1609" s="164"/>
      <c r="BP1609" s="164"/>
      <c r="BQ1609" s="164"/>
      <c r="BR1609" s="164"/>
      <c r="BS1609" s="164"/>
      <c r="BT1609" s="164"/>
      <c r="BU1609" s="164"/>
      <c r="BV1609" s="164"/>
      <c r="BW1609" s="164"/>
      <c r="BX1609" s="164"/>
      <c r="BY1609" s="172"/>
    </row>
    <row r="1610" spans="1:77" s="169" customFormat="1" x14ac:dyDescent="0.3">
      <c r="A1610" s="156"/>
      <c r="B1610" s="170"/>
      <c r="W1610" s="170"/>
      <c r="X1610" s="164"/>
      <c r="Y1610" s="164"/>
      <c r="Z1610" s="164"/>
      <c r="AA1610" s="164"/>
      <c r="AB1610" s="164"/>
      <c r="AC1610" s="164"/>
      <c r="AD1610" s="164"/>
      <c r="AE1610" s="164"/>
      <c r="AF1610" s="164"/>
      <c r="AG1610" s="164"/>
      <c r="AH1610" s="164"/>
      <c r="AI1610" s="164"/>
      <c r="AJ1610" s="164"/>
      <c r="AK1610" s="164"/>
      <c r="AL1610" s="164"/>
      <c r="AM1610" s="164"/>
      <c r="AN1610" s="164"/>
      <c r="AO1610" s="164"/>
      <c r="AP1610" s="164"/>
      <c r="AQ1610" s="164"/>
      <c r="AR1610" s="164"/>
      <c r="AS1610" s="164"/>
      <c r="AT1610" s="164"/>
      <c r="AU1610" s="164"/>
      <c r="AV1610" s="164"/>
      <c r="AW1610" s="164"/>
      <c r="AX1610" s="164"/>
      <c r="AY1610" s="164"/>
      <c r="AZ1610" s="164"/>
      <c r="BA1610" s="164"/>
      <c r="BB1610" s="164"/>
      <c r="BC1610" s="164"/>
      <c r="BD1610" s="164"/>
      <c r="BE1610" s="164"/>
      <c r="BF1610" s="164"/>
      <c r="BG1610" s="164"/>
      <c r="BH1610" s="164"/>
      <c r="BI1610" s="164"/>
      <c r="BJ1610" s="164"/>
      <c r="BK1610" s="164"/>
      <c r="BL1610" s="164"/>
      <c r="BM1610" s="164"/>
      <c r="BN1610" s="164"/>
      <c r="BO1610" s="164"/>
      <c r="BP1610" s="164"/>
      <c r="BQ1610" s="164"/>
      <c r="BR1610" s="164"/>
      <c r="BS1610" s="164"/>
      <c r="BT1610" s="164"/>
      <c r="BU1610" s="164"/>
      <c r="BV1610" s="164"/>
      <c r="BW1610" s="164"/>
      <c r="BX1610" s="164"/>
      <c r="BY1610" s="172"/>
    </row>
    <row r="1611" spans="1:77" s="169" customFormat="1" x14ac:dyDescent="0.3">
      <c r="A1611" s="156"/>
      <c r="B1611" s="170"/>
      <c r="W1611" s="170"/>
      <c r="X1611" s="164"/>
      <c r="Y1611" s="164"/>
      <c r="Z1611" s="164"/>
      <c r="AA1611" s="164"/>
      <c r="AB1611" s="164"/>
      <c r="AC1611" s="164"/>
      <c r="AD1611" s="164"/>
      <c r="AE1611" s="164"/>
      <c r="AF1611" s="164"/>
      <c r="AG1611" s="164"/>
      <c r="AH1611" s="164"/>
      <c r="AI1611" s="164"/>
      <c r="AJ1611" s="164"/>
      <c r="AK1611" s="164"/>
      <c r="AL1611" s="164"/>
      <c r="AM1611" s="164"/>
      <c r="AN1611" s="164"/>
      <c r="AO1611" s="164"/>
      <c r="AP1611" s="164"/>
      <c r="AQ1611" s="164"/>
      <c r="AR1611" s="164"/>
      <c r="AS1611" s="164"/>
      <c r="AT1611" s="164"/>
      <c r="AU1611" s="164"/>
      <c r="AV1611" s="164"/>
      <c r="AW1611" s="164"/>
      <c r="AX1611" s="164"/>
      <c r="AY1611" s="164"/>
      <c r="AZ1611" s="164"/>
      <c r="BA1611" s="164"/>
      <c r="BB1611" s="164"/>
      <c r="BC1611" s="164"/>
      <c r="BD1611" s="164"/>
      <c r="BE1611" s="164"/>
      <c r="BF1611" s="164"/>
      <c r="BG1611" s="164"/>
      <c r="BH1611" s="164"/>
      <c r="BI1611" s="164"/>
      <c r="BJ1611" s="164"/>
      <c r="BK1611" s="164"/>
      <c r="BL1611" s="164"/>
      <c r="BM1611" s="164"/>
      <c r="BN1611" s="164"/>
      <c r="BO1611" s="164"/>
      <c r="BP1611" s="164"/>
      <c r="BQ1611" s="164"/>
      <c r="BR1611" s="164"/>
      <c r="BS1611" s="164"/>
      <c r="BT1611" s="164"/>
      <c r="BU1611" s="164"/>
      <c r="BV1611" s="164"/>
      <c r="BW1611" s="164"/>
      <c r="BX1611" s="164"/>
      <c r="BY1611" s="172"/>
    </row>
    <row r="1612" spans="1:77" s="169" customFormat="1" x14ac:dyDescent="0.3">
      <c r="A1612" s="156"/>
      <c r="B1612" s="170"/>
      <c r="W1612" s="170"/>
      <c r="X1612" s="164"/>
      <c r="Y1612" s="164"/>
      <c r="Z1612" s="164"/>
      <c r="AA1612" s="164"/>
      <c r="AB1612" s="164"/>
      <c r="AC1612" s="164"/>
      <c r="AD1612" s="164"/>
      <c r="AE1612" s="164"/>
      <c r="AF1612" s="164"/>
      <c r="AG1612" s="164"/>
      <c r="AH1612" s="164"/>
      <c r="AI1612" s="164"/>
      <c r="AJ1612" s="164"/>
      <c r="AK1612" s="164"/>
      <c r="AL1612" s="164"/>
      <c r="AM1612" s="164"/>
      <c r="AN1612" s="164"/>
      <c r="AO1612" s="164"/>
      <c r="AP1612" s="164"/>
      <c r="AQ1612" s="164"/>
      <c r="AR1612" s="164"/>
      <c r="AS1612" s="164"/>
      <c r="AT1612" s="164"/>
      <c r="AU1612" s="164"/>
      <c r="AV1612" s="164"/>
      <c r="AW1612" s="164"/>
      <c r="AX1612" s="164"/>
      <c r="AY1612" s="164"/>
      <c r="AZ1612" s="164"/>
      <c r="BA1612" s="164"/>
      <c r="BB1612" s="164"/>
      <c r="BC1612" s="164"/>
      <c r="BD1612" s="164"/>
      <c r="BE1612" s="164"/>
      <c r="BF1612" s="164"/>
      <c r="BG1612" s="164"/>
      <c r="BH1612" s="164"/>
      <c r="BI1612" s="164"/>
      <c r="BJ1612" s="164"/>
      <c r="BK1612" s="164"/>
      <c r="BL1612" s="164"/>
      <c r="BM1612" s="164"/>
      <c r="BN1612" s="164"/>
      <c r="BO1612" s="164"/>
      <c r="BP1612" s="164"/>
      <c r="BQ1612" s="164"/>
      <c r="BR1612" s="164"/>
      <c r="BS1612" s="164"/>
      <c r="BT1612" s="164"/>
      <c r="BU1612" s="164"/>
      <c r="BV1612" s="164"/>
      <c r="BW1612" s="164"/>
      <c r="BX1612" s="164"/>
      <c r="BY1612" s="172"/>
    </row>
    <row r="1613" spans="1:77" s="169" customFormat="1" x14ac:dyDescent="0.3">
      <c r="A1613" s="156"/>
      <c r="B1613" s="170"/>
      <c r="W1613" s="170"/>
      <c r="X1613" s="164"/>
      <c r="Y1613" s="164"/>
      <c r="Z1613" s="164"/>
      <c r="AA1613" s="164"/>
      <c r="AB1613" s="164"/>
      <c r="AC1613" s="164"/>
      <c r="AD1613" s="164"/>
      <c r="AE1613" s="164"/>
      <c r="AF1613" s="164"/>
      <c r="AG1613" s="164"/>
      <c r="AH1613" s="164"/>
      <c r="AI1613" s="164"/>
      <c r="AJ1613" s="164"/>
      <c r="AK1613" s="164"/>
      <c r="AL1613" s="164"/>
      <c r="AM1613" s="164"/>
      <c r="AN1613" s="164"/>
      <c r="AO1613" s="164"/>
      <c r="AP1613" s="164"/>
      <c r="AQ1613" s="164"/>
      <c r="AR1613" s="164"/>
      <c r="AS1613" s="164"/>
      <c r="AT1613" s="164"/>
      <c r="AU1613" s="164"/>
      <c r="AV1613" s="164"/>
      <c r="AW1613" s="164"/>
      <c r="AX1613" s="164"/>
      <c r="AY1613" s="164"/>
      <c r="AZ1613" s="164"/>
      <c r="BA1613" s="164"/>
      <c r="BB1613" s="164"/>
      <c r="BC1613" s="164"/>
      <c r="BD1613" s="164"/>
      <c r="BE1613" s="164"/>
      <c r="BF1613" s="164"/>
      <c r="BG1613" s="164"/>
      <c r="BH1613" s="164"/>
      <c r="BI1613" s="164"/>
      <c r="BJ1613" s="164"/>
      <c r="BK1613" s="164"/>
      <c r="BL1613" s="164"/>
      <c r="BM1613" s="164"/>
      <c r="BN1613" s="164"/>
      <c r="BO1613" s="164"/>
      <c r="BP1613" s="164"/>
      <c r="BQ1613" s="164"/>
      <c r="BR1613" s="164"/>
      <c r="BS1613" s="164"/>
      <c r="BT1613" s="164"/>
      <c r="BU1613" s="164"/>
      <c r="BV1613" s="164"/>
      <c r="BW1613" s="164"/>
      <c r="BX1613" s="164"/>
      <c r="BY1613" s="172"/>
    </row>
    <row r="1614" spans="1:77" s="169" customFormat="1" x14ac:dyDescent="0.3">
      <c r="A1614" s="156"/>
      <c r="B1614" s="170"/>
      <c r="W1614" s="170"/>
      <c r="X1614" s="164"/>
      <c r="Y1614" s="164"/>
      <c r="Z1614" s="164"/>
      <c r="AA1614" s="164"/>
      <c r="AB1614" s="164"/>
      <c r="AC1614" s="164"/>
      <c r="AD1614" s="164"/>
      <c r="AE1614" s="164"/>
      <c r="AF1614" s="164"/>
      <c r="AG1614" s="164"/>
      <c r="AH1614" s="164"/>
      <c r="AI1614" s="164"/>
      <c r="AJ1614" s="164"/>
      <c r="AK1614" s="164"/>
      <c r="AL1614" s="164"/>
      <c r="AM1614" s="164"/>
      <c r="AN1614" s="164"/>
      <c r="AO1614" s="164"/>
      <c r="AP1614" s="164"/>
      <c r="AQ1614" s="164"/>
      <c r="AR1614" s="164"/>
      <c r="AS1614" s="164"/>
      <c r="AT1614" s="164"/>
      <c r="AU1614" s="164"/>
      <c r="AV1614" s="164"/>
      <c r="AW1614" s="164"/>
      <c r="AX1614" s="164"/>
      <c r="AY1614" s="164"/>
      <c r="AZ1614" s="164"/>
      <c r="BA1614" s="164"/>
      <c r="BB1614" s="164"/>
      <c r="BC1614" s="164"/>
      <c r="BD1614" s="164"/>
      <c r="BE1614" s="164"/>
      <c r="BF1614" s="164"/>
      <c r="BG1614" s="164"/>
      <c r="BH1614" s="164"/>
      <c r="BI1614" s="164"/>
      <c r="BJ1614" s="164"/>
      <c r="BK1614" s="164"/>
      <c r="BL1614" s="164"/>
      <c r="BM1614" s="164"/>
      <c r="BN1614" s="164"/>
      <c r="BO1614" s="164"/>
      <c r="BP1614" s="164"/>
      <c r="BQ1614" s="164"/>
      <c r="BR1614" s="164"/>
      <c r="BS1614" s="164"/>
      <c r="BT1614" s="164"/>
      <c r="BU1614" s="164"/>
      <c r="BV1614" s="164"/>
      <c r="BW1614" s="164"/>
      <c r="BX1614" s="164"/>
      <c r="BY1614" s="172"/>
    </row>
    <row r="1615" spans="1:77" s="169" customFormat="1" x14ac:dyDescent="0.3">
      <c r="A1615" s="156"/>
      <c r="B1615" s="170"/>
      <c r="W1615" s="170"/>
      <c r="X1615" s="164"/>
      <c r="Y1615" s="164"/>
      <c r="Z1615" s="164"/>
      <c r="AA1615" s="164"/>
      <c r="AB1615" s="164"/>
      <c r="AC1615" s="164"/>
      <c r="AD1615" s="164"/>
      <c r="AE1615" s="164"/>
      <c r="AF1615" s="164"/>
      <c r="AG1615" s="164"/>
      <c r="AH1615" s="164"/>
      <c r="AI1615" s="164"/>
      <c r="AJ1615" s="164"/>
      <c r="AK1615" s="164"/>
      <c r="AL1615" s="164"/>
      <c r="AM1615" s="164"/>
      <c r="AN1615" s="164"/>
      <c r="AO1615" s="164"/>
      <c r="AP1615" s="164"/>
      <c r="AQ1615" s="164"/>
      <c r="AR1615" s="164"/>
      <c r="AS1615" s="164"/>
      <c r="AT1615" s="164"/>
      <c r="AU1615" s="164"/>
      <c r="AV1615" s="164"/>
      <c r="AW1615" s="164"/>
      <c r="AX1615" s="164"/>
      <c r="AY1615" s="164"/>
      <c r="AZ1615" s="164"/>
      <c r="BA1615" s="164"/>
      <c r="BB1615" s="164"/>
      <c r="BC1615" s="164"/>
      <c r="BD1615" s="164"/>
      <c r="BE1615" s="164"/>
      <c r="BF1615" s="164"/>
      <c r="BG1615" s="164"/>
      <c r="BH1615" s="164"/>
      <c r="BI1615" s="164"/>
      <c r="BJ1615" s="164"/>
      <c r="BK1615" s="164"/>
      <c r="BL1615" s="164"/>
      <c r="BM1615" s="164"/>
      <c r="BN1615" s="164"/>
      <c r="BO1615" s="164"/>
      <c r="BP1615" s="164"/>
      <c r="BQ1615" s="164"/>
      <c r="BR1615" s="164"/>
      <c r="BS1615" s="164"/>
      <c r="BT1615" s="164"/>
      <c r="BU1615" s="164"/>
      <c r="BV1615" s="164"/>
      <c r="BW1615" s="164"/>
      <c r="BX1615" s="164"/>
      <c r="BY1615" s="172"/>
    </row>
    <row r="1616" spans="1:77" s="169" customFormat="1" x14ac:dyDescent="0.3">
      <c r="A1616" s="156"/>
      <c r="B1616" s="170"/>
      <c r="W1616" s="170"/>
      <c r="X1616" s="164"/>
      <c r="Y1616" s="164"/>
      <c r="Z1616" s="164"/>
      <c r="AA1616" s="164"/>
      <c r="AB1616" s="164"/>
      <c r="AC1616" s="164"/>
      <c r="AD1616" s="164"/>
      <c r="AE1616" s="164"/>
      <c r="AF1616" s="164"/>
      <c r="AG1616" s="164"/>
      <c r="AH1616" s="164"/>
      <c r="AI1616" s="164"/>
      <c r="AJ1616" s="164"/>
      <c r="AK1616" s="164"/>
      <c r="AL1616" s="164"/>
      <c r="AM1616" s="164"/>
      <c r="AN1616" s="164"/>
      <c r="AO1616" s="164"/>
      <c r="AP1616" s="164"/>
      <c r="AQ1616" s="164"/>
      <c r="AR1616" s="164"/>
      <c r="AS1616" s="164"/>
      <c r="AT1616" s="164"/>
      <c r="AU1616" s="164"/>
      <c r="AV1616" s="164"/>
      <c r="AW1616" s="164"/>
      <c r="AX1616" s="164"/>
      <c r="AY1616" s="164"/>
      <c r="AZ1616" s="164"/>
      <c r="BA1616" s="164"/>
      <c r="BB1616" s="164"/>
      <c r="BC1616" s="164"/>
      <c r="BD1616" s="164"/>
      <c r="BE1616" s="164"/>
      <c r="BF1616" s="164"/>
      <c r="BG1616" s="164"/>
      <c r="BH1616" s="164"/>
      <c r="BI1616" s="164"/>
      <c r="BJ1616" s="164"/>
      <c r="BK1616" s="164"/>
      <c r="BL1616" s="164"/>
      <c r="BM1616" s="164"/>
      <c r="BN1616" s="164"/>
      <c r="BO1616" s="164"/>
      <c r="BP1616" s="164"/>
      <c r="BQ1616" s="164"/>
      <c r="BR1616" s="164"/>
      <c r="BS1616" s="164"/>
      <c r="BT1616" s="164"/>
      <c r="BU1616" s="164"/>
      <c r="BV1616" s="164"/>
      <c r="BW1616" s="164"/>
      <c r="BX1616" s="164"/>
      <c r="BY1616" s="172"/>
    </row>
    <row r="1617" spans="1:77" s="169" customFormat="1" x14ac:dyDescent="0.3">
      <c r="A1617" s="156"/>
      <c r="B1617" s="170"/>
      <c r="W1617" s="170"/>
      <c r="X1617" s="164"/>
      <c r="Y1617" s="164"/>
      <c r="Z1617" s="164"/>
      <c r="AA1617" s="164"/>
      <c r="AB1617" s="164"/>
      <c r="AC1617" s="164"/>
      <c r="AD1617" s="164"/>
      <c r="AE1617" s="164"/>
      <c r="AF1617" s="164"/>
      <c r="AG1617" s="164"/>
      <c r="AH1617" s="164"/>
      <c r="AI1617" s="164"/>
      <c r="AJ1617" s="164"/>
      <c r="AK1617" s="164"/>
      <c r="AL1617" s="164"/>
      <c r="AM1617" s="164"/>
      <c r="AN1617" s="164"/>
      <c r="AO1617" s="164"/>
      <c r="AP1617" s="164"/>
      <c r="AQ1617" s="164"/>
      <c r="AR1617" s="164"/>
      <c r="AS1617" s="164"/>
      <c r="AT1617" s="164"/>
      <c r="AU1617" s="164"/>
      <c r="AV1617" s="164"/>
      <c r="AW1617" s="164"/>
      <c r="AX1617" s="164"/>
      <c r="AY1617" s="164"/>
      <c r="AZ1617" s="164"/>
      <c r="BA1617" s="164"/>
      <c r="BB1617" s="164"/>
      <c r="BC1617" s="164"/>
      <c r="BD1617" s="164"/>
      <c r="BE1617" s="164"/>
      <c r="BF1617" s="164"/>
      <c r="BG1617" s="164"/>
      <c r="BH1617" s="164"/>
      <c r="BI1617" s="164"/>
      <c r="BJ1617" s="164"/>
      <c r="BK1617" s="164"/>
      <c r="BL1617" s="164"/>
      <c r="BM1617" s="164"/>
      <c r="BN1617" s="164"/>
      <c r="BO1617" s="164"/>
      <c r="BP1617" s="164"/>
      <c r="BQ1617" s="164"/>
      <c r="BR1617" s="164"/>
      <c r="BS1617" s="164"/>
      <c r="BT1617" s="164"/>
      <c r="BU1617" s="164"/>
      <c r="BV1617" s="164"/>
      <c r="BW1617" s="164"/>
      <c r="BX1617" s="164"/>
      <c r="BY1617" s="172"/>
    </row>
    <row r="1618" spans="1:77" s="169" customFormat="1" x14ac:dyDescent="0.3">
      <c r="A1618" s="156"/>
      <c r="B1618" s="170"/>
      <c r="W1618" s="170"/>
      <c r="X1618" s="164"/>
      <c r="Y1618" s="164"/>
      <c r="Z1618" s="164"/>
      <c r="AA1618" s="164"/>
      <c r="AB1618" s="164"/>
      <c r="AC1618" s="164"/>
      <c r="AD1618" s="164"/>
      <c r="AE1618" s="164"/>
      <c r="AF1618" s="164"/>
      <c r="AG1618" s="164"/>
      <c r="AH1618" s="164"/>
      <c r="AI1618" s="164"/>
      <c r="AJ1618" s="164"/>
      <c r="AK1618" s="164"/>
      <c r="AL1618" s="164"/>
      <c r="AM1618" s="164"/>
      <c r="AN1618" s="164"/>
      <c r="AO1618" s="164"/>
      <c r="AP1618" s="164"/>
      <c r="AQ1618" s="164"/>
      <c r="AR1618" s="164"/>
      <c r="AS1618" s="164"/>
      <c r="AT1618" s="164"/>
      <c r="AU1618" s="164"/>
      <c r="AV1618" s="164"/>
      <c r="AW1618" s="164"/>
      <c r="AX1618" s="164"/>
      <c r="AY1618" s="164"/>
      <c r="AZ1618" s="164"/>
      <c r="BA1618" s="164"/>
      <c r="BB1618" s="164"/>
      <c r="BC1618" s="164"/>
      <c r="BD1618" s="164"/>
      <c r="BE1618" s="164"/>
      <c r="BF1618" s="164"/>
      <c r="BG1618" s="164"/>
      <c r="BH1618" s="164"/>
      <c r="BI1618" s="164"/>
      <c r="BJ1618" s="164"/>
      <c r="BK1618" s="164"/>
      <c r="BL1618" s="164"/>
      <c r="BM1618" s="164"/>
      <c r="BN1618" s="164"/>
      <c r="BO1618" s="164"/>
      <c r="BP1618" s="164"/>
      <c r="BQ1618" s="164"/>
      <c r="BR1618" s="164"/>
      <c r="BS1618" s="164"/>
      <c r="BT1618" s="164"/>
      <c r="BU1618" s="164"/>
      <c r="BV1618" s="164"/>
      <c r="BW1618" s="164"/>
      <c r="BX1618" s="164"/>
      <c r="BY1618" s="172"/>
    </row>
    <row r="1619" spans="1:77" s="169" customFormat="1" x14ac:dyDescent="0.3">
      <c r="A1619" s="156"/>
      <c r="B1619" s="170"/>
      <c r="W1619" s="170"/>
      <c r="X1619" s="164"/>
      <c r="Y1619" s="164"/>
      <c r="Z1619" s="164"/>
      <c r="AA1619" s="164"/>
      <c r="AB1619" s="164"/>
      <c r="AC1619" s="164"/>
      <c r="AD1619" s="164"/>
      <c r="AE1619" s="164"/>
      <c r="AF1619" s="164"/>
      <c r="AG1619" s="164"/>
      <c r="AH1619" s="164"/>
      <c r="AI1619" s="164"/>
      <c r="AJ1619" s="164"/>
      <c r="AK1619" s="164"/>
      <c r="AL1619" s="164"/>
      <c r="AM1619" s="164"/>
      <c r="AN1619" s="164"/>
      <c r="AO1619" s="164"/>
      <c r="AP1619" s="164"/>
      <c r="AQ1619" s="164"/>
      <c r="AR1619" s="164"/>
      <c r="AS1619" s="164"/>
      <c r="AT1619" s="164"/>
      <c r="AU1619" s="164"/>
      <c r="AV1619" s="164"/>
      <c r="AW1619" s="164"/>
      <c r="AX1619" s="164"/>
      <c r="AY1619" s="164"/>
      <c r="AZ1619" s="164"/>
      <c r="BA1619" s="164"/>
      <c r="BB1619" s="164"/>
      <c r="BC1619" s="164"/>
      <c r="BD1619" s="164"/>
      <c r="BE1619" s="164"/>
      <c r="BF1619" s="164"/>
      <c r="BG1619" s="164"/>
      <c r="BH1619" s="164"/>
      <c r="BI1619" s="164"/>
      <c r="BJ1619" s="164"/>
      <c r="BK1619" s="164"/>
      <c r="BL1619" s="164"/>
      <c r="BM1619" s="164"/>
      <c r="BN1619" s="164"/>
      <c r="BO1619" s="164"/>
      <c r="BP1619" s="164"/>
      <c r="BQ1619" s="164"/>
      <c r="BR1619" s="164"/>
      <c r="BS1619" s="164"/>
      <c r="BT1619" s="164"/>
      <c r="BU1619" s="164"/>
      <c r="BV1619" s="164"/>
      <c r="BW1619" s="164"/>
      <c r="BX1619" s="164"/>
      <c r="BY1619" s="172"/>
    </row>
    <row r="1620" spans="1:77" s="169" customFormat="1" x14ac:dyDescent="0.3">
      <c r="A1620" s="156"/>
      <c r="B1620" s="170"/>
      <c r="W1620" s="170"/>
      <c r="X1620" s="164"/>
      <c r="Y1620" s="164"/>
      <c r="Z1620" s="164"/>
      <c r="AA1620" s="164"/>
      <c r="AB1620" s="164"/>
      <c r="AC1620" s="164"/>
      <c r="AD1620" s="164"/>
      <c r="AE1620" s="164"/>
      <c r="AF1620" s="164"/>
      <c r="AG1620" s="164"/>
      <c r="AH1620" s="164"/>
      <c r="AI1620" s="164"/>
      <c r="AJ1620" s="164"/>
      <c r="AK1620" s="164"/>
      <c r="AL1620" s="164"/>
      <c r="AM1620" s="164"/>
      <c r="AN1620" s="164"/>
      <c r="AO1620" s="164"/>
      <c r="AP1620" s="164"/>
      <c r="AQ1620" s="164"/>
      <c r="AR1620" s="164"/>
      <c r="AS1620" s="164"/>
      <c r="AT1620" s="164"/>
      <c r="AU1620" s="164"/>
      <c r="AV1620" s="164"/>
      <c r="AW1620" s="164"/>
      <c r="AX1620" s="164"/>
      <c r="AY1620" s="164"/>
      <c r="AZ1620" s="164"/>
      <c r="BA1620" s="164"/>
      <c r="BB1620" s="164"/>
      <c r="BC1620" s="164"/>
      <c r="BD1620" s="164"/>
      <c r="BE1620" s="164"/>
      <c r="BF1620" s="164"/>
      <c r="BG1620" s="164"/>
      <c r="BH1620" s="164"/>
      <c r="BI1620" s="164"/>
      <c r="BJ1620" s="164"/>
      <c r="BK1620" s="164"/>
      <c r="BL1620" s="164"/>
      <c r="BM1620" s="164"/>
      <c r="BN1620" s="164"/>
      <c r="BO1620" s="164"/>
      <c r="BP1620" s="164"/>
      <c r="BQ1620" s="164"/>
      <c r="BR1620" s="164"/>
      <c r="BS1620" s="164"/>
      <c r="BT1620" s="164"/>
      <c r="BU1620" s="164"/>
      <c r="BV1620" s="164"/>
      <c r="BW1620" s="164"/>
      <c r="BX1620" s="164"/>
      <c r="BY1620" s="172"/>
    </row>
    <row r="1621" spans="1:77" s="169" customFormat="1" x14ac:dyDescent="0.3">
      <c r="A1621" s="156"/>
      <c r="B1621" s="170"/>
      <c r="W1621" s="170"/>
      <c r="X1621" s="164"/>
      <c r="Y1621" s="164"/>
      <c r="Z1621" s="164"/>
      <c r="AA1621" s="164"/>
      <c r="AB1621" s="164"/>
      <c r="AC1621" s="164"/>
      <c r="AD1621" s="164"/>
      <c r="AE1621" s="164"/>
      <c r="AF1621" s="164"/>
      <c r="AG1621" s="164"/>
      <c r="AH1621" s="164"/>
      <c r="AI1621" s="164"/>
      <c r="AJ1621" s="164"/>
      <c r="AK1621" s="164"/>
      <c r="AL1621" s="164"/>
      <c r="AM1621" s="164"/>
      <c r="AN1621" s="164"/>
      <c r="AO1621" s="164"/>
      <c r="AP1621" s="164"/>
      <c r="AQ1621" s="164"/>
      <c r="AR1621" s="164"/>
      <c r="AS1621" s="164"/>
      <c r="AT1621" s="164"/>
      <c r="AU1621" s="164"/>
      <c r="AV1621" s="164"/>
      <c r="AW1621" s="164"/>
      <c r="AX1621" s="164"/>
      <c r="AY1621" s="164"/>
      <c r="AZ1621" s="164"/>
      <c r="BA1621" s="164"/>
      <c r="BB1621" s="164"/>
      <c r="BC1621" s="164"/>
      <c r="BD1621" s="164"/>
      <c r="BE1621" s="164"/>
      <c r="BF1621" s="164"/>
      <c r="BG1621" s="164"/>
      <c r="BH1621" s="164"/>
      <c r="BI1621" s="164"/>
      <c r="BJ1621" s="164"/>
      <c r="BK1621" s="164"/>
      <c r="BL1621" s="164"/>
      <c r="BM1621" s="164"/>
      <c r="BN1621" s="164"/>
      <c r="BO1621" s="164"/>
      <c r="BP1621" s="164"/>
      <c r="BQ1621" s="164"/>
      <c r="BR1621" s="164"/>
      <c r="BS1621" s="164"/>
      <c r="BT1621" s="164"/>
      <c r="BU1621" s="164"/>
      <c r="BV1621" s="164"/>
      <c r="BW1621" s="164"/>
      <c r="BX1621" s="164"/>
      <c r="BY1621" s="172"/>
    </row>
    <row r="1622" spans="1:77" s="169" customFormat="1" x14ac:dyDescent="0.3">
      <c r="A1622" s="156"/>
      <c r="B1622" s="170"/>
      <c r="W1622" s="170"/>
      <c r="X1622" s="164"/>
      <c r="Y1622" s="164"/>
      <c r="Z1622" s="164"/>
      <c r="AA1622" s="164"/>
      <c r="AB1622" s="164"/>
      <c r="AC1622" s="164"/>
      <c r="AD1622" s="164"/>
      <c r="AE1622" s="164"/>
      <c r="AF1622" s="164"/>
      <c r="AG1622" s="164"/>
      <c r="AH1622" s="164"/>
      <c r="AI1622" s="164"/>
      <c r="AJ1622" s="164"/>
      <c r="AK1622" s="164"/>
      <c r="AL1622" s="164"/>
      <c r="AM1622" s="164"/>
      <c r="AN1622" s="164"/>
      <c r="AO1622" s="164"/>
      <c r="AP1622" s="164"/>
      <c r="AQ1622" s="164"/>
      <c r="AR1622" s="164"/>
      <c r="AS1622" s="164"/>
      <c r="AT1622" s="164"/>
      <c r="AU1622" s="164"/>
      <c r="AV1622" s="164"/>
      <c r="AW1622" s="164"/>
      <c r="AX1622" s="164"/>
      <c r="AY1622" s="164"/>
      <c r="AZ1622" s="164"/>
      <c r="BA1622" s="164"/>
      <c r="BB1622" s="164"/>
      <c r="BC1622" s="164"/>
      <c r="BD1622" s="164"/>
      <c r="BE1622" s="164"/>
      <c r="BF1622" s="164"/>
      <c r="BG1622" s="164"/>
      <c r="BH1622" s="164"/>
      <c r="BI1622" s="164"/>
      <c r="BJ1622" s="164"/>
      <c r="BK1622" s="164"/>
      <c r="BL1622" s="164"/>
      <c r="BM1622" s="164"/>
      <c r="BN1622" s="164"/>
      <c r="BO1622" s="164"/>
      <c r="BP1622" s="164"/>
      <c r="BQ1622" s="164"/>
      <c r="BR1622" s="164"/>
      <c r="BS1622" s="164"/>
      <c r="BT1622" s="164"/>
      <c r="BU1622" s="164"/>
      <c r="BV1622" s="164"/>
      <c r="BW1622" s="164"/>
      <c r="BX1622" s="164"/>
      <c r="BY1622" s="172"/>
    </row>
    <row r="1623" spans="1:77" s="169" customFormat="1" x14ac:dyDescent="0.3">
      <c r="A1623" s="156"/>
      <c r="B1623" s="170"/>
      <c r="W1623" s="170"/>
      <c r="X1623" s="164"/>
      <c r="Y1623" s="164"/>
      <c r="Z1623" s="164"/>
      <c r="AA1623" s="164"/>
      <c r="AB1623" s="164"/>
      <c r="AC1623" s="164"/>
      <c r="AD1623" s="164"/>
      <c r="AE1623" s="164"/>
      <c r="AF1623" s="164"/>
      <c r="AG1623" s="164"/>
      <c r="AH1623" s="164"/>
      <c r="AI1623" s="164"/>
      <c r="AJ1623" s="164"/>
      <c r="AK1623" s="164"/>
      <c r="AL1623" s="164"/>
      <c r="AM1623" s="164"/>
      <c r="AN1623" s="164"/>
      <c r="AO1623" s="164"/>
      <c r="AP1623" s="164"/>
      <c r="AQ1623" s="164"/>
      <c r="AR1623" s="164"/>
      <c r="AS1623" s="164"/>
      <c r="AT1623" s="164"/>
      <c r="AU1623" s="164"/>
      <c r="AV1623" s="164"/>
      <c r="AW1623" s="164"/>
      <c r="AX1623" s="164"/>
      <c r="AY1623" s="164"/>
      <c r="AZ1623" s="164"/>
      <c r="BA1623" s="164"/>
      <c r="BB1623" s="164"/>
      <c r="BC1623" s="164"/>
      <c r="BD1623" s="164"/>
      <c r="BE1623" s="164"/>
      <c r="BF1623" s="164"/>
      <c r="BG1623" s="164"/>
      <c r="BH1623" s="164"/>
      <c r="BI1623" s="164"/>
      <c r="BJ1623" s="164"/>
      <c r="BK1623" s="164"/>
      <c r="BL1623" s="164"/>
      <c r="BM1623" s="164"/>
      <c r="BN1623" s="164"/>
      <c r="BO1623" s="164"/>
      <c r="BP1623" s="164"/>
      <c r="BQ1623" s="164"/>
      <c r="BR1623" s="164"/>
      <c r="BS1623" s="164"/>
      <c r="BT1623" s="164"/>
      <c r="BU1623" s="164"/>
      <c r="BV1623" s="164"/>
      <c r="BW1623" s="164"/>
      <c r="BX1623" s="164"/>
      <c r="BY1623" s="172"/>
    </row>
    <row r="1624" spans="1:77" s="169" customFormat="1" x14ac:dyDescent="0.3">
      <c r="A1624" s="156"/>
      <c r="B1624" s="170"/>
      <c r="W1624" s="170"/>
      <c r="X1624" s="164"/>
      <c r="Y1624" s="164"/>
      <c r="Z1624" s="164"/>
      <c r="AA1624" s="164"/>
      <c r="AB1624" s="164"/>
      <c r="AC1624" s="164"/>
      <c r="AD1624" s="164"/>
      <c r="AE1624" s="164"/>
      <c r="AF1624" s="164"/>
      <c r="AG1624" s="164"/>
      <c r="AH1624" s="164"/>
      <c r="AI1624" s="164"/>
      <c r="AJ1624" s="164"/>
      <c r="AK1624" s="164"/>
      <c r="AL1624" s="164"/>
      <c r="AM1624" s="164"/>
      <c r="AN1624" s="164"/>
      <c r="AO1624" s="164"/>
      <c r="AP1624" s="164"/>
      <c r="AQ1624" s="164"/>
      <c r="AR1624" s="164"/>
      <c r="AS1624" s="164"/>
      <c r="AT1624" s="164"/>
      <c r="AU1624" s="164"/>
      <c r="AV1624" s="164"/>
      <c r="AW1624" s="164"/>
      <c r="AX1624" s="164"/>
      <c r="AY1624" s="164"/>
      <c r="AZ1624" s="164"/>
      <c r="BA1624" s="164"/>
      <c r="BB1624" s="164"/>
      <c r="BC1624" s="164"/>
      <c r="BD1624" s="164"/>
      <c r="BE1624" s="164"/>
      <c r="BF1624" s="164"/>
      <c r="BG1624" s="164"/>
      <c r="BH1624" s="164"/>
      <c r="BI1624" s="164"/>
      <c r="BJ1624" s="164"/>
      <c r="BK1624" s="164"/>
      <c r="BL1624" s="164"/>
      <c r="BM1624" s="164"/>
      <c r="BN1624" s="164"/>
      <c r="BO1624" s="164"/>
      <c r="BP1624" s="164"/>
      <c r="BQ1624" s="164"/>
      <c r="BR1624" s="164"/>
      <c r="BS1624" s="164"/>
      <c r="BT1624" s="164"/>
      <c r="BU1624" s="164"/>
      <c r="BV1624" s="164"/>
      <c r="BW1624" s="164"/>
      <c r="BX1624" s="164"/>
      <c r="BY1624" s="172"/>
    </row>
    <row r="1625" spans="1:77" s="169" customFormat="1" x14ac:dyDescent="0.3">
      <c r="A1625" s="156"/>
      <c r="B1625" s="170"/>
      <c r="W1625" s="170"/>
      <c r="X1625" s="164"/>
      <c r="Y1625" s="164"/>
      <c r="Z1625" s="164"/>
      <c r="AA1625" s="164"/>
      <c r="AB1625" s="164"/>
      <c r="AC1625" s="164"/>
      <c r="AD1625" s="164"/>
      <c r="AE1625" s="164"/>
      <c r="AF1625" s="164"/>
      <c r="AG1625" s="164"/>
      <c r="AH1625" s="164"/>
      <c r="AI1625" s="164"/>
      <c r="AJ1625" s="164"/>
      <c r="AK1625" s="164"/>
      <c r="AL1625" s="164"/>
      <c r="AM1625" s="164"/>
      <c r="AN1625" s="164"/>
      <c r="AO1625" s="164"/>
      <c r="AP1625" s="164"/>
      <c r="AQ1625" s="164"/>
      <c r="AR1625" s="164"/>
      <c r="AS1625" s="164"/>
      <c r="AT1625" s="164"/>
      <c r="AU1625" s="164"/>
      <c r="AV1625" s="164"/>
      <c r="AW1625" s="164"/>
      <c r="AX1625" s="164"/>
      <c r="AY1625" s="164"/>
      <c r="AZ1625" s="164"/>
      <c r="BA1625" s="164"/>
      <c r="BB1625" s="164"/>
      <c r="BC1625" s="164"/>
      <c r="BD1625" s="164"/>
      <c r="BE1625" s="164"/>
      <c r="BF1625" s="164"/>
      <c r="BG1625" s="164"/>
      <c r="BH1625" s="164"/>
      <c r="BI1625" s="164"/>
      <c r="BJ1625" s="164"/>
      <c r="BK1625" s="164"/>
      <c r="BL1625" s="164"/>
      <c r="BM1625" s="164"/>
      <c r="BN1625" s="164"/>
      <c r="BO1625" s="164"/>
      <c r="BP1625" s="164"/>
      <c r="BQ1625" s="164"/>
      <c r="BR1625" s="164"/>
      <c r="BS1625" s="164"/>
      <c r="BT1625" s="164"/>
      <c r="BU1625" s="164"/>
      <c r="BV1625" s="164"/>
      <c r="BW1625" s="164"/>
      <c r="BX1625" s="164"/>
      <c r="BY1625" s="172"/>
    </row>
    <row r="1626" spans="1:77" s="169" customFormat="1" x14ac:dyDescent="0.3">
      <c r="A1626" s="156"/>
      <c r="B1626" s="170"/>
      <c r="W1626" s="170"/>
      <c r="X1626" s="164"/>
      <c r="Y1626" s="164"/>
      <c r="Z1626" s="164"/>
      <c r="AA1626" s="164"/>
      <c r="AB1626" s="164"/>
      <c r="AC1626" s="164"/>
      <c r="AD1626" s="164"/>
      <c r="AE1626" s="164"/>
      <c r="AF1626" s="164"/>
      <c r="AG1626" s="164"/>
      <c r="AH1626" s="164"/>
      <c r="AI1626" s="164"/>
      <c r="AJ1626" s="164"/>
      <c r="AK1626" s="164"/>
      <c r="AL1626" s="164"/>
      <c r="AM1626" s="164"/>
      <c r="AN1626" s="164"/>
      <c r="AO1626" s="164"/>
      <c r="AP1626" s="164"/>
      <c r="AQ1626" s="164"/>
      <c r="AR1626" s="164"/>
      <c r="AS1626" s="164"/>
      <c r="AT1626" s="164"/>
      <c r="AU1626" s="164"/>
      <c r="AV1626" s="164"/>
      <c r="AW1626" s="164"/>
      <c r="AX1626" s="164"/>
      <c r="AY1626" s="164"/>
      <c r="AZ1626" s="164"/>
      <c r="BA1626" s="164"/>
      <c r="BB1626" s="164"/>
      <c r="BC1626" s="164"/>
      <c r="BD1626" s="164"/>
      <c r="BE1626" s="164"/>
      <c r="BF1626" s="164"/>
      <c r="BG1626" s="164"/>
      <c r="BH1626" s="164"/>
      <c r="BI1626" s="164"/>
      <c r="BJ1626" s="164"/>
      <c r="BK1626" s="164"/>
      <c r="BL1626" s="164"/>
      <c r="BM1626" s="164"/>
      <c r="BN1626" s="164"/>
      <c r="BO1626" s="164"/>
      <c r="BP1626" s="164"/>
      <c r="BQ1626" s="164"/>
      <c r="BR1626" s="164"/>
      <c r="BS1626" s="164"/>
      <c r="BT1626" s="164"/>
      <c r="BU1626" s="164"/>
      <c r="BV1626" s="164"/>
      <c r="BW1626" s="164"/>
      <c r="BX1626" s="164"/>
      <c r="BY1626" s="172"/>
    </row>
    <row r="1627" spans="1:77" s="169" customFormat="1" x14ac:dyDescent="0.3">
      <c r="A1627" s="156"/>
      <c r="B1627" s="170"/>
      <c r="W1627" s="170"/>
      <c r="X1627" s="164"/>
      <c r="Y1627" s="164"/>
      <c r="Z1627" s="164"/>
      <c r="AA1627" s="164"/>
      <c r="AB1627" s="164"/>
      <c r="AC1627" s="164"/>
      <c r="AD1627" s="164"/>
      <c r="AE1627" s="164"/>
      <c r="AF1627" s="164"/>
      <c r="AG1627" s="164"/>
      <c r="AH1627" s="164"/>
      <c r="AI1627" s="164"/>
      <c r="AJ1627" s="164"/>
      <c r="AK1627" s="164"/>
      <c r="AL1627" s="164"/>
      <c r="AM1627" s="164"/>
      <c r="AN1627" s="164"/>
      <c r="AO1627" s="164"/>
      <c r="AP1627" s="164"/>
      <c r="AQ1627" s="164"/>
      <c r="AR1627" s="164"/>
      <c r="AS1627" s="164"/>
      <c r="AT1627" s="164"/>
      <c r="AU1627" s="164"/>
      <c r="AV1627" s="164"/>
      <c r="AW1627" s="164"/>
      <c r="AX1627" s="164"/>
      <c r="AY1627" s="164"/>
      <c r="AZ1627" s="164"/>
      <c r="BA1627" s="164"/>
      <c r="BB1627" s="164"/>
      <c r="BC1627" s="164"/>
      <c r="BD1627" s="164"/>
      <c r="BE1627" s="164"/>
      <c r="BF1627" s="164"/>
      <c r="BG1627" s="164"/>
      <c r="BH1627" s="164"/>
      <c r="BI1627" s="164"/>
      <c r="BJ1627" s="164"/>
      <c r="BK1627" s="164"/>
      <c r="BL1627" s="164"/>
      <c r="BM1627" s="164"/>
      <c r="BN1627" s="164"/>
      <c r="BO1627" s="164"/>
      <c r="BP1627" s="164"/>
      <c r="BQ1627" s="164"/>
      <c r="BR1627" s="164"/>
      <c r="BS1627" s="164"/>
      <c r="BT1627" s="164"/>
      <c r="BU1627" s="164"/>
      <c r="BV1627" s="164"/>
      <c r="BW1627" s="164"/>
      <c r="BX1627" s="164"/>
      <c r="BY1627" s="172"/>
    </row>
    <row r="1628" spans="1:77" s="169" customFormat="1" x14ac:dyDescent="0.3">
      <c r="A1628" s="156"/>
      <c r="B1628" s="170"/>
      <c r="W1628" s="170"/>
      <c r="X1628" s="164"/>
      <c r="Y1628" s="164"/>
      <c r="Z1628" s="164"/>
      <c r="AA1628" s="164"/>
      <c r="AB1628" s="164"/>
      <c r="AC1628" s="164"/>
      <c r="AD1628" s="164"/>
      <c r="AE1628" s="164"/>
      <c r="AF1628" s="164"/>
      <c r="AG1628" s="164"/>
      <c r="AH1628" s="164"/>
      <c r="AI1628" s="164"/>
      <c r="AJ1628" s="164"/>
      <c r="AK1628" s="164"/>
      <c r="AL1628" s="164"/>
      <c r="AM1628" s="164"/>
      <c r="AN1628" s="164"/>
      <c r="AO1628" s="164"/>
      <c r="AP1628" s="164"/>
      <c r="AQ1628" s="164"/>
      <c r="AR1628" s="164"/>
      <c r="AS1628" s="164"/>
      <c r="AT1628" s="164"/>
      <c r="AU1628" s="164"/>
      <c r="AV1628" s="164"/>
      <c r="AW1628" s="164"/>
      <c r="AX1628" s="164"/>
      <c r="AY1628" s="164"/>
      <c r="AZ1628" s="164"/>
      <c r="BA1628" s="164"/>
      <c r="BB1628" s="164"/>
      <c r="BC1628" s="164"/>
      <c r="BD1628" s="164"/>
      <c r="BE1628" s="164"/>
      <c r="BF1628" s="164"/>
      <c r="BG1628" s="164"/>
      <c r="BH1628" s="164"/>
      <c r="BI1628" s="164"/>
      <c r="BJ1628" s="164"/>
      <c r="BK1628" s="164"/>
      <c r="BL1628" s="164"/>
      <c r="BM1628" s="164"/>
      <c r="BN1628" s="164"/>
      <c r="BO1628" s="164"/>
      <c r="BP1628" s="164"/>
      <c r="BQ1628" s="164"/>
      <c r="BR1628" s="164"/>
      <c r="BS1628" s="164"/>
      <c r="BT1628" s="164"/>
      <c r="BU1628" s="164"/>
      <c r="BV1628" s="164"/>
      <c r="BW1628" s="164"/>
      <c r="BX1628" s="164"/>
      <c r="BY1628" s="172"/>
    </row>
    <row r="1629" spans="1:77" s="169" customFormat="1" x14ac:dyDescent="0.3">
      <c r="A1629" s="156"/>
      <c r="B1629" s="170"/>
      <c r="W1629" s="170"/>
      <c r="X1629" s="164"/>
      <c r="Y1629" s="164"/>
      <c r="Z1629" s="164"/>
      <c r="AA1629" s="164"/>
      <c r="AB1629" s="164"/>
      <c r="AC1629" s="164"/>
      <c r="AD1629" s="164"/>
      <c r="AE1629" s="164"/>
      <c r="AF1629" s="164"/>
      <c r="AG1629" s="164"/>
      <c r="AH1629" s="164"/>
      <c r="AI1629" s="164"/>
      <c r="AJ1629" s="164"/>
      <c r="AK1629" s="164"/>
      <c r="AL1629" s="164"/>
      <c r="AM1629" s="164"/>
      <c r="AN1629" s="164"/>
      <c r="AO1629" s="164"/>
      <c r="AP1629" s="164"/>
      <c r="AQ1629" s="164"/>
      <c r="AR1629" s="164"/>
      <c r="AS1629" s="164"/>
      <c r="AT1629" s="164"/>
      <c r="AU1629" s="164"/>
      <c r="AV1629" s="164"/>
      <c r="AW1629" s="164"/>
      <c r="AX1629" s="164"/>
      <c r="AY1629" s="164"/>
      <c r="AZ1629" s="164"/>
      <c r="BA1629" s="164"/>
      <c r="BB1629" s="164"/>
      <c r="BC1629" s="164"/>
      <c r="BD1629" s="164"/>
      <c r="BE1629" s="164"/>
      <c r="BF1629" s="164"/>
      <c r="BG1629" s="164"/>
      <c r="BH1629" s="164"/>
      <c r="BI1629" s="164"/>
      <c r="BJ1629" s="164"/>
      <c r="BK1629" s="164"/>
      <c r="BL1629" s="164"/>
      <c r="BM1629" s="164"/>
      <c r="BN1629" s="164"/>
      <c r="BO1629" s="164"/>
      <c r="BP1629" s="164"/>
      <c r="BQ1629" s="164"/>
      <c r="BR1629" s="164"/>
      <c r="BS1629" s="164"/>
      <c r="BT1629" s="164"/>
      <c r="BU1629" s="164"/>
      <c r="BV1629" s="164"/>
      <c r="BW1629" s="164"/>
      <c r="BX1629" s="164"/>
      <c r="BY1629" s="172"/>
    </row>
    <row r="1630" spans="1:77" s="169" customFormat="1" x14ac:dyDescent="0.3">
      <c r="A1630" s="156"/>
      <c r="B1630" s="170"/>
      <c r="W1630" s="170"/>
      <c r="X1630" s="164"/>
      <c r="Y1630" s="164"/>
      <c r="Z1630" s="164"/>
      <c r="AA1630" s="164"/>
      <c r="AB1630" s="164"/>
      <c r="AC1630" s="164"/>
      <c r="AD1630" s="164"/>
      <c r="AE1630" s="164"/>
      <c r="AF1630" s="164"/>
      <c r="AG1630" s="164"/>
      <c r="AH1630" s="164"/>
      <c r="AI1630" s="164"/>
      <c r="AJ1630" s="164"/>
      <c r="AK1630" s="164"/>
      <c r="AL1630" s="164"/>
      <c r="AM1630" s="164"/>
      <c r="AN1630" s="164"/>
      <c r="AO1630" s="164"/>
      <c r="AP1630" s="164"/>
      <c r="AQ1630" s="164"/>
      <c r="AR1630" s="164"/>
      <c r="AS1630" s="164"/>
      <c r="AT1630" s="164"/>
      <c r="AU1630" s="164"/>
      <c r="AV1630" s="164"/>
      <c r="AW1630" s="164"/>
      <c r="AX1630" s="164"/>
      <c r="AY1630" s="164"/>
      <c r="AZ1630" s="164"/>
      <c r="BA1630" s="164"/>
      <c r="BB1630" s="164"/>
      <c r="BC1630" s="164"/>
      <c r="BD1630" s="164"/>
      <c r="BE1630" s="164"/>
      <c r="BF1630" s="164"/>
      <c r="BG1630" s="164"/>
      <c r="BH1630" s="164"/>
      <c r="BI1630" s="164"/>
      <c r="BJ1630" s="164"/>
      <c r="BK1630" s="164"/>
      <c r="BL1630" s="164"/>
      <c r="BM1630" s="164"/>
      <c r="BN1630" s="164"/>
      <c r="BO1630" s="164"/>
      <c r="BP1630" s="164"/>
      <c r="BQ1630" s="164"/>
      <c r="BR1630" s="164"/>
      <c r="BS1630" s="164"/>
      <c r="BT1630" s="164"/>
      <c r="BU1630" s="164"/>
      <c r="BV1630" s="164"/>
      <c r="BW1630" s="164"/>
      <c r="BX1630" s="164"/>
      <c r="BY1630" s="172"/>
    </row>
    <row r="1631" spans="1:77" s="169" customFormat="1" x14ac:dyDescent="0.3">
      <c r="A1631" s="156"/>
      <c r="B1631" s="170"/>
      <c r="W1631" s="170"/>
      <c r="X1631" s="164"/>
      <c r="Y1631" s="164"/>
      <c r="Z1631" s="164"/>
      <c r="AA1631" s="164"/>
      <c r="AB1631" s="164"/>
      <c r="AC1631" s="164"/>
      <c r="AD1631" s="164"/>
      <c r="AE1631" s="164"/>
      <c r="AF1631" s="164"/>
      <c r="AG1631" s="164"/>
      <c r="AH1631" s="164"/>
      <c r="AI1631" s="164"/>
      <c r="AJ1631" s="164"/>
      <c r="AK1631" s="164"/>
      <c r="AL1631" s="164"/>
      <c r="AM1631" s="164"/>
      <c r="AN1631" s="164"/>
      <c r="AO1631" s="164"/>
      <c r="AP1631" s="164"/>
      <c r="AQ1631" s="164"/>
      <c r="AR1631" s="164"/>
      <c r="AS1631" s="164"/>
      <c r="AT1631" s="164"/>
      <c r="AU1631" s="164"/>
      <c r="AV1631" s="164"/>
      <c r="AW1631" s="164"/>
      <c r="AX1631" s="164"/>
      <c r="AY1631" s="164"/>
      <c r="AZ1631" s="164"/>
      <c r="BA1631" s="164"/>
      <c r="BB1631" s="164"/>
      <c r="BC1631" s="164"/>
      <c r="BD1631" s="164"/>
      <c r="BE1631" s="164"/>
      <c r="BF1631" s="164"/>
      <c r="BG1631" s="164"/>
      <c r="BH1631" s="164"/>
      <c r="BI1631" s="164"/>
      <c r="BJ1631" s="164"/>
      <c r="BK1631" s="164"/>
      <c r="BL1631" s="164"/>
      <c r="BM1631" s="164"/>
      <c r="BN1631" s="164"/>
      <c r="BO1631" s="164"/>
      <c r="BP1631" s="164"/>
      <c r="BQ1631" s="164"/>
      <c r="BR1631" s="164"/>
      <c r="BS1631" s="164"/>
      <c r="BT1631" s="164"/>
      <c r="BU1631" s="164"/>
      <c r="BV1631" s="164"/>
      <c r="BW1631" s="164"/>
      <c r="BX1631" s="164"/>
      <c r="BY1631" s="172"/>
    </row>
    <row r="1632" spans="1:77" s="169" customFormat="1" x14ac:dyDescent="0.3">
      <c r="A1632" s="156"/>
      <c r="B1632" s="170"/>
      <c r="W1632" s="170"/>
      <c r="X1632" s="164"/>
      <c r="Y1632" s="164"/>
      <c r="Z1632" s="164"/>
      <c r="AA1632" s="164"/>
      <c r="AB1632" s="164"/>
      <c r="AC1632" s="164"/>
      <c r="AD1632" s="164"/>
      <c r="AE1632" s="164"/>
      <c r="AF1632" s="164"/>
      <c r="AG1632" s="164"/>
      <c r="AH1632" s="164"/>
      <c r="AI1632" s="164"/>
      <c r="AJ1632" s="164"/>
      <c r="AK1632" s="164"/>
      <c r="AL1632" s="164"/>
      <c r="AM1632" s="164"/>
      <c r="AN1632" s="164"/>
      <c r="AO1632" s="164"/>
      <c r="AP1632" s="164"/>
      <c r="AQ1632" s="164"/>
      <c r="AR1632" s="164"/>
      <c r="AS1632" s="164"/>
      <c r="AT1632" s="164"/>
      <c r="AU1632" s="164"/>
      <c r="AV1632" s="164"/>
      <c r="AW1632" s="164"/>
      <c r="AX1632" s="164"/>
      <c r="AY1632" s="164"/>
      <c r="AZ1632" s="164"/>
      <c r="BA1632" s="164"/>
      <c r="BB1632" s="164"/>
      <c r="BC1632" s="164"/>
      <c r="BD1632" s="164"/>
      <c r="BE1632" s="164"/>
      <c r="BF1632" s="164"/>
      <c r="BG1632" s="164"/>
      <c r="BH1632" s="164"/>
      <c r="BI1632" s="164"/>
      <c r="BJ1632" s="164"/>
      <c r="BK1632" s="164"/>
      <c r="BL1632" s="164"/>
      <c r="BM1632" s="164"/>
      <c r="BN1632" s="164"/>
      <c r="BO1632" s="164"/>
      <c r="BP1632" s="164"/>
      <c r="BQ1632" s="164"/>
      <c r="BR1632" s="164"/>
      <c r="BS1632" s="164"/>
      <c r="BT1632" s="164"/>
      <c r="BU1632" s="164"/>
      <c r="BV1632" s="164"/>
      <c r="BW1632" s="164"/>
      <c r="BX1632" s="164"/>
      <c r="BY1632" s="172"/>
    </row>
    <row r="1633" spans="1:77" s="169" customFormat="1" x14ac:dyDescent="0.3">
      <c r="A1633" s="156"/>
      <c r="B1633" s="170"/>
      <c r="W1633" s="170"/>
      <c r="X1633" s="164"/>
      <c r="Y1633" s="164"/>
      <c r="Z1633" s="164"/>
      <c r="AA1633" s="164"/>
      <c r="AB1633" s="164"/>
      <c r="AC1633" s="164"/>
      <c r="AD1633" s="164"/>
      <c r="AE1633" s="164"/>
      <c r="AF1633" s="164"/>
      <c r="AG1633" s="164"/>
      <c r="AH1633" s="164"/>
      <c r="AI1633" s="164"/>
      <c r="AJ1633" s="164"/>
      <c r="AK1633" s="164"/>
      <c r="AL1633" s="164"/>
      <c r="AM1633" s="164"/>
      <c r="AN1633" s="164"/>
      <c r="AO1633" s="164"/>
      <c r="AP1633" s="164"/>
      <c r="AQ1633" s="164"/>
      <c r="AR1633" s="164"/>
      <c r="AS1633" s="164"/>
      <c r="AT1633" s="164"/>
      <c r="AU1633" s="164"/>
      <c r="AV1633" s="164"/>
      <c r="AW1633" s="164"/>
      <c r="AX1633" s="164"/>
      <c r="AY1633" s="164"/>
      <c r="AZ1633" s="164"/>
      <c r="BA1633" s="164"/>
      <c r="BB1633" s="164"/>
      <c r="BC1633" s="164"/>
      <c r="BD1633" s="164"/>
      <c r="BE1633" s="164"/>
      <c r="BF1633" s="164"/>
      <c r="BG1633" s="164"/>
      <c r="BH1633" s="164"/>
      <c r="BI1633" s="164"/>
      <c r="BJ1633" s="164"/>
      <c r="BK1633" s="164"/>
      <c r="BL1633" s="164"/>
      <c r="BM1633" s="164"/>
      <c r="BN1633" s="164"/>
      <c r="BO1633" s="164"/>
      <c r="BP1633" s="164"/>
      <c r="BQ1633" s="164"/>
      <c r="BR1633" s="164"/>
      <c r="BS1633" s="164"/>
      <c r="BT1633" s="164"/>
      <c r="BU1633" s="164"/>
      <c r="BV1633" s="164"/>
      <c r="BW1633" s="164"/>
      <c r="BX1633" s="164"/>
      <c r="BY1633" s="172"/>
    </row>
    <row r="1634" spans="1:77" s="169" customFormat="1" x14ac:dyDescent="0.3">
      <c r="A1634" s="156"/>
      <c r="B1634" s="170"/>
      <c r="W1634" s="170"/>
      <c r="X1634" s="164"/>
      <c r="Y1634" s="164"/>
      <c r="Z1634" s="164"/>
      <c r="AA1634" s="164"/>
      <c r="AB1634" s="164"/>
      <c r="AC1634" s="164"/>
      <c r="AD1634" s="164"/>
      <c r="AE1634" s="164"/>
      <c r="AF1634" s="164"/>
      <c r="AG1634" s="164"/>
      <c r="AH1634" s="164"/>
      <c r="AI1634" s="164"/>
      <c r="AJ1634" s="164"/>
      <c r="AK1634" s="164"/>
      <c r="AL1634" s="164"/>
      <c r="AM1634" s="164"/>
      <c r="AN1634" s="164"/>
      <c r="AO1634" s="164"/>
      <c r="AP1634" s="164"/>
      <c r="AQ1634" s="164"/>
      <c r="AR1634" s="164"/>
      <c r="AS1634" s="164"/>
      <c r="AT1634" s="164"/>
      <c r="AU1634" s="164"/>
      <c r="AV1634" s="164"/>
      <c r="AW1634" s="164"/>
      <c r="AX1634" s="164"/>
      <c r="AY1634" s="164"/>
      <c r="AZ1634" s="164"/>
      <c r="BA1634" s="164"/>
      <c r="BB1634" s="164"/>
      <c r="BC1634" s="164"/>
      <c r="BD1634" s="164"/>
      <c r="BE1634" s="164"/>
      <c r="BF1634" s="164"/>
      <c r="BG1634" s="164"/>
      <c r="BH1634" s="164"/>
      <c r="BI1634" s="164"/>
      <c r="BJ1634" s="164"/>
      <c r="BK1634" s="164"/>
      <c r="BL1634" s="164"/>
      <c r="BM1634" s="164"/>
      <c r="BN1634" s="164"/>
      <c r="BO1634" s="164"/>
      <c r="BP1634" s="164"/>
      <c r="BQ1634" s="164"/>
      <c r="BR1634" s="164"/>
      <c r="BS1634" s="164"/>
      <c r="BT1634" s="164"/>
      <c r="BU1634" s="164"/>
      <c r="BV1634" s="164"/>
      <c r="BW1634" s="164"/>
      <c r="BX1634" s="164"/>
      <c r="BY1634" s="172"/>
    </row>
    <row r="1635" spans="1:77" s="169" customFormat="1" x14ac:dyDescent="0.3">
      <c r="A1635" s="156"/>
      <c r="B1635" s="170"/>
      <c r="W1635" s="170"/>
      <c r="X1635" s="164"/>
      <c r="Y1635" s="164"/>
      <c r="Z1635" s="164"/>
      <c r="AA1635" s="164"/>
      <c r="AB1635" s="164"/>
      <c r="AC1635" s="164"/>
      <c r="AD1635" s="164"/>
      <c r="AE1635" s="164"/>
      <c r="AF1635" s="164"/>
      <c r="AG1635" s="164"/>
      <c r="AH1635" s="164"/>
      <c r="AI1635" s="164"/>
      <c r="AJ1635" s="164"/>
      <c r="AK1635" s="164"/>
      <c r="AL1635" s="164"/>
      <c r="AM1635" s="164"/>
      <c r="AN1635" s="164"/>
      <c r="AO1635" s="164"/>
      <c r="AP1635" s="164"/>
      <c r="AQ1635" s="164"/>
      <c r="AR1635" s="164"/>
      <c r="AS1635" s="164"/>
      <c r="AT1635" s="164"/>
      <c r="AU1635" s="164"/>
      <c r="AV1635" s="164"/>
      <c r="AW1635" s="164"/>
      <c r="AX1635" s="164"/>
      <c r="AY1635" s="164"/>
      <c r="AZ1635" s="164"/>
      <c r="BA1635" s="164"/>
      <c r="BB1635" s="164"/>
      <c r="BC1635" s="164"/>
      <c r="BD1635" s="164"/>
      <c r="BE1635" s="164"/>
      <c r="BF1635" s="164"/>
      <c r="BG1635" s="164"/>
      <c r="BH1635" s="164"/>
      <c r="BI1635" s="164"/>
      <c r="BJ1635" s="164"/>
      <c r="BK1635" s="164"/>
      <c r="BL1635" s="164"/>
      <c r="BM1635" s="164"/>
      <c r="BN1635" s="164"/>
      <c r="BO1635" s="164"/>
      <c r="BP1635" s="164"/>
      <c r="BQ1635" s="164"/>
      <c r="BR1635" s="164"/>
      <c r="BS1635" s="164"/>
      <c r="BT1635" s="164"/>
      <c r="BU1635" s="164"/>
      <c r="BV1635" s="164"/>
      <c r="BW1635" s="164"/>
      <c r="BX1635" s="164"/>
      <c r="BY1635" s="172"/>
    </row>
    <row r="1636" spans="1:77" s="169" customFormat="1" x14ac:dyDescent="0.3">
      <c r="A1636" s="156"/>
      <c r="B1636" s="170"/>
      <c r="W1636" s="170"/>
      <c r="X1636" s="164"/>
      <c r="Y1636" s="164"/>
      <c r="Z1636" s="164"/>
      <c r="AA1636" s="164"/>
      <c r="AB1636" s="164"/>
      <c r="AC1636" s="164"/>
      <c r="AD1636" s="164"/>
      <c r="AE1636" s="164"/>
      <c r="AF1636" s="164"/>
      <c r="AG1636" s="164"/>
      <c r="AH1636" s="164"/>
      <c r="AI1636" s="164"/>
      <c r="AJ1636" s="164"/>
      <c r="AK1636" s="164"/>
      <c r="AL1636" s="164"/>
      <c r="AM1636" s="164"/>
      <c r="AN1636" s="164"/>
      <c r="AO1636" s="164"/>
      <c r="AP1636" s="164"/>
      <c r="AQ1636" s="164"/>
      <c r="AR1636" s="164"/>
      <c r="AS1636" s="164"/>
      <c r="AT1636" s="164"/>
      <c r="AU1636" s="164"/>
      <c r="AV1636" s="164"/>
      <c r="AW1636" s="164"/>
      <c r="AX1636" s="164"/>
      <c r="AY1636" s="164"/>
      <c r="AZ1636" s="164"/>
      <c r="BA1636" s="164"/>
      <c r="BB1636" s="164"/>
      <c r="BC1636" s="164"/>
      <c r="BD1636" s="164"/>
      <c r="BE1636" s="164"/>
      <c r="BF1636" s="164"/>
      <c r="BG1636" s="164"/>
      <c r="BH1636" s="164"/>
      <c r="BI1636" s="164"/>
      <c r="BJ1636" s="164"/>
      <c r="BK1636" s="164"/>
      <c r="BL1636" s="164"/>
      <c r="BM1636" s="164"/>
      <c r="BN1636" s="164"/>
      <c r="BO1636" s="164"/>
      <c r="BP1636" s="164"/>
      <c r="BQ1636" s="164"/>
      <c r="BR1636" s="164"/>
      <c r="BS1636" s="164"/>
      <c r="BT1636" s="164"/>
      <c r="BU1636" s="164"/>
      <c r="BV1636" s="164"/>
      <c r="BW1636" s="164"/>
      <c r="BX1636" s="164"/>
      <c r="BY1636" s="172"/>
    </row>
    <row r="1637" spans="1:77" s="169" customFormat="1" x14ac:dyDescent="0.3">
      <c r="A1637" s="156"/>
      <c r="B1637" s="170"/>
      <c r="W1637" s="170"/>
      <c r="X1637" s="164"/>
      <c r="Y1637" s="164"/>
      <c r="Z1637" s="164"/>
      <c r="AA1637" s="164"/>
      <c r="AB1637" s="164"/>
      <c r="AC1637" s="164"/>
      <c r="AD1637" s="164"/>
      <c r="AE1637" s="164"/>
      <c r="AF1637" s="164"/>
      <c r="AG1637" s="164"/>
      <c r="AH1637" s="164"/>
      <c r="AI1637" s="164"/>
      <c r="AJ1637" s="164"/>
      <c r="AK1637" s="164"/>
      <c r="AL1637" s="164"/>
      <c r="AM1637" s="164"/>
      <c r="AN1637" s="164"/>
      <c r="AO1637" s="164"/>
      <c r="AP1637" s="164"/>
      <c r="AQ1637" s="164"/>
      <c r="AR1637" s="164"/>
      <c r="AS1637" s="164"/>
      <c r="AT1637" s="164"/>
      <c r="AU1637" s="164"/>
      <c r="AV1637" s="164"/>
      <c r="AW1637" s="164"/>
      <c r="AX1637" s="164"/>
      <c r="AY1637" s="164"/>
      <c r="AZ1637" s="164"/>
      <c r="BA1637" s="164"/>
      <c r="BB1637" s="164"/>
      <c r="BC1637" s="164"/>
      <c r="BD1637" s="164"/>
      <c r="BE1637" s="164"/>
      <c r="BF1637" s="164"/>
      <c r="BG1637" s="164"/>
      <c r="BH1637" s="164"/>
      <c r="BI1637" s="164"/>
      <c r="BJ1637" s="164"/>
      <c r="BK1637" s="164"/>
      <c r="BL1637" s="164"/>
      <c r="BM1637" s="164"/>
      <c r="BN1637" s="164"/>
      <c r="BO1637" s="164"/>
      <c r="BP1637" s="164"/>
      <c r="BQ1637" s="164"/>
      <c r="BR1637" s="164"/>
      <c r="BS1637" s="164"/>
      <c r="BT1637" s="164"/>
      <c r="BU1637" s="164"/>
      <c r="BV1637" s="164"/>
      <c r="BW1637" s="164"/>
      <c r="BX1637" s="164"/>
      <c r="BY1637" s="172"/>
    </row>
    <row r="1638" spans="1:77" s="169" customFormat="1" x14ac:dyDescent="0.3">
      <c r="A1638" s="156"/>
      <c r="B1638" s="170"/>
      <c r="W1638" s="170"/>
      <c r="X1638" s="164"/>
      <c r="Y1638" s="164"/>
      <c r="Z1638" s="164"/>
      <c r="AA1638" s="164"/>
      <c r="AB1638" s="164"/>
      <c r="AC1638" s="164"/>
      <c r="AD1638" s="164"/>
      <c r="AE1638" s="164"/>
      <c r="AF1638" s="164"/>
      <c r="AG1638" s="164"/>
      <c r="AH1638" s="164"/>
      <c r="AI1638" s="164"/>
      <c r="AJ1638" s="164"/>
      <c r="AK1638" s="164"/>
      <c r="AL1638" s="164"/>
      <c r="AM1638" s="164"/>
      <c r="AN1638" s="164"/>
      <c r="AO1638" s="164"/>
      <c r="AP1638" s="164"/>
      <c r="AQ1638" s="164"/>
      <c r="AR1638" s="164"/>
      <c r="AS1638" s="164"/>
      <c r="AT1638" s="164"/>
      <c r="AU1638" s="164"/>
      <c r="AV1638" s="164"/>
      <c r="AW1638" s="164"/>
      <c r="AX1638" s="164"/>
      <c r="AY1638" s="164"/>
      <c r="AZ1638" s="164"/>
      <c r="BA1638" s="164"/>
      <c r="BB1638" s="164"/>
      <c r="BC1638" s="164"/>
      <c r="BD1638" s="164"/>
      <c r="BE1638" s="164"/>
      <c r="BF1638" s="164"/>
      <c r="BG1638" s="164"/>
      <c r="BH1638" s="164"/>
      <c r="BI1638" s="164"/>
      <c r="BJ1638" s="164"/>
      <c r="BK1638" s="164"/>
      <c r="BL1638" s="164"/>
      <c r="BM1638" s="164"/>
      <c r="BN1638" s="164"/>
      <c r="BO1638" s="164"/>
      <c r="BP1638" s="164"/>
      <c r="BQ1638" s="164"/>
      <c r="BR1638" s="164"/>
      <c r="BS1638" s="164"/>
      <c r="BT1638" s="164"/>
      <c r="BU1638" s="164"/>
      <c r="BV1638" s="164"/>
      <c r="BW1638" s="164"/>
      <c r="BX1638" s="164"/>
      <c r="BY1638" s="172"/>
    </row>
    <row r="1639" spans="1:77" s="169" customFormat="1" x14ac:dyDescent="0.3">
      <c r="A1639" s="156"/>
      <c r="B1639" s="170"/>
      <c r="W1639" s="170"/>
      <c r="X1639" s="164"/>
      <c r="Y1639" s="164"/>
      <c r="Z1639" s="164"/>
      <c r="AA1639" s="164"/>
      <c r="AB1639" s="164"/>
      <c r="AC1639" s="164"/>
      <c r="AD1639" s="164"/>
      <c r="AE1639" s="164"/>
      <c r="AF1639" s="164"/>
      <c r="AG1639" s="164"/>
      <c r="AH1639" s="164"/>
      <c r="AI1639" s="164"/>
      <c r="AJ1639" s="164"/>
      <c r="AK1639" s="164"/>
      <c r="AL1639" s="164"/>
      <c r="AM1639" s="164"/>
      <c r="AN1639" s="164"/>
      <c r="AO1639" s="164"/>
      <c r="AP1639" s="164"/>
      <c r="AQ1639" s="164"/>
      <c r="AR1639" s="164"/>
      <c r="AS1639" s="164"/>
      <c r="AT1639" s="164"/>
      <c r="AU1639" s="164"/>
      <c r="AV1639" s="164"/>
      <c r="AW1639" s="164"/>
      <c r="AX1639" s="164"/>
      <c r="AY1639" s="164"/>
      <c r="AZ1639" s="164"/>
      <c r="BA1639" s="164"/>
      <c r="BB1639" s="164"/>
      <c r="BC1639" s="164"/>
      <c r="BD1639" s="164"/>
      <c r="BE1639" s="164"/>
      <c r="BF1639" s="164"/>
      <c r="BG1639" s="164"/>
      <c r="BH1639" s="164"/>
      <c r="BI1639" s="164"/>
      <c r="BJ1639" s="164"/>
      <c r="BK1639" s="164"/>
      <c r="BL1639" s="164"/>
      <c r="BM1639" s="164"/>
      <c r="BN1639" s="164"/>
      <c r="BO1639" s="164"/>
      <c r="BP1639" s="164"/>
      <c r="BQ1639" s="164"/>
      <c r="BR1639" s="164"/>
      <c r="BS1639" s="164"/>
      <c r="BT1639" s="164"/>
      <c r="BU1639" s="164"/>
      <c r="BV1639" s="164"/>
      <c r="BW1639" s="164"/>
      <c r="BX1639" s="164"/>
      <c r="BY1639" s="172"/>
    </row>
    <row r="1640" spans="1:77" s="169" customFormat="1" x14ac:dyDescent="0.3">
      <c r="A1640" s="156"/>
      <c r="B1640" s="170"/>
      <c r="W1640" s="170"/>
      <c r="X1640" s="164"/>
      <c r="Y1640" s="164"/>
      <c r="Z1640" s="164"/>
      <c r="AA1640" s="164"/>
      <c r="AB1640" s="164"/>
      <c r="AC1640" s="164"/>
      <c r="AD1640" s="164"/>
      <c r="AE1640" s="164"/>
      <c r="AF1640" s="164"/>
      <c r="AG1640" s="164"/>
      <c r="AH1640" s="164"/>
      <c r="AI1640" s="164"/>
      <c r="AJ1640" s="164"/>
      <c r="AK1640" s="164"/>
      <c r="AL1640" s="164"/>
      <c r="AM1640" s="164"/>
      <c r="AN1640" s="164"/>
      <c r="AO1640" s="164"/>
      <c r="AP1640" s="164"/>
      <c r="AQ1640" s="164"/>
      <c r="AR1640" s="164"/>
      <c r="AS1640" s="164"/>
      <c r="AT1640" s="164"/>
      <c r="AU1640" s="164"/>
      <c r="AV1640" s="164"/>
      <c r="AW1640" s="164"/>
      <c r="AX1640" s="164"/>
      <c r="AY1640" s="164"/>
      <c r="AZ1640" s="164"/>
      <c r="BA1640" s="164"/>
      <c r="BB1640" s="164"/>
      <c r="BC1640" s="164"/>
      <c r="BD1640" s="164"/>
      <c r="BE1640" s="164"/>
      <c r="BF1640" s="164"/>
      <c r="BG1640" s="164"/>
      <c r="BH1640" s="164"/>
      <c r="BI1640" s="164"/>
      <c r="BJ1640" s="164"/>
      <c r="BK1640" s="164"/>
      <c r="BL1640" s="164"/>
      <c r="BM1640" s="164"/>
      <c r="BN1640" s="164"/>
      <c r="BO1640" s="164"/>
      <c r="BP1640" s="164"/>
      <c r="BQ1640" s="164"/>
      <c r="BR1640" s="164"/>
      <c r="BS1640" s="164"/>
      <c r="BT1640" s="164"/>
      <c r="BU1640" s="164"/>
      <c r="BV1640" s="164"/>
      <c r="BW1640" s="164"/>
      <c r="BX1640" s="164"/>
      <c r="BY1640" s="172"/>
    </row>
    <row r="1641" spans="1:77" s="169" customFormat="1" x14ac:dyDescent="0.3">
      <c r="A1641" s="156"/>
      <c r="B1641" s="170"/>
      <c r="W1641" s="170"/>
      <c r="X1641" s="164"/>
      <c r="Y1641" s="164"/>
      <c r="Z1641" s="164"/>
      <c r="AA1641" s="164"/>
      <c r="AB1641" s="164"/>
      <c r="AC1641" s="164"/>
      <c r="AD1641" s="164"/>
      <c r="AE1641" s="164"/>
      <c r="AF1641" s="164"/>
      <c r="AG1641" s="164"/>
      <c r="AH1641" s="164"/>
      <c r="AI1641" s="164"/>
      <c r="AJ1641" s="164"/>
      <c r="AK1641" s="164"/>
      <c r="AL1641" s="164"/>
      <c r="AM1641" s="164"/>
      <c r="AN1641" s="164"/>
      <c r="AO1641" s="164"/>
      <c r="AP1641" s="164"/>
      <c r="AQ1641" s="164"/>
      <c r="AR1641" s="164"/>
      <c r="AS1641" s="164"/>
      <c r="AT1641" s="164"/>
      <c r="AU1641" s="164"/>
      <c r="AV1641" s="164"/>
      <c r="AW1641" s="164"/>
      <c r="AX1641" s="164"/>
      <c r="AY1641" s="164"/>
      <c r="AZ1641" s="164"/>
      <c r="BA1641" s="164"/>
      <c r="BB1641" s="164"/>
      <c r="BC1641" s="164"/>
      <c r="BD1641" s="164"/>
      <c r="BE1641" s="164"/>
      <c r="BF1641" s="164"/>
      <c r="BG1641" s="164"/>
      <c r="BH1641" s="164"/>
      <c r="BI1641" s="164"/>
      <c r="BJ1641" s="164"/>
      <c r="BK1641" s="164"/>
      <c r="BL1641" s="164"/>
      <c r="BM1641" s="164"/>
      <c r="BN1641" s="164"/>
      <c r="BO1641" s="164"/>
      <c r="BP1641" s="164"/>
      <c r="BQ1641" s="164"/>
      <c r="BR1641" s="164"/>
      <c r="BS1641" s="164"/>
      <c r="BT1641" s="164"/>
      <c r="BU1641" s="164"/>
      <c r="BV1641" s="164"/>
      <c r="BW1641" s="164"/>
      <c r="BX1641" s="164"/>
      <c r="BY1641" s="172"/>
    </row>
    <row r="1642" spans="1:77" s="169" customFormat="1" x14ac:dyDescent="0.3">
      <c r="A1642" s="156"/>
      <c r="B1642" s="170"/>
      <c r="W1642" s="170"/>
      <c r="X1642" s="164"/>
      <c r="Y1642" s="164"/>
      <c r="Z1642" s="164"/>
      <c r="AA1642" s="164"/>
      <c r="AB1642" s="164"/>
      <c r="AC1642" s="164"/>
      <c r="AD1642" s="164"/>
      <c r="AE1642" s="164"/>
      <c r="AF1642" s="164"/>
      <c r="AG1642" s="164"/>
      <c r="AH1642" s="164"/>
      <c r="AI1642" s="164"/>
      <c r="AJ1642" s="164"/>
      <c r="AK1642" s="164"/>
      <c r="AL1642" s="164"/>
      <c r="AM1642" s="164"/>
      <c r="AN1642" s="164"/>
      <c r="AO1642" s="164"/>
      <c r="AP1642" s="164"/>
      <c r="AQ1642" s="164"/>
      <c r="AR1642" s="164"/>
      <c r="AS1642" s="164"/>
      <c r="AT1642" s="164"/>
      <c r="AU1642" s="164"/>
      <c r="AV1642" s="164"/>
      <c r="AW1642" s="164"/>
      <c r="AX1642" s="164"/>
      <c r="AY1642" s="164"/>
      <c r="AZ1642" s="164"/>
      <c r="BA1642" s="164"/>
      <c r="BB1642" s="164"/>
      <c r="BC1642" s="164"/>
      <c r="BD1642" s="164"/>
      <c r="BE1642" s="164"/>
      <c r="BF1642" s="164"/>
      <c r="BG1642" s="164"/>
      <c r="BH1642" s="164"/>
      <c r="BI1642" s="164"/>
      <c r="BJ1642" s="164"/>
      <c r="BK1642" s="164"/>
      <c r="BL1642" s="164"/>
      <c r="BM1642" s="164"/>
      <c r="BN1642" s="164"/>
      <c r="BO1642" s="164"/>
      <c r="BP1642" s="164"/>
      <c r="BQ1642" s="164"/>
      <c r="BR1642" s="164"/>
      <c r="BS1642" s="164"/>
      <c r="BT1642" s="164"/>
      <c r="BU1642" s="164"/>
      <c r="BV1642" s="164"/>
      <c r="BW1642" s="164"/>
      <c r="BX1642" s="164"/>
      <c r="BY1642" s="172"/>
    </row>
    <row r="1643" spans="1:77" s="169" customFormat="1" x14ac:dyDescent="0.3">
      <c r="A1643" s="156"/>
      <c r="B1643" s="170"/>
      <c r="W1643" s="170"/>
      <c r="X1643" s="164"/>
      <c r="Y1643" s="164"/>
      <c r="Z1643" s="164"/>
      <c r="AA1643" s="164"/>
      <c r="AB1643" s="164"/>
      <c r="AC1643" s="164"/>
      <c r="AD1643" s="164"/>
      <c r="AE1643" s="164"/>
      <c r="AF1643" s="164"/>
      <c r="AG1643" s="164"/>
      <c r="AH1643" s="164"/>
      <c r="AI1643" s="164"/>
      <c r="AJ1643" s="164"/>
      <c r="AK1643" s="164"/>
      <c r="AL1643" s="164"/>
      <c r="AM1643" s="164"/>
      <c r="AN1643" s="164"/>
      <c r="AO1643" s="164"/>
      <c r="AP1643" s="164"/>
      <c r="AQ1643" s="164"/>
      <c r="AR1643" s="164"/>
      <c r="AS1643" s="164"/>
      <c r="AT1643" s="164"/>
      <c r="AU1643" s="164"/>
      <c r="AV1643" s="164"/>
      <c r="AW1643" s="164"/>
      <c r="AX1643" s="164"/>
      <c r="AY1643" s="164"/>
      <c r="AZ1643" s="164"/>
      <c r="BA1643" s="164"/>
      <c r="BB1643" s="164"/>
      <c r="BC1643" s="164"/>
      <c r="BD1643" s="164"/>
      <c r="BE1643" s="164"/>
      <c r="BF1643" s="164"/>
      <c r="BG1643" s="164"/>
      <c r="BH1643" s="164"/>
      <c r="BI1643" s="164"/>
      <c r="BJ1643" s="164"/>
      <c r="BK1643" s="164"/>
      <c r="BL1643" s="164"/>
      <c r="BM1643" s="164"/>
      <c r="BN1643" s="164"/>
      <c r="BO1643" s="164"/>
      <c r="BP1643" s="164"/>
      <c r="BQ1643" s="164"/>
      <c r="BR1643" s="164"/>
      <c r="BS1643" s="164"/>
      <c r="BT1643" s="164"/>
      <c r="BU1643" s="164"/>
      <c r="BV1643" s="164"/>
      <c r="BW1643" s="164"/>
      <c r="BX1643" s="164"/>
      <c r="BY1643" s="172"/>
    </row>
    <row r="1644" spans="1:77" s="169" customFormat="1" x14ac:dyDescent="0.3">
      <c r="A1644" s="156"/>
      <c r="B1644" s="170"/>
      <c r="W1644" s="170"/>
      <c r="X1644" s="164"/>
      <c r="Y1644" s="164"/>
      <c r="Z1644" s="164"/>
      <c r="AA1644" s="164"/>
      <c r="AB1644" s="164"/>
      <c r="AC1644" s="164"/>
      <c r="AD1644" s="164"/>
      <c r="AE1644" s="164"/>
      <c r="AF1644" s="164"/>
      <c r="AG1644" s="164"/>
      <c r="AH1644" s="164"/>
      <c r="AI1644" s="164"/>
      <c r="AJ1644" s="164"/>
      <c r="AK1644" s="164"/>
      <c r="AL1644" s="164"/>
      <c r="AM1644" s="164"/>
      <c r="AN1644" s="164"/>
      <c r="AO1644" s="164"/>
      <c r="AP1644" s="164"/>
      <c r="AQ1644" s="164"/>
      <c r="AR1644" s="164"/>
      <c r="AS1644" s="164"/>
      <c r="AT1644" s="164"/>
      <c r="AU1644" s="164"/>
      <c r="AV1644" s="164"/>
      <c r="AW1644" s="164"/>
      <c r="AX1644" s="164"/>
      <c r="AY1644" s="164"/>
      <c r="AZ1644" s="164"/>
      <c r="BA1644" s="164"/>
      <c r="BB1644" s="164"/>
      <c r="BC1644" s="164"/>
      <c r="BD1644" s="164"/>
      <c r="BE1644" s="164"/>
      <c r="BF1644" s="164"/>
      <c r="BG1644" s="164"/>
      <c r="BH1644" s="164"/>
      <c r="BI1644" s="164"/>
      <c r="BJ1644" s="164"/>
      <c r="BK1644" s="164"/>
      <c r="BL1644" s="164"/>
      <c r="BM1644" s="164"/>
      <c r="BN1644" s="164"/>
      <c r="BO1644" s="164"/>
      <c r="BP1644" s="164"/>
      <c r="BQ1644" s="164"/>
      <c r="BR1644" s="164"/>
      <c r="BS1644" s="164"/>
      <c r="BT1644" s="164"/>
      <c r="BU1644" s="164"/>
      <c r="BV1644" s="164"/>
      <c r="BW1644" s="164"/>
      <c r="BX1644" s="164"/>
      <c r="BY1644" s="172"/>
    </row>
    <row r="1645" spans="1:77" s="169" customFormat="1" x14ac:dyDescent="0.3">
      <c r="A1645" s="156"/>
      <c r="B1645" s="170"/>
      <c r="W1645" s="170"/>
      <c r="X1645" s="164"/>
      <c r="Y1645" s="164"/>
      <c r="Z1645" s="164"/>
      <c r="AA1645" s="164"/>
      <c r="AB1645" s="164"/>
      <c r="AC1645" s="164"/>
      <c r="AD1645" s="164"/>
      <c r="AE1645" s="164"/>
      <c r="AF1645" s="164"/>
      <c r="AG1645" s="164"/>
      <c r="AH1645" s="164"/>
      <c r="AI1645" s="164"/>
      <c r="AJ1645" s="164"/>
      <c r="AK1645" s="164"/>
      <c r="AL1645" s="164"/>
      <c r="AM1645" s="164"/>
      <c r="AN1645" s="164"/>
      <c r="AO1645" s="164"/>
      <c r="AP1645" s="164"/>
      <c r="AQ1645" s="164"/>
      <c r="AR1645" s="164"/>
      <c r="AS1645" s="164"/>
      <c r="AT1645" s="164"/>
      <c r="AU1645" s="164"/>
      <c r="AV1645" s="164"/>
      <c r="AW1645" s="164"/>
      <c r="AX1645" s="164"/>
      <c r="AY1645" s="164"/>
      <c r="AZ1645" s="164"/>
      <c r="BA1645" s="164"/>
      <c r="BB1645" s="164"/>
      <c r="BC1645" s="164"/>
      <c r="BD1645" s="164"/>
      <c r="BE1645" s="164"/>
      <c r="BF1645" s="164"/>
      <c r="BG1645" s="164"/>
      <c r="BH1645" s="164"/>
      <c r="BI1645" s="164"/>
      <c r="BJ1645" s="164"/>
      <c r="BK1645" s="164"/>
      <c r="BL1645" s="164"/>
      <c r="BM1645" s="164"/>
      <c r="BN1645" s="164"/>
      <c r="BO1645" s="164"/>
      <c r="BP1645" s="164"/>
      <c r="BQ1645" s="164"/>
      <c r="BR1645" s="164"/>
      <c r="BS1645" s="164"/>
      <c r="BT1645" s="164"/>
      <c r="BU1645" s="164"/>
      <c r="BV1645" s="164"/>
      <c r="BW1645" s="164"/>
      <c r="BX1645" s="164"/>
      <c r="BY1645" s="172"/>
    </row>
    <row r="1646" spans="1:77" s="169" customFormat="1" x14ac:dyDescent="0.3">
      <c r="A1646" s="156"/>
      <c r="B1646" s="170"/>
      <c r="W1646" s="170"/>
      <c r="X1646" s="164"/>
      <c r="Y1646" s="164"/>
      <c r="Z1646" s="164"/>
      <c r="AA1646" s="164"/>
      <c r="AB1646" s="164"/>
      <c r="AC1646" s="164"/>
      <c r="AD1646" s="164"/>
      <c r="AE1646" s="164"/>
      <c r="AF1646" s="164"/>
      <c r="AG1646" s="164"/>
      <c r="AH1646" s="164"/>
      <c r="AI1646" s="164"/>
      <c r="AJ1646" s="164"/>
      <c r="AK1646" s="164"/>
      <c r="AL1646" s="164"/>
      <c r="AM1646" s="164"/>
      <c r="AN1646" s="164"/>
      <c r="AO1646" s="164"/>
      <c r="AP1646" s="164"/>
      <c r="AQ1646" s="164"/>
      <c r="AR1646" s="164"/>
      <c r="AS1646" s="164"/>
      <c r="AT1646" s="164"/>
      <c r="AU1646" s="164"/>
      <c r="AV1646" s="164"/>
      <c r="AW1646" s="164"/>
      <c r="AX1646" s="164"/>
      <c r="AY1646" s="164"/>
      <c r="AZ1646" s="164"/>
      <c r="BA1646" s="164"/>
      <c r="BB1646" s="164"/>
      <c r="BC1646" s="164"/>
      <c r="BD1646" s="164"/>
      <c r="BE1646" s="164"/>
      <c r="BF1646" s="164"/>
      <c r="BG1646" s="164"/>
      <c r="BH1646" s="164"/>
      <c r="BI1646" s="164"/>
      <c r="BJ1646" s="164"/>
      <c r="BK1646" s="164"/>
      <c r="BL1646" s="164"/>
      <c r="BM1646" s="164"/>
      <c r="BN1646" s="164"/>
      <c r="BO1646" s="164"/>
      <c r="BP1646" s="164"/>
      <c r="BQ1646" s="164"/>
      <c r="BR1646" s="164"/>
      <c r="BS1646" s="164"/>
      <c r="BT1646" s="164"/>
      <c r="BU1646" s="164"/>
      <c r="BV1646" s="164"/>
      <c r="BW1646" s="164"/>
      <c r="BX1646" s="164"/>
      <c r="BY1646" s="172"/>
    </row>
    <row r="1647" spans="1:77" s="169" customFormat="1" x14ac:dyDescent="0.3">
      <c r="A1647" s="156"/>
      <c r="B1647" s="170"/>
      <c r="W1647" s="170"/>
      <c r="X1647" s="164"/>
      <c r="Y1647" s="164"/>
      <c r="Z1647" s="164"/>
      <c r="AA1647" s="164"/>
      <c r="AB1647" s="164"/>
      <c r="AC1647" s="164"/>
      <c r="AD1647" s="164"/>
      <c r="AE1647" s="164"/>
      <c r="AF1647" s="164"/>
      <c r="AG1647" s="164"/>
      <c r="AH1647" s="164"/>
      <c r="AI1647" s="164"/>
      <c r="AJ1647" s="164"/>
      <c r="AK1647" s="164"/>
      <c r="AL1647" s="164"/>
      <c r="AM1647" s="164"/>
      <c r="AN1647" s="164"/>
      <c r="AO1647" s="164"/>
      <c r="AP1647" s="164"/>
      <c r="AQ1647" s="164"/>
      <c r="AR1647" s="164"/>
      <c r="AS1647" s="164"/>
      <c r="AT1647" s="164"/>
      <c r="AU1647" s="164"/>
      <c r="AV1647" s="164"/>
      <c r="AW1647" s="164"/>
      <c r="AX1647" s="164"/>
      <c r="AY1647" s="164"/>
      <c r="AZ1647" s="164"/>
      <c r="BA1647" s="164"/>
      <c r="BB1647" s="164"/>
      <c r="BC1647" s="164"/>
      <c r="BD1647" s="164"/>
      <c r="BE1647" s="164"/>
      <c r="BF1647" s="164"/>
      <c r="BG1647" s="164"/>
      <c r="BH1647" s="164"/>
      <c r="BI1647" s="164"/>
      <c r="BJ1647" s="164"/>
      <c r="BK1647" s="164"/>
      <c r="BL1647" s="164"/>
      <c r="BM1647" s="164"/>
      <c r="BN1647" s="164"/>
      <c r="BO1647" s="164"/>
      <c r="BP1647" s="164"/>
      <c r="BQ1647" s="164"/>
      <c r="BR1647" s="164"/>
      <c r="BS1647" s="164"/>
      <c r="BT1647" s="164"/>
      <c r="BU1647" s="164"/>
      <c r="BV1647" s="164"/>
      <c r="BW1647" s="164"/>
      <c r="BX1647" s="164"/>
      <c r="BY1647" s="172"/>
    </row>
    <row r="1648" spans="1:77" s="169" customFormat="1" x14ac:dyDescent="0.3">
      <c r="A1648" s="156"/>
      <c r="B1648" s="170"/>
      <c r="W1648" s="170"/>
      <c r="X1648" s="164"/>
      <c r="Y1648" s="164"/>
      <c r="Z1648" s="164"/>
      <c r="AA1648" s="164"/>
      <c r="AB1648" s="164"/>
      <c r="AC1648" s="164"/>
      <c r="AD1648" s="164"/>
      <c r="AE1648" s="164"/>
      <c r="AF1648" s="164"/>
      <c r="AG1648" s="164"/>
      <c r="AH1648" s="164"/>
      <c r="AI1648" s="164"/>
      <c r="AJ1648" s="164"/>
      <c r="AK1648" s="164"/>
      <c r="AL1648" s="164"/>
      <c r="AM1648" s="164"/>
      <c r="AN1648" s="164"/>
      <c r="AO1648" s="164"/>
      <c r="AP1648" s="164"/>
      <c r="AQ1648" s="164"/>
      <c r="AR1648" s="164"/>
      <c r="AS1648" s="164"/>
      <c r="AT1648" s="164"/>
      <c r="AU1648" s="164"/>
      <c r="AV1648" s="164"/>
      <c r="AW1648" s="164"/>
      <c r="AX1648" s="164"/>
      <c r="AY1648" s="164"/>
      <c r="AZ1648" s="164"/>
      <c r="BA1648" s="164"/>
      <c r="BB1648" s="164"/>
      <c r="BC1648" s="164"/>
      <c r="BD1648" s="164"/>
      <c r="BE1648" s="164"/>
      <c r="BF1648" s="164"/>
      <c r="BG1648" s="164"/>
      <c r="BH1648" s="164"/>
      <c r="BI1648" s="164"/>
      <c r="BJ1648" s="164"/>
      <c r="BK1648" s="164"/>
      <c r="BL1648" s="164"/>
      <c r="BM1648" s="164"/>
      <c r="BN1648" s="164"/>
      <c r="BO1648" s="164"/>
      <c r="BP1648" s="164"/>
      <c r="BQ1648" s="164"/>
      <c r="BR1648" s="164"/>
      <c r="BS1648" s="164"/>
      <c r="BT1648" s="164"/>
      <c r="BU1648" s="164"/>
      <c r="BV1648" s="164"/>
      <c r="BW1648" s="164"/>
      <c r="BX1648" s="164"/>
      <c r="BY1648" s="172"/>
    </row>
    <row r="1649" spans="1:77" s="169" customFormat="1" x14ac:dyDescent="0.3">
      <c r="A1649" s="156"/>
      <c r="B1649" s="170"/>
      <c r="W1649" s="170"/>
      <c r="X1649" s="164"/>
      <c r="Y1649" s="164"/>
      <c r="Z1649" s="164"/>
      <c r="AA1649" s="164"/>
      <c r="AB1649" s="164"/>
      <c r="AC1649" s="164"/>
      <c r="AD1649" s="164"/>
      <c r="AE1649" s="164"/>
      <c r="AF1649" s="164"/>
      <c r="AG1649" s="164"/>
      <c r="AH1649" s="164"/>
      <c r="AI1649" s="164"/>
      <c r="AJ1649" s="164"/>
      <c r="AK1649" s="164"/>
      <c r="AL1649" s="164"/>
      <c r="AM1649" s="164"/>
      <c r="AN1649" s="164"/>
      <c r="AO1649" s="164"/>
      <c r="AP1649" s="164"/>
      <c r="AQ1649" s="164"/>
      <c r="AR1649" s="164"/>
      <c r="AS1649" s="164"/>
      <c r="AT1649" s="164"/>
      <c r="AU1649" s="164"/>
      <c r="AV1649" s="164"/>
      <c r="AW1649" s="164"/>
      <c r="AX1649" s="164"/>
      <c r="AY1649" s="164"/>
      <c r="AZ1649" s="164"/>
      <c r="BA1649" s="164"/>
      <c r="BB1649" s="164"/>
      <c r="BC1649" s="164"/>
      <c r="BD1649" s="164"/>
      <c r="BE1649" s="164"/>
      <c r="BF1649" s="164"/>
      <c r="BG1649" s="164"/>
      <c r="BH1649" s="164"/>
      <c r="BI1649" s="164"/>
      <c r="BJ1649" s="164"/>
      <c r="BK1649" s="164"/>
      <c r="BL1649" s="164"/>
      <c r="BM1649" s="164"/>
      <c r="BN1649" s="164"/>
      <c r="BO1649" s="164"/>
      <c r="BP1649" s="164"/>
      <c r="BQ1649" s="164"/>
      <c r="BR1649" s="164"/>
      <c r="BS1649" s="164"/>
      <c r="BT1649" s="164"/>
      <c r="BU1649" s="164"/>
      <c r="BV1649" s="164"/>
      <c r="BW1649" s="164"/>
      <c r="BX1649" s="164"/>
      <c r="BY1649" s="172"/>
    </row>
    <row r="1650" spans="1:77" s="169" customFormat="1" x14ac:dyDescent="0.3">
      <c r="A1650" s="156"/>
      <c r="B1650" s="170"/>
      <c r="W1650" s="170"/>
      <c r="X1650" s="164"/>
      <c r="Y1650" s="164"/>
      <c r="Z1650" s="164"/>
      <c r="AA1650" s="164"/>
      <c r="AB1650" s="164"/>
      <c r="AC1650" s="164"/>
      <c r="AD1650" s="164"/>
      <c r="AE1650" s="164"/>
      <c r="AF1650" s="164"/>
      <c r="AG1650" s="164"/>
      <c r="AH1650" s="164"/>
      <c r="AI1650" s="164"/>
      <c r="AJ1650" s="164"/>
      <c r="AK1650" s="164"/>
      <c r="AL1650" s="164"/>
      <c r="AM1650" s="164"/>
      <c r="AN1650" s="164"/>
      <c r="AO1650" s="164"/>
      <c r="AP1650" s="164"/>
      <c r="AQ1650" s="164"/>
      <c r="AR1650" s="164"/>
      <c r="AS1650" s="164"/>
      <c r="AT1650" s="164"/>
      <c r="AU1650" s="164"/>
      <c r="AV1650" s="164"/>
      <c r="AW1650" s="164"/>
      <c r="AX1650" s="164"/>
      <c r="AY1650" s="164"/>
      <c r="AZ1650" s="164"/>
      <c r="BA1650" s="164"/>
      <c r="BB1650" s="164"/>
      <c r="BC1650" s="164"/>
      <c r="BD1650" s="164"/>
      <c r="BE1650" s="164"/>
      <c r="BF1650" s="164"/>
      <c r="BG1650" s="164"/>
      <c r="BH1650" s="164"/>
      <c r="BI1650" s="164"/>
      <c r="BJ1650" s="164"/>
      <c r="BK1650" s="164"/>
      <c r="BL1650" s="164"/>
      <c r="BM1650" s="164"/>
      <c r="BN1650" s="164"/>
      <c r="BO1650" s="164"/>
      <c r="BP1650" s="164"/>
      <c r="BQ1650" s="164"/>
      <c r="BR1650" s="164"/>
      <c r="BS1650" s="164"/>
      <c r="BT1650" s="164"/>
      <c r="BU1650" s="164"/>
      <c r="BV1650" s="164"/>
      <c r="BW1650" s="164"/>
      <c r="BX1650" s="164"/>
      <c r="BY1650" s="172"/>
    </row>
    <row r="1651" spans="1:77" s="169" customFormat="1" x14ac:dyDescent="0.3">
      <c r="A1651" s="156"/>
      <c r="B1651" s="170"/>
      <c r="W1651" s="170"/>
      <c r="X1651" s="164"/>
      <c r="Y1651" s="164"/>
      <c r="Z1651" s="164"/>
      <c r="AA1651" s="164"/>
      <c r="AB1651" s="164"/>
      <c r="AC1651" s="164"/>
      <c r="AD1651" s="164"/>
      <c r="AE1651" s="164"/>
      <c r="AF1651" s="164"/>
      <c r="AG1651" s="164"/>
      <c r="AH1651" s="164"/>
      <c r="AI1651" s="164"/>
      <c r="AJ1651" s="164"/>
      <c r="AK1651" s="164"/>
      <c r="AL1651" s="164"/>
      <c r="AM1651" s="164"/>
      <c r="AN1651" s="164"/>
      <c r="AO1651" s="164"/>
      <c r="AP1651" s="164"/>
      <c r="AQ1651" s="164"/>
      <c r="AR1651" s="164"/>
      <c r="AS1651" s="164"/>
      <c r="AT1651" s="164"/>
      <c r="AU1651" s="164"/>
      <c r="AV1651" s="164"/>
      <c r="AW1651" s="164"/>
      <c r="AX1651" s="164"/>
      <c r="AY1651" s="164"/>
      <c r="AZ1651" s="164"/>
      <c r="BA1651" s="164"/>
      <c r="BB1651" s="164"/>
      <c r="BC1651" s="164"/>
      <c r="BD1651" s="164"/>
      <c r="BE1651" s="164"/>
      <c r="BF1651" s="164"/>
      <c r="BG1651" s="164"/>
      <c r="BH1651" s="164"/>
      <c r="BI1651" s="164"/>
      <c r="BJ1651" s="164"/>
      <c r="BK1651" s="164"/>
      <c r="BL1651" s="164"/>
      <c r="BM1651" s="164"/>
      <c r="BN1651" s="164"/>
      <c r="BO1651" s="164"/>
      <c r="BP1651" s="164"/>
      <c r="BQ1651" s="164"/>
      <c r="BR1651" s="164"/>
      <c r="BS1651" s="164"/>
      <c r="BT1651" s="164"/>
      <c r="BU1651" s="164"/>
      <c r="BV1651" s="164"/>
      <c r="BW1651" s="164"/>
      <c r="BX1651" s="164"/>
      <c r="BY1651" s="172"/>
    </row>
    <row r="1652" spans="1:77" s="169" customFormat="1" x14ac:dyDescent="0.3">
      <c r="A1652" s="156"/>
      <c r="B1652" s="170"/>
      <c r="W1652" s="170"/>
      <c r="X1652" s="164"/>
      <c r="Y1652" s="164"/>
      <c r="Z1652" s="164"/>
      <c r="AA1652" s="164"/>
      <c r="AB1652" s="164"/>
      <c r="AC1652" s="164"/>
      <c r="AD1652" s="164"/>
      <c r="AE1652" s="164"/>
      <c r="AF1652" s="164"/>
      <c r="AG1652" s="164"/>
      <c r="AH1652" s="164"/>
      <c r="AI1652" s="164"/>
      <c r="AJ1652" s="164"/>
      <c r="AK1652" s="164"/>
      <c r="AL1652" s="164"/>
      <c r="AM1652" s="164"/>
      <c r="AN1652" s="164"/>
      <c r="AO1652" s="164"/>
      <c r="AP1652" s="164"/>
      <c r="AQ1652" s="164"/>
      <c r="AR1652" s="164"/>
      <c r="AS1652" s="164"/>
      <c r="AT1652" s="164"/>
      <c r="AU1652" s="164"/>
      <c r="AV1652" s="164"/>
      <c r="AW1652" s="164"/>
      <c r="AX1652" s="164"/>
      <c r="AY1652" s="164"/>
      <c r="AZ1652" s="164"/>
      <c r="BA1652" s="164"/>
      <c r="BB1652" s="164"/>
      <c r="BC1652" s="164"/>
      <c r="BD1652" s="164"/>
      <c r="BE1652" s="164"/>
      <c r="BF1652" s="164"/>
      <c r="BG1652" s="164"/>
      <c r="BH1652" s="164"/>
      <c r="BI1652" s="164"/>
      <c r="BJ1652" s="164"/>
      <c r="BK1652" s="164"/>
      <c r="BL1652" s="164"/>
      <c r="BM1652" s="164"/>
      <c r="BN1652" s="164"/>
      <c r="BO1652" s="164"/>
      <c r="BP1652" s="164"/>
      <c r="BQ1652" s="164"/>
      <c r="BR1652" s="164"/>
      <c r="BS1652" s="164"/>
      <c r="BT1652" s="164"/>
      <c r="BU1652" s="164"/>
      <c r="BV1652" s="164"/>
      <c r="BW1652" s="164"/>
      <c r="BX1652" s="164"/>
      <c r="BY1652" s="172"/>
    </row>
    <row r="1653" spans="1:77" s="169" customFormat="1" x14ac:dyDescent="0.3">
      <c r="A1653" s="156"/>
      <c r="B1653" s="170"/>
      <c r="W1653" s="170"/>
      <c r="X1653" s="164"/>
      <c r="Y1653" s="164"/>
      <c r="Z1653" s="164"/>
      <c r="AA1653" s="164"/>
      <c r="AB1653" s="164"/>
      <c r="AC1653" s="164"/>
      <c r="AD1653" s="164"/>
      <c r="AE1653" s="164"/>
      <c r="AF1653" s="164"/>
      <c r="AG1653" s="164"/>
      <c r="AH1653" s="164"/>
      <c r="AI1653" s="164"/>
      <c r="AJ1653" s="164"/>
      <c r="AK1653" s="164"/>
      <c r="AL1653" s="164"/>
      <c r="AM1653" s="164"/>
      <c r="AN1653" s="164"/>
      <c r="AO1653" s="164"/>
      <c r="AP1653" s="164"/>
      <c r="AQ1653" s="164"/>
      <c r="AR1653" s="164"/>
      <c r="AS1653" s="164"/>
      <c r="AT1653" s="164"/>
      <c r="AU1653" s="164"/>
      <c r="AV1653" s="164"/>
      <c r="AW1653" s="164"/>
      <c r="AX1653" s="164"/>
      <c r="AY1653" s="164"/>
      <c r="AZ1653" s="164"/>
      <c r="BA1653" s="164"/>
      <c r="BB1653" s="164"/>
      <c r="BC1653" s="164"/>
      <c r="BD1653" s="164"/>
      <c r="BE1653" s="164"/>
      <c r="BF1653" s="164"/>
      <c r="BG1653" s="164"/>
      <c r="BH1653" s="164"/>
      <c r="BI1653" s="164"/>
      <c r="BJ1653" s="164"/>
      <c r="BK1653" s="164"/>
      <c r="BL1653" s="164"/>
      <c r="BM1653" s="164"/>
      <c r="BN1653" s="164"/>
      <c r="BO1653" s="164"/>
      <c r="BP1653" s="164"/>
      <c r="BQ1653" s="164"/>
      <c r="BR1653" s="164"/>
      <c r="BS1653" s="164"/>
      <c r="BT1653" s="164"/>
      <c r="BU1653" s="164"/>
      <c r="BV1653" s="164"/>
      <c r="BW1653" s="164"/>
      <c r="BX1653" s="164"/>
      <c r="BY1653" s="172"/>
    </row>
    <row r="1654" spans="1:77" s="169" customFormat="1" x14ac:dyDescent="0.3">
      <c r="A1654" s="156"/>
      <c r="B1654" s="170"/>
      <c r="W1654" s="170"/>
      <c r="X1654" s="164"/>
      <c r="Y1654" s="164"/>
      <c r="Z1654" s="164"/>
      <c r="AA1654" s="164"/>
      <c r="AB1654" s="164"/>
      <c r="AC1654" s="164"/>
      <c r="AD1654" s="164"/>
      <c r="AE1654" s="164"/>
      <c r="AF1654" s="164"/>
      <c r="AG1654" s="164"/>
      <c r="AH1654" s="164"/>
      <c r="AI1654" s="164"/>
      <c r="AJ1654" s="164"/>
      <c r="AK1654" s="164"/>
      <c r="AL1654" s="164"/>
      <c r="AM1654" s="164"/>
      <c r="AN1654" s="164"/>
      <c r="AO1654" s="164"/>
      <c r="AP1654" s="164"/>
      <c r="AQ1654" s="164"/>
      <c r="AR1654" s="164"/>
      <c r="AS1654" s="164"/>
      <c r="AT1654" s="164"/>
      <c r="AU1654" s="164"/>
      <c r="AV1654" s="164"/>
      <c r="AW1654" s="164"/>
      <c r="AX1654" s="164"/>
      <c r="AY1654" s="164"/>
      <c r="AZ1654" s="164"/>
      <c r="BA1654" s="164"/>
      <c r="BB1654" s="164"/>
      <c r="BC1654" s="164"/>
      <c r="BD1654" s="164"/>
      <c r="BE1654" s="164"/>
      <c r="BF1654" s="164"/>
      <c r="BG1654" s="164"/>
      <c r="BH1654" s="164"/>
      <c r="BI1654" s="164"/>
      <c r="BJ1654" s="164"/>
      <c r="BK1654" s="164"/>
      <c r="BL1654" s="164"/>
      <c r="BM1654" s="164"/>
      <c r="BN1654" s="164"/>
      <c r="BO1654" s="164"/>
      <c r="BP1654" s="164"/>
      <c r="BQ1654" s="164"/>
      <c r="BR1654" s="164"/>
      <c r="BS1654" s="164"/>
      <c r="BT1654" s="164"/>
      <c r="BU1654" s="164"/>
      <c r="BV1654" s="164"/>
      <c r="BW1654" s="164"/>
      <c r="BX1654" s="164"/>
      <c r="BY1654" s="172"/>
    </row>
    <row r="1655" spans="1:77" s="169" customFormat="1" x14ac:dyDescent="0.3">
      <c r="A1655" s="156"/>
      <c r="B1655" s="170"/>
      <c r="W1655" s="170"/>
      <c r="X1655" s="164"/>
      <c r="Y1655" s="164"/>
      <c r="Z1655" s="164"/>
      <c r="AA1655" s="164"/>
      <c r="AB1655" s="164"/>
      <c r="AC1655" s="164"/>
      <c r="AD1655" s="164"/>
      <c r="AE1655" s="164"/>
      <c r="AF1655" s="164"/>
      <c r="AG1655" s="164"/>
      <c r="AH1655" s="164"/>
      <c r="AI1655" s="164"/>
      <c r="AJ1655" s="164"/>
      <c r="AK1655" s="164"/>
      <c r="AL1655" s="164"/>
      <c r="AM1655" s="164"/>
      <c r="AN1655" s="164"/>
      <c r="AO1655" s="164"/>
      <c r="AP1655" s="164"/>
      <c r="AQ1655" s="164"/>
      <c r="AR1655" s="164"/>
      <c r="AS1655" s="164"/>
      <c r="AT1655" s="164"/>
      <c r="AU1655" s="164"/>
      <c r="AV1655" s="164"/>
      <c r="AW1655" s="164"/>
      <c r="AX1655" s="164"/>
      <c r="AY1655" s="164"/>
      <c r="AZ1655" s="164"/>
      <c r="BA1655" s="164"/>
      <c r="BB1655" s="164"/>
      <c r="BC1655" s="164"/>
      <c r="BD1655" s="164"/>
      <c r="BE1655" s="164"/>
      <c r="BF1655" s="164"/>
      <c r="BG1655" s="164"/>
      <c r="BH1655" s="164"/>
      <c r="BI1655" s="164"/>
      <c r="BJ1655" s="164"/>
      <c r="BK1655" s="164"/>
      <c r="BL1655" s="164"/>
      <c r="BM1655" s="164"/>
      <c r="BN1655" s="164"/>
      <c r="BO1655" s="164"/>
      <c r="BP1655" s="164"/>
      <c r="BQ1655" s="164"/>
      <c r="BR1655" s="164"/>
      <c r="BS1655" s="164"/>
      <c r="BT1655" s="164"/>
      <c r="BU1655" s="164"/>
      <c r="BV1655" s="164"/>
      <c r="BW1655" s="164"/>
      <c r="BX1655" s="164"/>
      <c r="BY1655" s="172"/>
    </row>
    <row r="1656" spans="1:77" s="169" customFormat="1" x14ac:dyDescent="0.3">
      <c r="A1656" s="156"/>
      <c r="B1656" s="170"/>
      <c r="W1656" s="170"/>
      <c r="X1656" s="164"/>
      <c r="Y1656" s="164"/>
      <c r="Z1656" s="164"/>
      <c r="AA1656" s="164"/>
      <c r="AB1656" s="164"/>
      <c r="AC1656" s="164"/>
      <c r="AD1656" s="164"/>
      <c r="AE1656" s="164"/>
      <c r="AF1656" s="164"/>
      <c r="AG1656" s="164"/>
      <c r="AH1656" s="164"/>
      <c r="AI1656" s="164"/>
      <c r="AJ1656" s="164"/>
      <c r="AK1656" s="164"/>
      <c r="AL1656" s="164"/>
      <c r="AM1656" s="164"/>
      <c r="AN1656" s="164"/>
      <c r="AO1656" s="164"/>
      <c r="AP1656" s="164"/>
      <c r="AQ1656" s="164"/>
      <c r="AR1656" s="164"/>
      <c r="AS1656" s="164"/>
      <c r="AT1656" s="164"/>
      <c r="AU1656" s="164"/>
      <c r="AV1656" s="164"/>
      <c r="AW1656" s="164"/>
      <c r="AX1656" s="164"/>
      <c r="AY1656" s="164"/>
      <c r="AZ1656" s="164"/>
      <c r="BA1656" s="164"/>
      <c r="BB1656" s="164"/>
      <c r="BC1656" s="164"/>
      <c r="BD1656" s="164"/>
      <c r="BE1656" s="164"/>
      <c r="BF1656" s="164"/>
      <c r="BG1656" s="164"/>
      <c r="BH1656" s="164"/>
      <c r="BI1656" s="164"/>
      <c r="BJ1656" s="164"/>
      <c r="BK1656" s="164"/>
      <c r="BL1656" s="164"/>
      <c r="BM1656" s="164"/>
      <c r="BN1656" s="164"/>
      <c r="BO1656" s="164"/>
      <c r="BP1656" s="164"/>
      <c r="BQ1656" s="164"/>
      <c r="BR1656" s="164"/>
      <c r="BS1656" s="164"/>
      <c r="BT1656" s="164"/>
      <c r="BU1656" s="164"/>
      <c r="BV1656" s="164"/>
      <c r="BW1656" s="164"/>
      <c r="BX1656" s="164"/>
      <c r="BY1656" s="172"/>
    </row>
    <row r="1657" spans="1:77" s="169" customFormat="1" x14ac:dyDescent="0.3">
      <c r="A1657" s="156"/>
      <c r="B1657" s="170"/>
      <c r="W1657" s="170"/>
      <c r="X1657" s="164"/>
      <c r="Y1657" s="164"/>
      <c r="Z1657" s="164"/>
      <c r="AA1657" s="164"/>
      <c r="AB1657" s="164"/>
      <c r="AC1657" s="164"/>
      <c r="AD1657" s="164"/>
      <c r="AE1657" s="164"/>
      <c r="AF1657" s="164"/>
      <c r="AG1657" s="164"/>
      <c r="AH1657" s="164"/>
      <c r="AI1657" s="164"/>
      <c r="AJ1657" s="164"/>
      <c r="AK1657" s="164"/>
      <c r="AL1657" s="164"/>
      <c r="AM1657" s="164"/>
      <c r="AN1657" s="164"/>
      <c r="AO1657" s="164"/>
      <c r="AP1657" s="164"/>
      <c r="AQ1657" s="164"/>
      <c r="AR1657" s="164"/>
      <c r="AS1657" s="164"/>
      <c r="AT1657" s="164"/>
      <c r="AU1657" s="164"/>
      <c r="AV1657" s="164"/>
      <c r="AW1657" s="164"/>
      <c r="AX1657" s="164"/>
      <c r="AY1657" s="164"/>
      <c r="AZ1657" s="164"/>
      <c r="BA1657" s="164"/>
      <c r="BB1657" s="164"/>
      <c r="BC1657" s="164"/>
      <c r="BD1657" s="164"/>
      <c r="BE1657" s="164"/>
      <c r="BF1657" s="164"/>
      <c r="BG1657" s="164"/>
      <c r="BH1657" s="164"/>
      <c r="BI1657" s="164"/>
      <c r="BJ1657" s="164"/>
      <c r="BK1657" s="164"/>
      <c r="BL1657" s="164"/>
      <c r="BM1657" s="164"/>
      <c r="BN1657" s="164"/>
      <c r="BO1657" s="164"/>
      <c r="BP1657" s="164"/>
      <c r="BQ1657" s="164"/>
      <c r="BR1657" s="164"/>
      <c r="BS1657" s="164"/>
      <c r="BT1657" s="164"/>
      <c r="BU1657" s="164"/>
      <c r="BV1657" s="164"/>
      <c r="BW1657" s="164"/>
      <c r="BX1657" s="164"/>
      <c r="BY1657" s="172"/>
    </row>
    <row r="1658" spans="1:77" s="169" customFormat="1" x14ac:dyDescent="0.3">
      <c r="A1658" s="156"/>
      <c r="B1658" s="170"/>
      <c r="W1658" s="170"/>
      <c r="X1658" s="164"/>
      <c r="Y1658" s="164"/>
      <c r="Z1658" s="164"/>
      <c r="AA1658" s="164"/>
      <c r="AB1658" s="164"/>
      <c r="AC1658" s="164"/>
      <c r="AD1658" s="164"/>
      <c r="AE1658" s="164"/>
      <c r="AF1658" s="164"/>
      <c r="AG1658" s="164"/>
      <c r="AH1658" s="164"/>
      <c r="AI1658" s="164"/>
      <c r="AJ1658" s="164"/>
      <c r="AK1658" s="164"/>
      <c r="AL1658" s="164"/>
      <c r="AM1658" s="164"/>
      <c r="AN1658" s="164"/>
      <c r="AO1658" s="164"/>
      <c r="AP1658" s="164"/>
      <c r="AQ1658" s="164"/>
      <c r="AR1658" s="164"/>
      <c r="AS1658" s="164"/>
      <c r="AT1658" s="164"/>
      <c r="AU1658" s="164"/>
      <c r="AV1658" s="164"/>
      <c r="AW1658" s="164"/>
      <c r="AX1658" s="164"/>
      <c r="AY1658" s="164"/>
      <c r="AZ1658" s="164"/>
      <c r="BA1658" s="164"/>
      <c r="BB1658" s="164"/>
      <c r="BC1658" s="164"/>
      <c r="BD1658" s="164"/>
      <c r="BE1658" s="164"/>
      <c r="BF1658" s="164"/>
      <c r="BG1658" s="164"/>
      <c r="BH1658" s="164"/>
      <c r="BI1658" s="164"/>
      <c r="BJ1658" s="164"/>
      <c r="BK1658" s="164"/>
      <c r="BL1658" s="164"/>
      <c r="BM1658" s="164"/>
      <c r="BN1658" s="164"/>
      <c r="BO1658" s="164"/>
      <c r="BP1658" s="164"/>
      <c r="BQ1658" s="164"/>
      <c r="BR1658" s="164"/>
      <c r="BS1658" s="164"/>
      <c r="BT1658" s="164"/>
      <c r="BU1658" s="164"/>
      <c r="BV1658" s="164"/>
      <c r="BW1658" s="164"/>
      <c r="BX1658" s="164"/>
      <c r="BY1658" s="172"/>
    </row>
    <row r="1659" spans="1:77" s="169" customFormat="1" x14ac:dyDescent="0.3">
      <c r="A1659" s="156"/>
      <c r="B1659" s="170"/>
      <c r="W1659" s="170"/>
      <c r="X1659" s="164"/>
      <c r="Y1659" s="164"/>
      <c r="Z1659" s="164"/>
      <c r="AA1659" s="164"/>
      <c r="AB1659" s="164"/>
      <c r="AC1659" s="164"/>
      <c r="AD1659" s="164"/>
      <c r="AE1659" s="164"/>
      <c r="AF1659" s="164"/>
      <c r="AG1659" s="164"/>
      <c r="AH1659" s="164"/>
      <c r="AI1659" s="164"/>
      <c r="AJ1659" s="164"/>
      <c r="AK1659" s="164"/>
      <c r="AL1659" s="164"/>
      <c r="AM1659" s="164"/>
      <c r="AN1659" s="164"/>
      <c r="AO1659" s="164"/>
      <c r="AP1659" s="164"/>
      <c r="AQ1659" s="164"/>
      <c r="AR1659" s="164"/>
      <c r="AS1659" s="164"/>
      <c r="AT1659" s="164"/>
      <c r="AU1659" s="164"/>
      <c r="AV1659" s="164"/>
      <c r="AW1659" s="164"/>
      <c r="AX1659" s="164"/>
      <c r="AY1659" s="164"/>
      <c r="AZ1659" s="164"/>
      <c r="BA1659" s="164"/>
      <c r="BB1659" s="164"/>
      <c r="BC1659" s="164"/>
      <c r="BD1659" s="164"/>
      <c r="BE1659" s="164"/>
      <c r="BF1659" s="164"/>
      <c r="BG1659" s="164"/>
      <c r="BH1659" s="164"/>
      <c r="BI1659" s="164"/>
      <c r="BJ1659" s="164"/>
      <c r="BK1659" s="164"/>
      <c r="BL1659" s="164"/>
      <c r="BM1659" s="164"/>
      <c r="BN1659" s="164"/>
      <c r="BO1659" s="164"/>
      <c r="BP1659" s="164"/>
      <c r="BQ1659" s="164"/>
      <c r="BR1659" s="164"/>
      <c r="BS1659" s="164"/>
      <c r="BT1659" s="164"/>
      <c r="BU1659" s="164"/>
      <c r="BV1659" s="164"/>
      <c r="BW1659" s="164"/>
      <c r="BX1659" s="164"/>
      <c r="BY1659" s="172"/>
    </row>
    <row r="1660" spans="1:77" s="169" customFormat="1" x14ac:dyDescent="0.3">
      <c r="A1660" s="156"/>
      <c r="B1660" s="170"/>
      <c r="W1660" s="170"/>
      <c r="X1660" s="164"/>
      <c r="Y1660" s="164"/>
      <c r="Z1660" s="164"/>
      <c r="AA1660" s="164"/>
      <c r="AB1660" s="164"/>
      <c r="AC1660" s="164"/>
      <c r="AD1660" s="164"/>
      <c r="AE1660" s="164"/>
      <c r="AF1660" s="164"/>
      <c r="AG1660" s="164"/>
      <c r="AH1660" s="164"/>
      <c r="AI1660" s="164"/>
      <c r="AJ1660" s="164"/>
      <c r="AK1660" s="164"/>
      <c r="AL1660" s="164"/>
      <c r="AM1660" s="164"/>
      <c r="AN1660" s="164"/>
      <c r="AO1660" s="164"/>
      <c r="AP1660" s="164"/>
      <c r="AQ1660" s="164"/>
      <c r="AR1660" s="164"/>
      <c r="AS1660" s="164"/>
      <c r="AT1660" s="164"/>
      <c r="AU1660" s="164"/>
      <c r="AV1660" s="164"/>
      <c r="AW1660" s="164"/>
      <c r="AX1660" s="164"/>
      <c r="AY1660" s="164"/>
      <c r="AZ1660" s="164"/>
      <c r="BA1660" s="164"/>
      <c r="BB1660" s="164"/>
      <c r="BC1660" s="164"/>
      <c r="BD1660" s="164"/>
      <c r="BE1660" s="164"/>
      <c r="BF1660" s="164"/>
      <c r="BG1660" s="164"/>
      <c r="BH1660" s="164"/>
      <c r="BI1660" s="164"/>
      <c r="BJ1660" s="164"/>
      <c r="BK1660" s="164"/>
      <c r="BL1660" s="164"/>
      <c r="BM1660" s="164"/>
      <c r="BN1660" s="164"/>
      <c r="BO1660" s="164"/>
      <c r="BP1660" s="164"/>
      <c r="BQ1660" s="164"/>
      <c r="BR1660" s="164"/>
      <c r="BS1660" s="164"/>
      <c r="BT1660" s="164"/>
      <c r="BU1660" s="164"/>
      <c r="BV1660" s="164"/>
      <c r="BW1660" s="164"/>
      <c r="BX1660" s="164"/>
      <c r="BY1660" s="172"/>
    </row>
    <row r="1661" spans="1:77" s="169" customFormat="1" x14ac:dyDescent="0.3">
      <c r="A1661" s="156"/>
      <c r="B1661" s="170"/>
      <c r="W1661" s="170"/>
      <c r="X1661" s="164"/>
      <c r="Y1661" s="164"/>
      <c r="Z1661" s="164"/>
      <c r="AA1661" s="164"/>
      <c r="AB1661" s="164"/>
      <c r="AC1661" s="164"/>
      <c r="AD1661" s="164"/>
      <c r="AE1661" s="164"/>
      <c r="AF1661" s="164"/>
      <c r="AG1661" s="164"/>
      <c r="AH1661" s="164"/>
      <c r="AI1661" s="164"/>
      <c r="AJ1661" s="164"/>
      <c r="AK1661" s="164"/>
      <c r="AL1661" s="164"/>
      <c r="AM1661" s="164"/>
      <c r="AN1661" s="164"/>
      <c r="AO1661" s="164"/>
      <c r="AP1661" s="164"/>
      <c r="AQ1661" s="164"/>
      <c r="AR1661" s="164"/>
      <c r="AS1661" s="164"/>
      <c r="AT1661" s="164"/>
      <c r="AU1661" s="164"/>
      <c r="AV1661" s="164"/>
      <c r="AW1661" s="164"/>
      <c r="AX1661" s="164"/>
      <c r="AY1661" s="164"/>
      <c r="AZ1661" s="164"/>
      <c r="BA1661" s="164"/>
      <c r="BB1661" s="164"/>
      <c r="BC1661" s="164"/>
      <c r="BD1661" s="164"/>
      <c r="BE1661" s="164"/>
      <c r="BF1661" s="164"/>
      <c r="BG1661" s="164"/>
      <c r="BH1661" s="164"/>
      <c r="BI1661" s="164"/>
      <c r="BJ1661" s="164"/>
      <c r="BK1661" s="164"/>
      <c r="BL1661" s="164"/>
      <c r="BM1661" s="164"/>
      <c r="BN1661" s="164"/>
      <c r="BO1661" s="164"/>
      <c r="BP1661" s="164"/>
      <c r="BQ1661" s="164"/>
      <c r="BR1661" s="164"/>
      <c r="BS1661" s="164"/>
      <c r="BT1661" s="164"/>
      <c r="BU1661" s="164"/>
      <c r="BV1661" s="164"/>
      <c r="BW1661" s="164"/>
      <c r="BX1661" s="164"/>
      <c r="BY1661" s="172"/>
    </row>
    <row r="1662" spans="1:77" s="169" customFormat="1" x14ac:dyDescent="0.3">
      <c r="A1662" s="156"/>
      <c r="B1662" s="170"/>
      <c r="W1662" s="170"/>
      <c r="X1662" s="164"/>
      <c r="Y1662" s="164"/>
      <c r="Z1662" s="164"/>
      <c r="AA1662" s="164"/>
      <c r="AB1662" s="164"/>
      <c r="AC1662" s="164"/>
      <c r="AD1662" s="164"/>
      <c r="AE1662" s="164"/>
      <c r="AF1662" s="164"/>
      <c r="AG1662" s="164"/>
      <c r="AH1662" s="164"/>
      <c r="AI1662" s="164"/>
      <c r="AJ1662" s="164"/>
      <c r="AK1662" s="164"/>
      <c r="AL1662" s="164"/>
      <c r="AM1662" s="164"/>
      <c r="AN1662" s="164"/>
      <c r="AO1662" s="164"/>
      <c r="AP1662" s="164"/>
      <c r="AQ1662" s="164"/>
      <c r="AR1662" s="164"/>
      <c r="AS1662" s="164"/>
      <c r="AT1662" s="164"/>
      <c r="AU1662" s="164"/>
      <c r="AV1662" s="164"/>
      <c r="AW1662" s="164"/>
      <c r="AX1662" s="164"/>
      <c r="AY1662" s="164"/>
      <c r="AZ1662" s="164"/>
      <c r="BA1662" s="164"/>
      <c r="BB1662" s="164"/>
      <c r="BC1662" s="164"/>
      <c r="BD1662" s="164"/>
      <c r="BE1662" s="164"/>
      <c r="BF1662" s="164"/>
      <c r="BG1662" s="164"/>
      <c r="BH1662" s="164"/>
      <c r="BI1662" s="164"/>
      <c r="BJ1662" s="164"/>
      <c r="BK1662" s="164"/>
      <c r="BL1662" s="164"/>
      <c r="BM1662" s="164"/>
      <c r="BN1662" s="164"/>
      <c r="BO1662" s="164"/>
      <c r="BP1662" s="164"/>
      <c r="BQ1662" s="164"/>
      <c r="BR1662" s="164"/>
      <c r="BS1662" s="164"/>
      <c r="BT1662" s="164"/>
      <c r="BU1662" s="164"/>
      <c r="BV1662" s="164"/>
      <c r="BW1662" s="164"/>
      <c r="BX1662" s="164"/>
      <c r="BY1662" s="172"/>
    </row>
    <row r="1663" spans="1:77" s="169" customFormat="1" x14ac:dyDescent="0.3">
      <c r="A1663" s="156"/>
      <c r="B1663" s="170"/>
      <c r="W1663" s="170"/>
      <c r="X1663" s="164"/>
      <c r="Y1663" s="164"/>
      <c r="Z1663" s="164"/>
      <c r="AA1663" s="164"/>
      <c r="AB1663" s="164"/>
      <c r="AC1663" s="164"/>
      <c r="AD1663" s="164"/>
      <c r="AE1663" s="164"/>
      <c r="AF1663" s="164"/>
      <c r="AG1663" s="164"/>
      <c r="AH1663" s="164"/>
      <c r="AI1663" s="164"/>
      <c r="AJ1663" s="164"/>
      <c r="AK1663" s="164"/>
      <c r="AL1663" s="164"/>
      <c r="AM1663" s="164"/>
      <c r="AN1663" s="164"/>
      <c r="AO1663" s="164"/>
      <c r="AP1663" s="164"/>
      <c r="AQ1663" s="164"/>
      <c r="AR1663" s="164"/>
      <c r="AS1663" s="164"/>
      <c r="AT1663" s="164"/>
      <c r="AU1663" s="164"/>
      <c r="AV1663" s="164"/>
      <c r="AW1663" s="164"/>
      <c r="AX1663" s="164"/>
      <c r="AY1663" s="164"/>
      <c r="AZ1663" s="164"/>
      <c r="BA1663" s="164"/>
      <c r="BB1663" s="164"/>
      <c r="BC1663" s="164"/>
      <c r="BD1663" s="164"/>
      <c r="BE1663" s="164"/>
      <c r="BF1663" s="164"/>
      <c r="BG1663" s="164"/>
      <c r="BH1663" s="164"/>
      <c r="BI1663" s="164"/>
      <c r="BJ1663" s="164"/>
      <c r="BK1663" s="164"/>
      <c r="BL1663" s="164"/>
      <c r="BM1663" s="164"/>
      <c r="BN1663" s="164"/>
      <c r="BO1663" s="164"/>
      <c r="BP1663" s="164"/>
      <c r="BQ1663" s="164"/>
      <c r="BR1663" s="164"/>
      <c r="BS1663" s="164"/>
      <c r="BT1663" s="164"/>
      <c r="BU1663" s="164"/>
      <c r="BV1663" s="164"/>
      <c r="BW1663" s="164"/>
      <c r="BX1663" s="164"/>
      <c r="BY1663" s="172"/>
    </row>
    <row r="1664" spans="1:77" s="169" customFormat="1" x14ac:dyDescent="0.3">
      <c r="A1664" s="156"/>
      <c r="B1664" s="170"/>
      <c r="W1664" s="170"/>
      <c r="X1664" s="164"/>
      <c r="Y1664" s="164"/>
      <c r="Z1664" s="164"/>
      <c r="AA1664" s="164"/>
      <c r="AB1664" s="164"/>
      <c r="AC1664" s="164"/>
      <c r="AD1664" s="164"/>
      <c r="AE1664" s="164"/>
      <c r="AF1664" s="164"/>
      <c r="AG1664" s="164"/>
      <c r="AH1664" s="164"/>
      <c r="AI1664" s="164"/>
      <c r="AJ1664" s="164"/>
      <c r="AK1664" s="164"/>
      <c r="AL1664" s="164"/>
      <c r="AM1664" s="164"/>
      <c r="AN1664" s="164"/>
      <c r="AO1664" s="164"/>
      <c r="AP1664" s="164"/>
      <c r="AQ1664" s="164"/>
      <c r="AR1664" s="164"/>
      <c r="AS1664" s="164"/>
      <c r="AT1664" s="164"/>
      <c r="AU1664" s="164"/>
      <c r="AV1664" s="164"/>
      <c r="AW1664" s="164"/>
      <c r="AX1664" s="164"/>
      <c r="AY1664" s="164"/>
      <c r="AZ1664" s="164"/>
      <c r="BA1664" s="164"/>
      <c r="BB1664" s="164"/>
      <c r="BC1664" s="164"/>
      <c r="BD1664" s="164"/>
      <c r="BE1664" s="164"/>
      <c r="BF1664" s="164"/>
      <c r="BG1664" s="164"/>
      <c r="BH1664" s="164"/>
      <c r="BI1664" s="164"/>
      <c r="BJ1664" s="164"/>
      <c r="BK1664" s="164"/>
      <c r="BL1664" s="164"/>
      <c r="BM1664" s="164"/>
      <c r="BN1664" s="164"/>
      <c r="BO1664" s="164"/>
      <c r="BP1664" s="164"/>
      <c r="BQ1664" s="164"/>
      <c r="BR1664" s="164"/>
      <c r="BS1664" s="164"/>
      <c r="BT1664" s="164"/>
      <c r="BU1664" s="164"/>
      <c r="BV1664" s="164"/>
      <c r="BW1664" s="164"/>
      <c r="BX1664" s="164"/>
      <c r="BY1664" s="172"/>
    </row>
    <row r="1665" spans="1:77" s="169" customFormat="1" x14ac:dyDescent="0.3">
      <c r="A1665" s="156"/>
      <c r="B1665" s="170"/>
      <c r="W1665" s="170"/>
      <c r="X1665" s="164"/>
      <c r="Y1665" s="164"/>
      <c r="Z1665" s="164"/>
      <c r="AA1665" s="164"/>
      <c r="AB1665" s="164"/>
      <c r="AC1665" s="164"/>
      <c r="AD1665" s="164"/>
      <c r="AE1665" s="164"/>
      <c r="AF1665" s="164"/>
      <c r="AG1665" s="164"/>
      <c r="AH1665" s="164"/>
      <c r="AI1665" s="164"/>
      <c r="AJ1665" s="164"/>
      <c r="AK1665" s="164"/>
      <c r="AL1665" s="164"/>
      <c r="AM1665" s="164"/>
      <c r="AN1665" s="164"/>
      <c r="AO1665" s="164"/>
      <c r="AP1665" s="164"/>
      <c r="AQ1665" s="164"/>
      <c r="AR1665" s="164"/>
      <c r="AS1665" s="164"/>
      <c r="AT1665" s="164"/>
      <c r="AU1665" s="164"/>
      <c r="AV1665" s="164"/>
      <c r="AW1665" s="164"/>
      <c r="AX1665" s="164"/>
      <c r="AY1665" s="164"/>
      <c r="AZ1665" s="164"/>
      <c r="BA1665" s="164"/>
      <c r="BB1665" s="164"/>
      <c r="BC1665" s="164"/>
      <c r="BD1665" s="164"/>
      <c r="BE1665" s="164"/>
      <c r="BF1665" s="164"/>
      <c r="BG1665" s="164"/>
      <c r="BH1665" s="164"/>
      <c r="BI1665" s="164"/>
      <c r="BJ1665" s="164"/>
      <c r="BK1665" s="164"/>
      <c r="BL1665" s="164"/>
      <c r="BM1665" s="164"/>
      <c r="BN1665" s="164"/>
      <c r="BO1665" s="164"/>
      <c r="BP1665" s="164"/>
      <c r="BQ1665" s="164"/>
      <c r="BR1665" s="164"/>
      <c r="BS1665" s="164"/>
      <c r="BT1665" s="164"/>
      <c r="BU1665" s="164"/>
      <c r="BV1665" s="164"/>
      <c r="BW1665" s="164"/>
      <c r="BX1665" s="164"/>
      <c r="BY1665" s="172"/>
    </row>
    <row r="1666" spans="1:77" s="169" customFormat="1" x14ac:dyDescent="0.3">
      <c r="A1666" s="156"/>
      <c r="B1666" s="170"/>
      <c r="W1666" s="170"/>
      <c r="X1666" s="164"/>
      <c r="Y1666" s="164"/>
      <c r="Z1666" s="164"/>
      <c r="AA1666" s="164"/>
      <c r="AB1666" s="164"/>
      <c r="AC1666" s="164"/>
      <c r="AD1666" s="164"/>
      <c r="AE1666" s="164"/>
      <c r="AF1666" s="164"/>
      <c r="AG1666" s="164"/>
      <c r="AH1666" s="164"/>
      <c r="AI1666" s="164"/>
      <c r="AJ1666" s="164"/>
      <c r="AK1666" s="164"/>
      <c r="AL1666" s="164"/>
      <c r="AM1666" s="164"/>
      <c r="AN1666" s="164"/>
      <c r="AO1666" s="164"/>
      <c r="AP1666" s="164"/>
      <c r="AQ1666" s="164"/>
      <c r="AR1666" s="164"/>
      <c r="AS1666" s="164"/>
      <c r="AT1666" s="164"/>
      <c r="AU1666" s="164"/>
      <c r="AV1666" s="164"/>
      <c r="AW1666" s="164"/>
      <c r="AX1666" s="164"/>
      <c r="AY1666" s="164"/>
      <c r="AZ1666" s="164"/>
      <c r="BA1666" s="164"/>
      <c r="BB1666" s="164"/>
      <c r="BC1666" s="164"/>
      <c r="BD1666" s="164"/>
      <c r="BE1666" s="164"/>
      <c r="BF1666" s="164"/>
      <c r="BG1666" s="164"/>
      <c r="BH1666" s="164"/>
      <c r="BI1666" s="164"/>
      <c r="BJ1666" s="164"/>
      <c r="BK1666" s="164"/>
      <c r="BL1666" s="164"/>
      <c r="BM1666" s="164"/>
      <c r="BN1666" s="164"/>
      <c r="BO1666" s="164"/>
      <c r="BP1666" s="164"/>
      <c r="BQ1666" s="164"/>
      <c r="BR1666" s="164"/>
      <c r="BS1666" s="164"/>
      <c r="BT1666" s="164"/>
      <c r="BU1666" s="164"/>
      <c r="BV1666" s="164"/>
      <c r="BW1666" s="164"/>
      <c r="BX1666" s="164"/>
      <c r="BY1666" s="172"/>
    </row>
    <row r="1667" spans="1:77" s="169" customFormat="1" x14ac:dyDescent="0.3">
      <c r="A1667" s="156"/>
      <c r="B1667" s="170"/>
      <c r="W1667" s="170"/>
      <c r="X1667" s="164"/>
      <c r="Y1667" s="164"/>
      <c r="Z1667" s="164"/>
      <c r="AA1667" s="164"/>
      <c r="AB1667" s="164"/>
      <c r="AC1667" s="164"/>
      <c r="AD1667" s="164"/>
      <c r="AE1667" s="164"/>
      <c r="AF1667" s="164"/>
      <c r="AG1667" s="164"/>
      <c r="AH1667" s="164"/>
      <c r="AI1667" s="164"/>
      <c r="AJ1667" s="164"/>
      <c r="AK1667" s="164"/>
      <c r="AL1667" s="164"/>
      <c r="AM1667" s="164"/>
      <c r="AN1667" s="164"/>
      <c r="AO1667" s="164"/>
      <c r="AP1667" s="164"/>
      <c r="AQ1667" s="164"/>
      <c r="AR1667" s="164"/>
      <c r="AS1667" s="164"/>
      <c r="AT1667" s="164"/>
      <c r="AU1667" s="164"/>
      <c r="AV1667" s="164"/>
      <c r="AW1667" s="164"/>
      <c r="AX1667" s="164"/>
      <c r="AY1667" s="164"/>
      <c r="AZ1667" s="164"/>
      <c r="BA1667" s="164"/>
      <c r="BB1667" s="164"/>
      <c r="BC1667" s="164"/>
      <c r="BD1667" s="164"/>
      <c r="BE1667" s="164"/>
      <c r="BF1667" s="164"/>
      <c r="BG1667" s="164"/>
      <c r="BH1667" s="164"/>
      <c r="BI1667" s="164"/>
      <c r="BJ1667" s="164"/>
      <c r="BK1667" s="164"/>
      <c r="BL1667" s="164"/>
      <c r="BM1667" s="164"/>
      <c r="BN1667" s="164"/>
      <c r="BO1667" s="164"/>
      <c r="BP1667" s="164"/>
      <c r="BQ1667" s="164"/>
      <c r="BR1667" s="164"/>
      <c r="BS1667" s="164"/>
      <c r="BT1667" s="164"/>
      <c r="BU1667" s="164"/>
      <c r="BV1667" s="164"/>
      <c r="BW1667" s="164"/>
      <c r="BX1667" s="164"/>
      <c r="BY1667" s="172"/>
    </row>
    <row r="1668" spans="1:77" s="169" customFormat="1" x14ac:dyDescent="0.3">
      <c r="A1668" s="156"/>
      <c r="B1668" s="170"/>
      <c r="W1668" s="170"/>
      <c r="X1668" s="164"/>
      <c r="Y1668" s="164"/>
      <c r="Z1668" s="164"/>
      <c r="AA1668" s="164"/>
      <c r="AB1668" s="164"/>
      <c r="AC1668" s="164"/>
      <c r="AD1668" s="164"/>
      <c r="AE1668" s="164"/>
      <c r="AF1668" s="164"/>
      <c r="AG1668" s="164"/>
      <c r="AH1668" s="164"/>
      <c r="AI1668" s="164"/>
      <c r="AJ1668" s="164"/>
      <c r="AK1668" s="164"/>
      <c r="AL1668" s="164"/>
      <c r="AM1668" s="164"/>
      <c r="AN1668" s="164"/>
      <c r="AO1668" s="164"/>
      <c r="AP1668" s="164"/>
      <c r="AQ1668" s="164"/>
      <c r="AR1668" s="164"/>
      <c r="AS1668" s="164"/>
      <c r="AT1668" s="164"/>
      <c r="AU1668" s="164"/>
      <c r="AV1668" s="164"/>
      <c r="AW1668" s="164"/>
      <c r="AX1668" s="164"/>
      <c r="AY1668" s="164"/>
      <c r="AZ1668" s="164"/>
      <c r="BA1668" s="164"/>
      <c r="BB1668" s="164"/>
      <c r="BC1668" s="164"/>
      <c r="BD1668" s="164"/>
      <c r="BE1668" s="164"/>
      <c r="BF1668" s="164"/>
      <c r="BG1668" s="164"/>
      <c r="BH1668" s="164"/>
      <c r="BI1668" s="164"/>
      <c r="BJ1668" s="164"/>
      <c r="BK1668" s="164"/>
      <c r="BL1668" s="164"/>
      <c r="BM1668" s="164"/>
      <c r="BN1668" s="164"/>
      <c r="BO1668" s="164"/>
      <c r="BP1668" s="164"/>
      <c r="BQ1668" s="164"/>
      <c r="BR1668" s="164"/>
      <c r="BS1668" s="164"/>
      <c r="BT1668" s="164"/>
      <c r="BU1668" s="164"/>
      <c r="BV1668" s="164"/>
      <c r="BW1668" s="164"/>
      <c r="BX1668" s="164"/>
      <c r="BY1668" s="172"/>
    </row>
    <row r="1669" spans="1:77" s="169" customFormat="1" x14ac:dyDescent="0.3">
      <c r="A1669" s="156"/>
      <c r="B1669" s="170"/>
      <c r="W1669" s="170"/>
      <c r="X1669" s="164"/>
      <c r="Y1669" s="164"/>
      <c r="Z1669" s="164"/>
      <c r="AA1669" s="164"/>
      <c r="AB1669" s="164"/>
      <c r="AC1669" s="164"/>
      <c r="AD1669" s="164"/>
      <c r="AE1669" s="164"/>
      <c r="AF1669" s="164"/>
      <c r="AG1669" s="164"/>
      <c r="AH1669" s="164"/>
      <c r="AI1669" s="164"/>
      <c r="AJ1669" s="164"/>
      <c r="AK1669" s="164"/>
      <c r="AL1669" s="164"/>
      <c r="AM1669" s="164"/>
      <c r="AN1669" s="164"/>
      <c r="AO1669" s="164"/>
      <c r="AP1669" s="164"/>
      <c r="AQ1669" s="164"/>
      <c r="AR1669" s="164"/>
      <c r="AS1669" s="164"/>
      <c r="AT1669" s="164"/>
      <c r="AU1669" s="164"/>
      <c r="AV1669" s="164"/>
      <c r="AW1669" s="164"/>
      <c r="AX1669" s="164"/>
      <c r="AY1669" s="164"/>
      <c r="AZ1669" s="164"/>
      <c r="BA1669" s="164"/>
      <c r="BB1669" s="164"/>
      <c r="BC1669" s="164"/>
      <c r="BD1669" s="164"/>
      <c r="BE1669" s="164"/>
      <c r="BF1669" s="164"/>
      <c r="BG1669" s="164"/>
      <c r="BH1669" s="164"/>
      <c r="BI1669" s="164"/>
      <c r="BJ1669" s="164"/>
      <c r="BK1669" s="164"/>
      <c r="BL1669" s="164"/>
      <c r="BM1669" s="164"/>
      <c r="BN1669" s="164"/>
      <c r="BO1669" s="164"/>
      <c r="BP1669" s="164"/>
      <c r="BQ1669" s="164"/>
      <c r="BR1669" s="164"/>
      <c r="BS1669" s="164"/>
      <c r="BT1669" s="164"/>
      <c r="BU1669" s="164"/>
      <c r="BV1669" s="164"/>
      <c r="BW1669" s="164"/>
      <c r="BX1669" s="164"/>
      <c r="BY1669" s="172"/>
    </row>
    <row r="1670" spans="1:77" s="169" customFormat="1" x14ac:dyDescent="0.3">
      <c r="A1670" s="156"/>
      <c r="B1670" s="170"/>
      <c r="W1670" s="170"/>
      <c r="X1670" s="164"/>
      <c r="Y1670" s="164"/>
      <c r="Z1670" s="164"/>
      <c r="AA1670" s="164"/>
      <c r="AB1670" s="164"/>
      <c r="AC1670" s="164"/>
      <c r="AD1670" s="164"/>
      <c r="AE1670" s="164"/>
      <c r="AF1670" s="164"/>
      <c r="AG1670" s="164"/>
      <c r="AH1670" s="164"/>
      <c r="AI1670" s="164"/>
      <c r="AJ1670" s="164"/>
      <c r="AK1670" s="164"/>
      <c r="AL1670" s="164"/>
      <c r="AM1670" s="164"/>
      <c r="AN1670" s="164"/>
      <c r="AO1670" s="164"/>
      <c r="AP1670" s="164"/>
      <c r="AQ1670" s="164"/>
      <c r="AR1670" s="164"/>
      <c r="AS1670" s="164"/>
      <c r="AT1670" s="164"/>
      <c r="AU1670" s="164"/>
      <c r="AV1670" s="164"/>
      <c r="AW1670" s="164"/>
      <c r="AX1670" s="164"/>
      <c r="AY1670" s="164"/>
      <c r="AZ1670" s="164"/>
      <c r="BA1670" s="164"/>
      <c r="BB1670" s="164"/>
      <c r="BC1670" s="164"/>
      <c r="BD1670" s="164"/>
      <c r="BE1670" s="164"/>
      <c r="BF1670" s="164"/>
      <c r="BG1670" s="164"/>
      <c r="BH1670" s="164"/>
      <c r="BI1670" s="164"/>
      <c r="BJ1670" s="164"/>
      <c r="BK1670" s="164"/>
      <c r="BL1670" s="164"/>
      <c r="BM1670" s="164"/>
      <c r="BN1670" s="164"/>
      <c r="BO1670" s="164"/>
      <c r="BP1670" s="164"/>
      <c r="BQ1670" s="164"/>
      <c r="BR1670" s="164"/>
      <c r="BS1670" s="164"/>
      <c r="BT1670" s="164"/>
      <c r="BU1670" s="164"/>
      <c r="BV1670" s="164"/>
      <c r="BW1670" s="164"/>
      <c r="BX1670" s="164"/>
      <c r="BY1670" s="172"/>
    </row>
    <row r="1671" spans="1:77" s="169" customFormat="1" x14ac:dyDescent="0.3">
      <c r="A1671" s="156"/>
      <c r="B1671" s="170"/>
      <c r="W1671" s="170"/>
      <c r="X1671" s="164"/>
      <c r="Y1671" s="164"/>
      <c r="Z1671" s="164"/>
      <c r="AA1671" s="164"/>
      <c r="AB1671" s="164"/>
      <c r="AC1671" s="164"/>
      <c r="AD1671" s="164"/>
      <c r="AE1671" s="164"/>
      <c r="AF1671" s="164"/>
      <c r="AG1671" s="164"/>
      <c r="AH1671" s="164"/>
      <c r="AI1671" s="164"/>
      <c r="AJ1671" s="164"/>
      <c r="AK1671" s="164"/>
      <c r="AL1671" s="164"/>
      <c r="AM1671" s="164"/>
      <c r="AN1671" s="164"/>
      <c r="AO1671" s="164"/>
      <c r="AP1671" s="164"/>
      <c r="AQ1671" s="164"/>
      <c r="AR1671" s="164"/>
      <c r="AS1671" s="164"/>
      <c r="AT1671" s="164"/>
      <c r="AU1671" s="164"/>
      <c r="AV1671" s="164"/>
      <c r="AW1671" s="164"/>
      <c r="AX1671" s="164"/>
      <c r="AY1671" s="164"/>
      <c r="AZ1671" s="164"/>
      <c r="BA1671" s="164"/>
      <c r="BB1671" s="164"/>
      <c r="BC1671" s="164"/>
      <c r="BD1671" s="164"/>
      <c r="BE1671" s="164"/>
      <c r="BF1671" s="164"/>
      <c r="BG1671" s="164"/>
      <c r="BH1671" s="164"/>
      <c r="BI1671" s="164"/>
      <c r="BJ1671" s="164"/>
      <c r="BK1671" s="164"/>
      <c r="BL1671" s="164"/>
      <c r="BM1671" s="164"/>
      <c r="BN1671" s="164"/>
      <c r="BO1671" s="164"/>
      <c r="BP1671" s="164"/>
      <c r="BQ1671" s="164"/>
      <c r="BR1671" s="164"/>
      <c r="BS1671" s="164"/>
      <c r="BT1671" s="164"/>
      <c r="BU1671" s="164"/>
      <c r="BV1671" s="164"/>
      <c r="BW1671" s="164"/>
      <c r="BX1671" s="164"/>
      <c r="BY1671" s="172"/>
    </row>
    <row r="1672" spans="1:77" s="169" customFormat="1" x14ac:dyDescent="0.3">
      <c r="A1672" s="156"/>
      <c r="B1672" s="170"/>
      <c r="W1672" s="170"/>
      <c r="X1672" s="164"/>
      <c r="Y1672" s="164"/>
      <c r="Z1672" s="164"/>
      <c r="AA1672" s="164"/>
      <c r="AB1672" s="164"/>
      <c r="AC1672" s="164"/>
      <c r="AD1672" s="164"/>
      <c r="AE1672" s="164"/>
      <c r="AF1672" s="164"/>
      <c r="AG1672" s="164"/>
      <c r="AH1672" s="164"/>
      <c r="AI1672" s="164"/>
      <c r="AJ1672" s="164"/>
      <c r="AK1672" s="164"/>
      <c r="AL1672" s="164"/>
      <c r="AM1672" s="164"/>
      <c r="AN1672" s="164"/>
      <c r="AO1672" s="164"/>
      <c r="AP1672" s="164"/>
      <c r="AQ1672" s="164"/>
      <c r="AR1672" s="164"/>
      <c r="AS1672" s="164"/>
      <c r="AT1672" s="164"/>
      <c r="AU1672" s="164"/>
      <c r="AV1672" s="164"/>
      <c r="AW1672" s="164"/>
      <c r="AX1672" s="164"/>
      <c r="AY1672" s="164"/>
      <c r="AZ1672" s="164"/>
      <c r="BA1672" s="164"/>
      <c r="BB1672" s="164"/>
      <c r="BC1672" s="164"/>
      <c r="BD1672" s="164"/>
      <c r="BE1672" s="164"/>
      <c r="BF1672" s="164"/>
      <c r="BG1672" s="164"/>
      <c r="BH1672" s="164"/>
      <c r="BI1672" s="164"/>
      <c r="BJ1672" s="164"/>
      <c r="BK1672" s="164"/>
      <c r="BL1672" s="164"/>
      <c r="BM1672" s="164"/>
      <c r="BN1672" s="164"/>
      <c r="BO1672" s="164"/>
      <c r="BP1672" s="164"/>
      <c r="BQ1672" s="164"/>
      <c r="BR1672" s="164"/>
      <c r="BS1672" s="164"/>
      <c r="BT1672" s="164"/>
      <c r="BU1672" s="164"/>
      <c r="BV1672" s="164"/>
      <c r="BW1672" s="164"/>
      <c r="BX1672" s="164"/>
      <c r="BY1672" s="172"/>
    </row>
    <row r="1673" spans="1:77" s="169" customFormat="1" x14ac:dyDescent="0.3">
      <c r="A1673" s="156"/>
      <c r="B1673" s="170"/>
      <c r="W1673" s="170"/>
      <c r="X1673" s="164"/>
      <c r="Y1673" s="164"/>
      <c r="Z1673" s="164"/>
      <c r="AA1673" s="164"/>
      <c r="AB1673" s="164"/>
      <c r="AC1673" s="164"/>
      <c r="AD1673" s="164"/>
      <c r="AE1673" s="164"/>
      <c r="AF1673" s="164"/>
      <c r="AG1673" s="164"/>
      <c r="AH1673" s="164"/>
      <c r="AI1673" s="164"/>
      <c r="AJ1673" s="164"/>
      <c r="AK1673" s="164"/>
      <c r="AL1673" s="164"/>
      <c r="AM1673" s="164"/>
      <c r="AN1673" s="164"/>
      <c r="AO1673" s="164"/>
      <c r="AP1673" s="164"/>
      <c r="AQ1673" s="164"/>
      <c r="AR1673" s="164"/>
      <c r="AS1673" s="164"/>
      <c r="AT1673" s="164"/>
      <c r="AU1673" s="164"/>
      <c r="AV1673" s="164"/>
      <c r="AW1673" s="164"/>
      <c r="AX1673" s="164"/>
      <c r="AY1673" s="164"/>
      <c r="AZ1673" s="164"/>
      <c r="BA1673" s="164"/>
      <c r="BB1673" s="164"/>
      <c r="BC1673" s="164"/>
      <c r="BD1673" s="164"/>
      <c r="BE1673" s="164"/>
      <c r="BF1673" s="164"/>
      <c r="BG1673" s="164"/>
      <c r="BH1673" s="164"/>
      <c r="BI1673" s="164"/>
      <c r="BJ1673" s="164"/>
      <c r="BK1673" s="164"/>
      <c r="BL1673" s="164"/>
      <c r="BM1673" s="164"/>
      <c r="BN1673" s="164"/>
      <c r="BO1673" s="164"/>
      <c r="BP1673" s="164"/>
      <c r="BQ1673" s="164"/>
      <c r="BR1673" s="164"/>
      <c r="BS1673" s="164"/>
      <c r="BT1673" s="164"/>
      <c r="BU1673" s="164"/>
      <c r="BV1673" s="164"/>
      <c r="BW1673" s="164"/>
      <c r="BX1673" s="164"/>
      <c r="BY1673" s="172"/>
    </row>
    <row r="1674" spans="1:77" s="169" customFormat="1" x14ac:dyDescent="0.3">
      <c r="A1674" s="156"/>
      <c r="B1674" s="170"/>
      <c r="W1674" s="170"/>
      <c r="X1674" s="164"/>
      <c r="Y1674" s="164"/>
      <c r="Z1674" s="164"/>
      <c r="AA1674" s="164"/>
      <c r="AB1674" s="164"/>
      <c r="AC1674" s="164"/>
      <c r="AD1674" s="164"/>
      <c r="AE1674" s="164"/>
      <c r="AF1674" s="164"/>
      <c r="AG1674" s="164"/>
      <c r="AH1674" s="164"/>
      <c r="AI1674" s="164"/>
      <c r="AJ1674" s="164"/>
      <c r="AK1674" s="164"/>
      <c r="AL1674" s="164"/>
      <c r="AM1674" s="164"/>
      <c r="AN1674" s="164"/>
      <c r="AO1674" s="164"/>
      <c r="AP1674" s="164"/>
      <c r="AQ1674" s="164"/>
      <c r="AR1674" s="164"/>
      <c r="AS1674" s="164"/>
      <c r="AT1674" s="164"/>
      <c r="AU1674" s="164"/>
      <c r="AV1674" s="164"/>
      <c r="AW1674" s="164"/>
      <c r="AX1674" s="164"/>
      <c r="AY1674" s="164"/>
      <c r="AZ1674" s="164"/>
      <c r="BA1674" s="164"/>
      <c r="BB1674" s="164"/>
      <c r="BC1674" s="164"/>
      <c r="BD1674" s="164"/>
      <c r="BE1674" s="164"/>
      <c r="BF1674" s="164"/>
      <c r="BG1674" s="164"/>
      <c r="BH1674" s="164"/>
      <c r="BI1674" s="164"/>
      <c r="BJ1674" s="164"/>
      <c r="BK1674" s="164"/>
      <c r="BL1674" s="164"/>
      <c r="BM1674" s="164"/>
      <c r="BN1674" s="164"/>
      <c r="BO1674" s="164"/>
      <c r="BP1674" s="164"/>
      <c r="BQ1674" s="164"/>
      <c r="BR1674" s="164"/>
      <c r="BS1674" s="164"/>
      <c r="BT1674" s="164"/>
      <c r="BU1674" s="164"/>
      <c r="BV1674" s="164"/>
      <c r="BW1674" s="164"/>
      <c r="BX1674" s="164"/>
      <c r="BY1674" s="172"/>
    </row>
    <row r="1675" spans="1:77" s="169" customFormat="1" x14ac:dyDescent="0.3">
      <c r="A1675" s="156"/>
      <c r="B1675" s="170"/>
      <c r="W1675" s="170"/>
      <c r="X1675" s="164"/>
      <c r="Y1675" s="164"/>
      <c r="Z1675" s="164"/>
      <c r="AA1675" s="164"/>
      <c r="AB1675" s="164"/>
      <c r="AC1675" s="164"/>
      <c r="AD1675" s="164"/>
      <c r="AE1675" s="164"/>
      <c r="AF1675" s="164"/>
      <c r="AG1675" s="164"/>
      <c r="AH1675" s="164"/>
      <c r="AI1675" s="164"/>
      <c r="AJ1675" s="164"/>
      <c r="AK1675" s="164"/>
      <c r="AL1675" s="164"/>
      <c r="AM1675" s="164"/>
      <c r="AN1675" s="164"/>
      <c r="AO1675" s="164"/>
      <c r="AP1675" s="164"/>
      <c r="AQ1675" s="164"/>
      <c r="AR1675" s="164"/>
      <c r="AS1675" s="164"/>
      <c r="AT1675" s="164"/>
      <c r="AU1675" s="164"/>
      <c r="AV1675" s="164"/>
      <c r="AW1675" s="164"/>
      <c r="AX1675" s="164"/>
      <c r="AY1675" s="164"/>
      <c r="AZ1675" s="164"/>
      <c r="BA1675" s="164"/>
      <c r="BB1675" s="164"/>
      <c r="BC1675" s="164"/>
      <c r="BD1675" s="164"/>
      <c r="BE1675" s="164"/>
      <c r="BF1675" s="164"/>
      <c r="BG1675" s="164"/>
      <c r="BH1675" s="164"/>
      <c r="BI1675" s="164"/>
      <c r="BJ1675" s="164"/>
      <c r="BK1675" s="164"/>
      <c r="BL1675" s="164"/>
      <c r="BM1675" s="164"/>
      <c r="BN1675" s="164"/>
      <c r="BO1675" s="164"/>
      <c r="BP1675" s="164"/>
      <c r="BQ1675" s="164"/>
      <c r="BR1675" s="164"/>
      <c r="BS1675" s="164"/>
      <c r="BT1675" s="164"/>
      <c r="BU1675" s="164"/>
      <c r="BV1675" s="164"/>
      <c r="BW1675" s="164"/>
      <c r="BX1675" s="164"/>
      <c r="BY1675" s="172"/>
    </row>
    <row r="1676" spans="1:77" s="169" customFormat="1" x14ac:dyDescent="0.3">
      <c r="A1676" s="156"/>
      <c r="B1676" s="170"/>
      <c r="W1676" s="170"/>
      <c r="X1676" s="164"/>
      <c r="Y1676" s="164"/>
      <c r="Z1676" s="164"/>
      <c r="AA1676" s="164"/>
      <c r="AB1676" s="164"/>
      <c r="AC1676" s="164"/>
      <c r="AD1676" s="164"/>
      <c r="AE1676" s="164"/>
      <c r="AF1676" s="164"/>
      <c r="AG1676" s="164"/>
      <c r="AH1676" s="164"/>
      <c r="AI1676" s="164"/>
      <c r="AJ1676" s="164"/>
      <c r="AK1676" s="164"/>
      <c r="AL1676" s="164"/>
      <c r="AM1676" s="164"/>
      <c r="AN1676" s="164"/>
      <c r="AO1676" s="164"/>
      <c r="AP1676" s="164"/>
      <c r="AQ1676" s="164"/>
      <c r="AR1676" s="164"/>
      <c r="AS1676" s="164"/>
      <c r="AT1676" s="164"/>
      <c r="AU1676" s="164"/>
      <c r="AV1676" s="164"/>
      <c r="AW1676" s="164"/>
      <c r="AX1676" s="164"/>
      <c r="AY1676" s="164"/>
      <c r="AZ1676" s="164"/>
      <c r="BA1676" s="164"/>
      <c r="BB1676" s="164"/>
      <c r="BC1676" s="164"/>
      <c r="BD1676" s="164"/>
      <c r="BE1676" s="164"/>
      <c r="BF1676" s="164"/>
      <c r="BG1676" s="164"/>
      <c r="BH1676" s="164"/>
      <c r="BI1676" s="164"/>
      <c r="BJ1676" s="164"/>
      <c r="BK1676" s="164"/>
      <c r="BL1676" s="164"/>
      <c r="BM1676" s="164"/>
      <c r="BN1676" s="164"/>
      <c r="BO1676" s="164"/>
      <c r="BP1676" s="164"/>
      <c r="BQ1676" s="164"/>
      <c r="BR1676" s="164"/>
      <c r="BS1676" s="164"/>
      <c r="BT1676" s="164"/>
      <c r="BU1676" s="164"/>
      <c r="BV1676" s="164"/>
      <c r="BW1676" s="164"/>
      <c r="BX1676" s="164"/>
      <c r="BY1676" s="172"/>
    </row>
    <row r="1677" spans="1:77" s="169" customFormat="1" x14ac:dyDescent="0.3">
      <c r="A1677" s="156"/>
      <c r="B1677" s="170"/>
      <c r="W1677" s="170"/>
      <c r="X1677" s="164"/>
      <c r="Y1677" s="164"/>
      <c r="Z1677" s="164"/>
      <c r="AA1677" s="164"/>
      <c r="AB1677" s="164"/>
      <c r="AC1677" s="164"/>
      <c r="AD1677" s="164"/>
      <c r="AE1677" s="164"/>
      <c r="AF1677" s="164"/>
      <c r="AG1677" s="164"/>
      <c r="AH1677" s="164"/>
      <c r="AI1677" s="164"/>
      <c r="AJ1677" s="164"/>
      <c r="AK1677" s="164"/>
      <c r="AL1677" s="164"/>
      <c r="AM1677" s="164"/>
      <c r="AN1677" s="164"/>
      <c r="AO1677" s="164"/>
      <c r="AP1677" s="164"/>
      <c r="AQ1677" s="164"/>
      <c r="AR1677" s="164"/>
      <c r="AS1677" s="164"/>
      <c r="AT1677" s="164"/>
      <c r="AU1677" s="164"/>
      <c r="AV1677" s="164"/>
      <c r="AW1677" s="164"/>
      <c r="AX1677" s="164"/>
      <c r="AY1677" s="164"/>
      <c r="AZ1677" s="164"/>
      <c r="BA1677" s="164"/>
      <c r="BB1677" s="164"/>
      <c r="BC1677" s="164"/>
      <c r="BD1677" s="164"/>
      <c r="BE1677" s="164"/>
      <c r="BF1677" s="164"/>
      <c r="BG1677" s="164"/>
      <c r="BH1677" s="164"/>
      <c r="BI1677" s="164"/>
      <c r="BJ1677" s="164"/>
      <c r="BK1677" s="164"/>
      <c r="BL1677" s="164"/>
      <c r="BM1677" s="164"/>
      <c r="BN1677" s="164"/>
      <c r="BO1677" s="164"/>
      <c r="BP1677" s="164"/>
      <c r="BQ1677" s="164"/>
      <c r="BR1677" s="164"/>
      <c r="BS1677" s="164"/>
      <c r="BT1677" s="164"/>
      <c r="BU1677" s="164"/>
      <c r="BV1677" s="164"/>
      <c r="BW1677" s="164"/>
      <c r="BX1677" s="164"/>
      <c r="BY1677" s="172"/>
    </row>
    <row r="1678" spans="1:77" s="169" customFormat="1" x14ac:dyDescent="0.3">
      <c r="A1678" s="156"/>
      <c r="B1678" s="170"/>
      <c r="W1678" s="170"/>
      <c r="X1678" s="164"/>
      <c r="Y1678" s="164"/>
      <c r="Z1678" s="164"/>
      <c r="AA1678" s="164"/>
      <c r="AB1678" s="164"/>
      <c r="AC1678" s="164"/>
      <c r="AD1678" s="164"/>
      <c r="AE1678" s="164"/>
      <c r="AF1678" s="164"/>
      <c r="AG1678" s="164"/>
      <c r="AH1678" s="164"/>
      <c r="AI1678" s="164"/>
      <c r="AJ1678" s="164"/>
      <c r="AK1678" s="164"/>
      <c r="AL1678" s="164"/>
      <c r="AM1678" s="164"/>
      <c r="AN1678" s="164"/>
      <c r="AO1678" s="164"/>
      <c r="AP1678" s="164"/>
      <c r="AQ1678" s="164"/>
      <c r="AR1678" s="164"/>
      <c r="AS1678" s="164"/>
      <c r="AT1678" s="164"/>
      <c r="AU1678" s="164"/>
      <c r="AV1678" s="164"/>
      <c r="AW1678" s="164"/>
      <c r="AX1678" s="164"/>
      <c r="AY1678" s="164"/>
      <c r="AZ1678" s="164"/>
      <c r="BA1678" s="164"/>
      <c r="BB1678" s="164"/>
      <c r="BC1678" s="164"/>
      <c r="BD1678" s="164"/>
      <c r="BE1678" s="164"/>
      <c r="BF1678" s="164"/>
      <c r="BG1678" s="164"/>
      <c r="BH1678" s="164"/>
      <c r="BI1678" s="164"/>
      <c r="BJ1678" s="164"/>
      <c r="BK1678" s="164"/>
      <c r="BL1678" s="164"/>
      <c r="BM1678" s="164"/>
      <c r="BN1678" s="164"/>
      <c r="BO1678" s="164"/>
      <c r="BP1678" s="164"/>
      <c r="BQ1678" s="164"/>
      <c r="BR1678" s="164"/>
      <c r="BS1678" s="164"/>
      <c r="BT1678" s="164"/>
      <c r="BU1678" s="164"/>
      <c r="BV1678" s="164"/>
      <c r="BW1678" s="164"/>
      <c r="BX1678" s="164"/>
      <c r="BY1678" s="172"/>
    </row>
    <row r="1679" spans="1:77" s="169" customFormat="1" x14ac:dyDescent="0.3">
      <c r="A1679" s="156"/>
      <c r="B1679" s="170"/>
      <c r="W1679" s="170"/>
      <c r="X1679" s="164"/>
      <c r="Y1679" s="164"/>
      <c r="Z1679" s="164"/>
      <c r="AA1679" s="164"/>
      <c r="AB1679" s="164"/>
      <c r="AC1679" s="164"/>
      <c r="AD1679" s="164"/>
      <c r="AE1679" s="164"/>
      <c r="AF1679" s="164"/>
      <c r="AG1679" s="164"/>
      <c r="AH1679" s="164"/>
      <c r="AI1679" s="164"/>
      <c r="AJ1679" s="164"/>
      <c r="AK1679" s="164"/>
      <c r="AL1679" s="164"/>
      <c r="AM1679" s="164"/>
      <c r="AN1679" s="164"/>
      <c r="AO1679" s="164"/>
      <c r="AP1679" s="164"/>
      <c r="AQ1679" s="164"/>
      <c r="AR1679" s="164"/>
      <c r="AS1679" s="164"/>
      <c r="AT1679" s="164"/>
      <c r="AU1679" s="164"/>
      <c r="AV1679" s="164"/>
      <c r="AW1679" s="164"/>
      <c r="AX1679" s="164"/>
      <c r="AY1679" s="164"/>
      <c r="AZ1679" s="164"/>
      <c r="BA1679" s="164"/>
      <c r="BB1679" s="164"/>
      <c r="BC1679" s="164"/>
      <c r="BD1679" s="164"/>
      <c r="BE1679" s="164"/>
      <c r="BF1679" s="164"/>
      <c r="BG1679" s="164"/>
      <c r="BH1679" s="164"/>
      <c r="BI1679" s="164"/>
      <c r="BJ1679" s="164"/>
      <c r="BK1679" s="164"/>
      <c r="BL1679" s="164"/>
      <c r="BM1679" s="164"/>
      <c r="BN1679" s="164"/>
      <c r="BO1679" s="164"/>
      <c r="BP1679" s="164"/>
      <c r="BQ1679" s="164"/>
      <c r="BR1679" s="164"/>
      <c r="BS1679" s="164"/>
      <c r="BT1679" s="164"/>
      <c r="BU1679" s="164"/>
      <c r="BV1679" s="164"/>
      <c r="BW1679" s="164"/>
      <c r="BX1679" s="164"/>
      <c r="BY1679" s="172"/>
    </row>
    <row r="1680" spans="1:77" s="169" customFormat="1" x14ac:dyDescent="0.3">
      <c r="A1680" s="156"/>
      <c r="B1680" s="170"/>
      <c r="W1680" s="170"/>
      <c r="X1680" s="164"/>
      <c r="Y1680" s="164"/>
      <c r="Z1680" s="164"/>
      <c r="AA1680" s="164"/>
      <c r="AB1680" s="164"/>
      <c r="AC1680" s="164"/>
      <c r="AD1680" s="164"/>
      <c r="AE1680" s="164"/>
      <c r="AF1680" s="164"/>
      <c r="AG1680" s="164"/>
      <c r="AH1680" s="164"/>
      <c r="AI1680" s="164"/>
      <c r="AJ1680" s="164"/>
      <c r="AK1680" s="164"/>
      <c r="AL1680" s="164"/>
      <c r="AM1680" s="164"/>
      <c r="AN1680" s="164"/>
      <c r="AO1680" s="164"/>
      <c r="AP1680" s="164"/>
      <c r="AQ1680" s="164"/>
      <c r="AR1680" s="164"/>
      <c r="AS1680" s="164"/>
      <c r="AT1680" s="164"/>
      <c r="AU1680" s="164"/>
      <c r="AV1680" s="164"/>
      <c r="AW1680" s="164"/>
      <c r="AX1680" s="164"/>
      <c r="AY1680" s="164"/>
      <c r="AZ1680" s="164"/>
      <c r="BA1680" s="164"/>
      <c r="BB1680" s="164"/>
      <c r="BC1680" s="164"/>
      <c r="BD1680" s="164"/>
      <c r="BE1680" s="164"/>
      <c r="BF1680" s="164"/>
      <c r="BG1680" s="164"/>
      <c r="BH1680" s="164"/>
      <c r="BI1680" s="164"/>
      <c r="BJ1680" s="164"/>
      <c r="BK1680" s="164"/>
      <c r="BL1680" s="164"/>
      <c r="BM1680" s="164"/>
      <c r="BN1680" s="164"/>
      <c r="BO1680" s="164"/>
      <c r="BP1680" s="164"/>
      <c r="BQ1680" s="164"/>
      <c r="BR1680" s="164"/>
      <c r="BS1680" s="164"/>
      <c r="BT1680" s="164"/>
      <c r="BU1680" s="164"/>
      <c r="BV1680" s="164"/>
      <c r="BW1680" s="164"/>
      <c r="BX1680" s="164"/>
      <c r="BY1680" s="172"/>
    </row>
    <row r="1681" spans="1:77" s="169" customFormat="1" x14ac:dyDescent="0.3">
      <c r="A1681" s="156"/>
      <c r="B1681" s="170"/>
      <c r="W1681" s="170"/>
      <c r="X1681" s="164"/>
      <c r="Y1681" s="164"/>
      <c r="Z1681" s="164"/>
      <c r="AA1681" s="164"/>
      <c r="AB1681" s="164"/>
      <c r="AC1681" s="164"/>
      <c r="AD1681" s="164"/>
      <c r="AE1681" s="164"/>
      <c r="AF1681" s="164"/>
      <c r="AG1681" s="164"/>
      <c r="AH1681" s="164"/>
      <c r="AI1681" s="164"/>
      <c r="AJ1681" s="164"/>
      <c r="AK1681" s="164"/>
      <c r="AL1681" s="164"/>
      <c r="AM1681" s="164"/>
      <c r="AN1681" s="164"/>
      <c r="AO1681" s="164"/>
      <c r="AP1681" s="164"/>
      <c r="AQ1681" s="164"/>
      <c r="AR1681" s="164"/>
      <c r="AS1681" s="164"/>
      <c r="AT1681" s="164"/>
      <c r="AU1681" s="164"/>
      <c r="AV1681" s="164"/>
      <c r="AW1681" s="164"/>
      <c r="AX1681" s="164"/>
      <c r="AY1681" s="164"/>
      <c r="AZ1681" s="164"/>
      <c r="BA1681" s="164"/>
      <c r="BB1681" s="164"/>
      <c r="BC1681" s="164"/>
      <c r="BD1681" s="164"/>
      <c r="BE1681" s="164"/>
      <c r="BF1681" s="164"/>
      <c r="BG1681" s="164"/>
      <c r="BH1681" s="164"/>
      <c r="BI1681" s="164"/>
      <c r="BJ1681" s="164"/>
      <c r="BK1681" s="164"/>
      <c r="BL1681" s="164"/>
      <c r="BM1681" s="164"/>
      <c r="BN1681" s="164"/>
      <c r="BO1681" s="164"/>
      <c r="BP1681" s="164"/>
      <c r="BQ1681" s="164"/>
      <c r="BR1681" s="164"/>
      <c r="BS1681" s="164"/>
      <c r="BT1681" s="164"/>
      <c r="BU1681" s="164"/>
      <c r="BV1681" s="164"/>
      <c r="BW1681" s="164"/>
      <c r="BX1681" s="164"/>
      <c r="BY1681" s="172"/>
    </row>
    <row r="1682" spans="1:77" s="169" customFormat="1" x14ac:dyDescent="0.3">
      <c r="A1682" s="156"/>
      <c r="B1682" s="170"/>
      <c r="W1682" s="170"/>
      <c r="X1682" s="164"/>
      <c r="Y1682" s="164"/>
      <c r="Z1682" s="164"/>
      <c r="AA1682" s="164"/>
      <c r="AB1682" s="164"/>
      <c r="AC1682" s="164"/>
      <c r="AD1682" s="164"/>
      <c r="AE1682" s="164"/>
      <c r="AF1682" s="164"/>
      <c r="AG1682" s="164"/>
      <c r="AH1682" s="164"/>
      <c r="AI1682" s="164"/>
      <c r="AJ1682" s="164"/>
      <c r="AK1682" s="164"/>
      <c r="AL1682" s="164"/>
      <c r="AM1682" s="164"/>
      <c r="AN1682" s="164"/>
      <c r="AO1682" s="164"/>
      <c r="AP1682" s="164"/>
      <c r="AQ1682" s="164"/>
      <c r="AR1682" s="164"/>
      <c r="AS1682" s="164"/>
      <c r="AT1682" s="164"/>
      <c r="AU1682" s="164"/>
      <c r="AV1682" s="164"/>
      <c r="AW1682" s="164"/>
      <c r="AX1682" s="164"/>
      <c r="AY1682" s="164"/>
      <c r="AZ1682" s="164"/>
      <c r="BA1682" s="164"/>
      <c r="BB1682" s="164"/>
      <c r="BC1682" s="164"/>
      <c r="BD1682" s="164"/>
      <c r="BE1682" s="164"/>
      <c r="BF1682" s="164"/>
      <c r="BG1682" s="164"/>
      <c r="BH1682" s="164"/>
      <c r="BI1682" s="164"/>
      <c r="BJ1682" s="164"/>
      <c r="BK1682" s="164"/>
      <c r="BL1682" s="164"/>
      <c r="BM1682" s="164"/>
      <c r="BN1682" s="164"/>
      <c r="BO1682" s="164"/>
      <c r="BP1682" s="164"/>
      <c r="BQ1682" s="164"/>
      <c r="BR1682" s="164"/>
      <c r="BS1682" s="164"/>
      <c r="BT1682" s="164"/>
      <c r="BU1682" s="164"/>
      <c r="BV1682" s="164"/>
      <c r="BW1682" s="164"/>
      <c r="BX1682" s="164"/>
      <c r="BY1682" s="172"/>
    </row>
    <row r="1683" spans="1:77" s="169" customFormat="1" x14ac:dyDescent="0.3">
      <c r="A1683" s="156"/>
      <c r="B1683" s="170"/>
      <c r="W1683" s="170"/>
      <c r="X1683" s="164"/>
      <c r="Y1683" s="164"/>
      <c r="Z1683" s="164"/>
      <c r="AA1683" s="164"/>
      <c r="AB1683" s="164"/>
      <c r="AC1683" s="164"/>
      <c r="AD1683" s="164"/>
      <c r="AE1683" s="164"/>
      <c r="AF1683" s="164"/>
      <c r="AG1683" s="164"/>
      <c r="AH1683" s="164"/>
      <c r="AI1683" s="164"/>
      <c r="AJ1683" s="164"/>
      <c r="AK1683" s="164"/>
      <c r="AL1683" s="164"/>
      <c r="AM1683" s="164"/>
      <c r="AN1683" s="164"/>
      <c r="AO1683" s="164"/>
      <c r="AP1683" s="164"/>
      <c r="AQ1683" s="164"/>
      <c r="AR1683" s="164"/>
      <c r="AS1683" s="164"/>
      <c r="AT1683" s="164"/>
      <c r="AU1683" s="164"/>
      <c r="AV1683" s="164"/>
      <c r="AW1683" s="164"/>
      <c r="AX1683" s="164"/>
      <c r="AY1683" s="164"/>
      <c r="AZ1683" s="164"/>
      <c r="BA1683" s="164"/>
      <c r="BB1683" s="164"/>
      <c r="BC1683" s="164"/>
      <c r="BD1683" s="164"/>
      <c r="BE1683" s="164"/>
      <c r="BF1683" s="164"/>
      <c r="BG1683" s="164"/>
      <c r="BH1683" s="164"/>
      <c r="BI1683" s="164"/>
      <c r="BJ1683" s="164"/>
      <c r="BK1683" s="164"/>
      <c r="BL1683" s="164"/>
      <c r="BM1683" s="164"/>
      <c r="BN1683" s="164"/>
      <c r="BO1683" s="164"/>
      <c r="BP1683" s="164"/>
      <c r="BQ1683" s="164"/>
      <c r="BR1683" s="164"/>
      <c r="BS1683" s="164"/>
      <c r="BT1683" s="164"/>
      <c r="BU1683" s="164"/>
      <c r="BV1683" s="164"/>
      <c r="BW1683" s="164"/>
      <c r="BX1683" s="164"/>
      <c r="BY1683" s="172"/>
    </row>
    <row r="1684" spans="1:77" s="169" customFormat="1" x14ac:dyDescent="0.3">
      <c r="A1684" s="156"/>
      <c r="B1684" s="170"/>
      <c r="W1684" s="170"/>
      <c r="X1684" s="164"/>
      <c r="Y1684" s="164"/>
      <c r="Z1684" s="164"/>
      <c r="AA1684" s="164"/>
      <c r="AB1684" s="164"/>
      <c r="AC1684" s="164"/>
      <c r="AD1684" s="164"/>
      <c r="AE1684" s="164"/>
      <c r="AF1684" s="164"/>
      <c r="AG1684" s="164"/>
      <c r="AH1684" s="164"/>
      <c r="AI1684" s="164"/>
      <c r="AJ1684" s="164"/>
      <c r="AK1684" s="164"/>
      <c r="AL1684" s="164"/>
      <c r="AM1684" s="164"/>
      <c r="AN1684" s="164"/>
      <c r="AO1684" s="164"/>
      <c r="AP1684" s="164"/>
      <c r="AQ1684" s="164"/>
      <c r="AR1684" s="164"/>
      <c r="AS1684" s="164"/>
      <c r="AT1684" s="164"/>
      <c r="AU1684" s="164"/>
      <c r="AV1684" s="164"/>
      <c r="AW1684" s="164"/>
      <c r="AX1684" s="164"/>
      <c r="AY1684" s="164"/>
      <c r="AZ1684" s="164"/>
      <c r="BA1684" s="164"/>
      <c r="BB1684" s="164"/>
      <c r="BC1684" s="164"/>
      <c r="BD1684" s="164"/>
      <c r="BE1684" s="164"/>
      <c r="BF1684" s="164"/>
      <c r="BG1684" s="164"/>
      <c r="BH1684" s="164"/>
      <c r="BI1684" s="164"/>
      <c r="BJ1684" s="164"/>
      <c r="BK1684" s="164"/>
      <c r="BL1684" s="164"/>
      <c r="BM1684" s="164"/>
      <c r="BN1684" s="164"/>
      <c r="BO1684" s="164"/>
      <c r="BP1684" s="164"/>
      <c r="BQ1684" s="164"/>
      <c r="BR1684" s="164"/>
      <c r="BS1684" s="164"/>
      <c r="BT1684" s="164"/>
      <c r="BU1684" s="164"/>
      <c r="BV1684" s="164"/>
      <c r="BW1684" s="164"/>
      <c r="BX1684" s="164"/>
      <c r="BY1684" s="172"/>
    </row>
    <row r="1685" spans="1:77" s="169" customFormat="1" x14ac:dyDescent="0.3">
      <c r="A1685" s="156"/>
      <c r="B1685" s="170"/>
      <c r="W1685" s="170"/>
      <c r="X1685" s="164"/>
      <c r="Y1685" s="164"/>
      <c r="Z1685" s="164"/>
      <c r="AA1685" s="164"/>
      <c r="AB1685" s="164"/>
      <c r="AC1685" s="164"/>
      <c r="AD1685" s="164"/>
      <c r="AE1685" s="164"/>
      <c r="AF1685" s="164"/>
      <c r="AG1685" s="164"/>
      <c r="AH1685" s="164"/>
      <c r="AI1685" s="164"/>
      <c r="AJ1685" s="164"/>
      <c r="AK1685" s="164"/>
      <c r="AL1685" s="164"/>
      <c r="AM1685" s="164"/>
      <c r="AN1685" s="164"/>
      <c r="AO1685" s="164"/>
      <c r="AP1685" s="164"/>
      <c r="AQ1685" s="164"/>
      <c r="AR1685" s="164"/>
      <c r="AS1685" s="164"/>
      <c r="AT1685" s="164"/>
      <c r="AU1685" s="164"/>
      <c r="AV1685" s="164"/>
      <c r="AW1685" s="164"/>
      <c r="AX1685" s="164"/>
      <c r="AY1685" s="164"/>
      <c r="AZ1685" s="164"/>
      <c r="BA1685" s="164"/>
      <c r="BB1685" s="164"/>
      <c r="BC1685" s="164"/>
      <c r="BD1685" s="164"/>
      <c r="BE1685" s="164"/>
      <c r="BF1685" s="164"/>
      <c r="BG1685" s="164"/>
      <c r="BH1685" s="164"/>
      <c r="BI1685" s="164"/>
      <c r="BJ1685" s="164"/>
      <c r="BK1685" s="164"/>
      <c r="BL1685" s="164"/>
      <c r="BM1685" s="164"/>
      <c r="BN1685" s="164"/>
      <c r="BO1685" s="164"/>
      <c r="BP1685" s="164"/>
      <c r="BQ1685" s="164"/>
      <c r="BR1685" s="164"/>
      <c r="BS1685" s="164"/>
      <c r="BT1685" s="164"/>
      <c r="BU1685" s="164"/>
      <c r="BV1685" s="164"/>
      <c r="BW1685" s="164"/>
      <c r="BX1685" s="164"/>
      <c r="BY1685" s="172"/>
    </row>
    <row r="1686" spans="1:77" s="169" customFormat="1" x14ac:dyDescent="0.3">
      <c r="A1686" s="156"/>
      <c r="B1686" s="170"/>
      <c r="W1686" s="170"/>
      <c r="X1686" s="164"/>
      <c r="Y1686" s="164"/>
      <c r="Z1686" s="164"/>
      <c r="AA1686" s="164"/>
      <c r="AB1686" s="164"/>
      <c r="AC1686" s="164"/>
      <c r="AD1686" s="164"/>
      <c r="AE1686" s="164"/>
      <c r="AF1686" s="164"/>
      <c r="AG1686" s="164"/>
      <c r="AH1686" s="164"/>
      <c r="AI1686" s="164"/>
      <c r="AJ1686" s="164"/>
      <c r="AK1686" s="164"/>
      <c r="AL1686" s="164"/>
      <c r="AM1686" s="164"/>
      <c r="AN1686" s="164"/>
      <c r="AO1686" s="164"/>
      <c r="AP1686" s="164"/>
      <c r="AQ1686" s="164"/>
      <c r="AR1686" s="164"/>
      <c r="AS1686" s="164"/>
      <c r="AT1686" s="164"/>
      <c r="AU1686" s="164"/>
      <c r="AV1686" s="164"/>
      <c r="AW1686" s="164"/>
      <c r="AX1686" s="164"/>
      <c r="AY1686" s="164"/>
      <c r="AZ1686" s="164"/>
      <c r="BA1686" s="164"/>
      <c r="BB1686" s="164"/>
      <c r="BC1686" s="164"/>
      <c r="BD1686" s="164"/>
      <c r="BE1686" s="164"/>
      <c r="BF1686" s="164"/>
      <c r="BG1686" s="164"/>
      <c r="BH1686" s="164"/>
      <c r="BI1686" s="164"/>
      <c r="BJ1686" s="164"/>
      <c r="BK1686" s="164"/>
      <c r="BL1686" s="164"/>
      <c r="BM1686" s="164"/>
      <c r="BN1686" s="164"/>
      <c r="BO1686" s="164"/>
      <c r="BP1686" s="164"/>
      <c r="BQ1686" s="164"/>
      <c r="BR1686" s="164"/>
      <c r="BS1686" s="164"/>
      <c r="BT1686" s="164"/>
      <c r="BU1686" s="164"/>
      <c r="BV1686" s="164"/>
      <c r="BW1686" s="164"/>
      <c r="BX1686" s="164"/>
      <c r="BY1686" s="172"/>
    </row>
    <row r="1687" spans="1:77" s="169" customFormat="1" x14ac:dyDescent="0.3">
      <c r="A1687" s="156"/>
      <c r="B1687" s="170"/>
      <c r="W1687" s="170"/>
      <c r="X1687" s="164"/>
      <c r="Y1687" s="164"/>
      <c r="Z1687" s="164"/>
      <c r="AA1687" s="164"/>
      <c r="AB1687" s="164"/>
      <c r="AC1687" s="164"/>
      <c r="AD1687" s="164"/>
      <c r="AE1687" s="164"/>
      <c r="AF1687" s="164"/>
      <c r="AG1687" s="164"/>
      <c r="AH1687" s="164"/>
      <c r="AI1687" s="164"/>
      <c r="AJ1687" s="164"/>
      <c r="AK1687" s="164"/>
      <c r="AL1687" s="164"/>
      <c r="AM1687" s="164"/>
      <c r="AN1687" s="164"/>
      <c r="AO1687" s="164"/>
      <c r="AP1687" s="164"/>
      <c r="AQ1687" s="164"/>
      <c r="AR1687" s="164"/>
      <c r="AS1687" s="164"/>
      <c r="AT1687" s="164"/>
      <c r="AU1687" s="164"/>
      <c r="AV1687" s="164"/>
      <c r="AW1687" s="164"/>
      <c r="AX1687" s="164"/>
      <c r="AY1687" s="164"/>
      <c r="AZ1687" s="164"/>
      <c r="BA1687" s="164"/>
      <c r="BB1687" s="164"/>
      <c r="BC1687" s="164"/>
      <c r="BD1687" s="164"/>
      <c r="BE1687" s="164"/>
      <c r="BF1687" s="164"/>
      <c r="BG1687" s="164"/>
      <c r="BH1687" s="164"/>
      <c r="BI1687" s="164"/>
      <c r="BJ1687" s="164"/>
      <c r="BK1687" s="164"/>
      <c r="BL1687" s="164"/>
      <c r="BM1687" s="164"/>
      <c r="BN1687" s="164"/>
      <c r="BO1687" s="164"/>
      <c r="BP1687" s="164"/>
      <c r="BQ1687" s="164"/>
      <c r="BR1687" s="164"/>
      <c r="BS1687" s="164"/>
      <c r="BT1687" s="164"/>
      <c r="BU1687" s="164"/>
      <c r="BV1687" s="164"/>
      <c r="BW1687" s="164"/>
      <c r="BX1687" s="164"/>
      <c r="BY1687" s="172"/>
    </row>
    <row r="1688" spans="1:77" s="169" customFormat="1" x14ac:dyDescent="0.3">
      <c r="A1688" s="156"/>
      <c r="B1688" s="170"/>
      <c r="W1688" s="170"/>
      <c r="X1688" s="164"/>
      <c r="Y1688" s="164"/>
      <c r="Z1688" s="164"/>
      <c r="AA1688" s="164"/>
      <c r="AB1688" s="164"/>
      <c r="AC1688" s="164"/>
      <c r="AD1688" s="164"/>
      <c r="AE1688" s="164"/>
      <c r="AF1688" s="164"/>
      <c r="AG1688" s="164"/>
      <c r="AH1688" s="164"/>
      <c r="AI1688" s="164"/>
      <c r="AJ1688" s="164"/>
      <c r="AK1688" s="164"/>
      <c r="AL1688" s="164"/>
      <c r="AM1688" s="164"/>
      <c r="AN1688" s="164"/>
      <c r="AO1688" s="164"/>
      <c r="AP1688" s="164"/>
      <c r="AQ1688" s="164"/>
      <c r="AR1688" s="164"/>
      <c r="AS1688" s="164"/>
      <c r="AT1688" s="164"/>
      <c r="AU1688" s="164"/>
      <c r="AV1688" s="164"/>
      <c r="AW1688" s="164"/>
      <c r="AX1688" s="164"/>
      <c r="AY1688" s="164"/>
      <c r="AZ1688" s="164"/>
      <c r="BA1688" s="164"/>
      <c r="BB1688" s="164"/>
      <c r="BC1688" s="164"/>
      <c r="BD1688" s="164"/>
      <c r="BE1688" s="164"/>
      <c r="BF1688" s="164"/>
      <c r="BG1688" s="164"/>
      <c r="BH1688" s="164"/>
      <c r="BI1688" s="164"/>
      <c r="BJ1688" s="164"/>
      <c r="BK1688" s="164"/>
      <c r="BL1688" s="164"/>
      <c r="BM1688" s="164"/>
      <c r="BN1688" s="164"/>
      <c r="BO1688" s="164"/>
      <c r="BP1688" s="164"/>
      <c r="BQ1688" s="164"/>
      <c r="BR1688" s="164"/>
      <c r="BS1688" s="164"/>
      <c r="BT1688" s="164"/>
      <c r="BU1688" s="164"/>
      <c r="BV1688" s="164"/>
      <c r="BW1688" s="164"/>
      <c r="BX1688" s="164"/>
      <c r="BY1688" s="172"/>
    </row>
    <row r="1689" spans="1:77" s="169" customFormat="1" x14ac:dyDescent="0.3">
      <c r="A1689" s="156"/>
      <c r="B1689" s="170"/>
      <c r="W1689" s="170"/>
      <c r="X1689" s="164"/>
      <c r="Y1689" s="164"/>
      <c r="Z1689" s="164"/>
      <c r="AA1689" s="164"/>
      <c r="AB1689" s="164"/>
      <c r="AC1689" s="164"/>
      <c r="AD1689" s="164"/>
      <c r="AE1689" s="164"/>
      <c r="AF1689" s="164"/>
      <c r="AG1689" s="164"/>
      <c r="AH1689" s="164"/>
      <c r="AI1689" s="164"/>
      <c r="AJ1689" s="164"/>
      <c r="AK1689" s="164"/>
      <c r="AL1689" s="164"/>
      <c r="AM1689" s="164"/>
      <c r="AN1689" s="164"/>
      <c r="AO1689" s="164"/>
      <c r="AP1689" s="164"/>
      <c r="AQ1689" s="164"/>
      <c r="AR1689" s="164"/>
      <c r="AS1689" s="164"/>
      <c r="AT1689" s="164"/>
      <c r="AU1689" s="164"/>
      <c r="AV1689" s="164"/>
      <c r="AW1689" s="164"/>
      <c r="AX1689" s="164"/>
      <c r="AY1689" s="164"/>
      <c r="AZ1689" s="164"/>
      <c r="BA1689" s="164"/>
      <c r="BB1689" s="164"/>
      <c r="BC1689" s="164"/>
      <c r="BD1689" s="164"/>
      <c r="BE1689" s="164"/>
      <c r="BF1689" s="164"/>
      <c r="BG1689" s="164"/>
      <c r="BH1689" s="164"/>
      <c r="BI1689" s="164"/>
      <c r="BJ1689" s="164"/>
      <c r="BK1689" s="164"/>
      <c r="BL1689" s="164"/>
      <c r="BM1689" s="164"/>
      <c r="BN1689" s="164"/>
      <c r="BO1689" s="164"/>
      <c r="BP1689" s="164"/>
      <c r="BQ1689" s="164"/>
      <c r="BR1689" s="164"/>
      <c r="BS1689" s="164"/>
      <c r="BT1689" s="164"/>
      <c r="BU1689" s="164"/>
      <c r="BV1689" s="164"/>
      <c r="BW1689" s="164"/>
      <c r="BX1689" s="164"/>
      <c r="BY1689" s="172"/>
    </row>
    <row r="1690" spans="1:77" s="169" customFormat="1" x14ac:dyDescent="0.3">
      <c r="A1690" s="156"/>
      <c r="B1690" s="170"/>
      <c r="W1690" s="170"/>
      <c r="X1690" s="164"/>
      <c r="Y1690" s="164"/>
      <c r="Z1690" s="164"/>
      <c r="AA1690" s="164"/>
      <c r="AB1690" s="164"/>
      <c r="AC1690" s="164"/>
      <c r="AD1690" s="164"/>
      <c r="AE1690" s="164"/>
      <c r="AF1690" s="164"/>
      <c r="AG1690" s="164"/>
      <c r="AH1690" s="164"/>
      <c r="AI1690" s="164"/>
      <c r="AJ1690" s="164"/>
      <c r="AK1690" s="164"/>
      <c r="AL1690" s="164"/>
      <c r="AM1690" s="164"/>
      <c r="AN1690" s="164"/>
      <c r="AO1690" s="164"/>
      <c r="AP1690" s="164"/>
      <c r="AQ1690" s="164"/>
      <c r="AR1690" s="164"/>
      <c r="AS1690" s="164"/>
      <c r="AT1690" s="164"/>
      <c r="AU1690" s="164"/>
      <c r="AV1690" s="164"/>
      <c r="AW1690" s="164"/>
      <c r="AX1690" s="164"/>
      <c r="AY1690" s="164"/>
      <c r="AZ1690" s="164"/>
      <c r="BA1690" s="164"/>
      <c r="BB1690" s="164"/>
      <c r="BC1690" s="164"/>
      <c r="BD1690" s="164"/>
      <c r="BE1690" s="164"/>
      <c r="BF1690" s="164"/>
      <c r="BG1690" s="164"/>
      <c r="BH1690" s="164"/>
      <c r="BI1690" s="164"/>
      <c r="BJ1690" s="164"/>
      <c r="BK1690" s="164"/>
      <c r="BL1690" s="164"/>
      <c r="BM1690" s="164"/>
      <c r="BN1690" s="164"/>
      <c r="BO1690" s="164"/>
      <c r="BP1690" s="164"/>
      <c r="BQ1690" s="164"/>
      <c r="BR1690" s="164"/>
      <c r="BS1690" s="164"/>
      <c r="BT1690" s="164"/>
      <c r="BU1690" s="164"/>
      <c r="BV1690" s="164"/>
      <c r="BW1690" s="164"/>
      <c r="BX1690" s="164"/>
      <c r="BY1690" s="172"/>
    </row>
    <row r="1691" spans="1:77" s="169" customFormat="1" x14ac:dyDescent="0.3">
      <c r="A1691" s="156"/>
      <c r="B1691" s="170"/>
      <c r="W1691" s="170"/>
      <c r="X1691" s="164"/>
      <c r="Y1691" s="164"/>
      <c r="Z1691" s="164"/>
      <c r="AA1691" s="164"/>
      <c r="AB1691" s="164"/>
      <c r="AC1691" s="164"/>
      <c r="AD1691" s="164"/>
      <c r="AE1691" s="164"/>
      <c r="AF1691" s="164"/>
      <c r="AG1691" s="164"/>
      <c r="AH1691" s="164"/>
      <c r="AI1691" s="164"/>
      <c r="AJ1691" s="164"/>
      <c r="AK1691" s="164"/>
      <c r="AL1691" s="164"/>
      <c r="AM1691" s="164"/>
      <c r="AN1691" s="164"/>
      <c r="AO1691" s="164"/>
      <c r="AP1691" s="164"/>
      <c r="AQ1691" s="164"/>
      <c r="AR1691" s="164"/>
      <c r="AS1691" s="164"/>
      <c r="AT1691" s="164"/>
      <c r="AU1691" s="164"/>
      <c r="AV1691" s="164"/>
      <c r="AW1691" s="164"/>
      <c r="AX1691" s="164"/>
      <c r="AY1691" s="164"/>
      <c r="AZ1691" s="164"/>
      <c r="BA1691" s="164"/>
      <c r="BB1691" s="164"/>
      <c r="BC1691" s="164"/>
      <c r="BD1691" s="164"/>
      <c r="BE1691" s="164"/>
      <c r="BF1691" s="164"/>
      <c r="BG1691" s="164"/>
      <c r="BH1691" s="164"/>
      <c r="BI1691" s="164"/>
      <c r="BJ1691" s="164"/>
      <c r="BK1691" s="164"/>
      <c r="BL1691" s="164"/>
      <c r="BM1691" s="164"/>
      <c r="BN1691" s="164"/>
      <c r="BO1691" s="164"/>
      <c r="BP1691" s="164"/>
      <c r="BQ1691" s="164"/>
      <c r="BR1691" s="164"/>
      <c r="BS1691" s="164"/>
      <c r="BT1691" s="164"/>
      <c r="BU1691" s="164"/>
      <c r="BV1691" s="164"/>
      <c r="BW1691" s="164"/>
      <c r="BX1691" s="164"/>
      <c r="BY1691" s="172"/>
    </row>
    <row r="1692" spans="1:77" s="169" customFormat="1" x14ac:dyDescent="0.3">
      <c r="A1692" s="156"/>
      <c r="B1692" s="170"/>
      <c r="W1692" s="170"/>
      <c r="X1692" s="164"/>
      <c r="Y1692" s="164"/>
      <c r="Z1692" s="164"/>
      <c r="AA1692" s="164"/>
      <c r="AB1692" s="164"/>
      <c r="AC1692" s="164"/>
      <c r="AD1692" s="164"/>
      <c r="AE1692" s="164"/>
      <c r="AF1692" s="164"/>
      <c r="AG1692" s="164"/>
      <c r="AH1692" s="164"/>
      <c r="AI1692" s="164"/>
      <c r="AJ1692" s="164"/>
      <c r="AK1692" s="164"/>
      <c r="AL1692" s="164"/>
      <c r="AM1692" s="164"/>
      <c r="AN1692" s="164"/>
      <c r="AO1692" s="164"/>
      <c r="AP1692" s="164"/>
      <c r="AQ1692" s="164"/>
      <c r="AR1692" s="164"/>
      <c r="AS1692" s="164"/>
      <c r="AT1692" s="164"/>
      <c r="AU1692" s="164"/>
      <c r="AV1692" s="164"/>
      <c r="AW1692" s="164"/>
      <c r="AX1692" s="164"/>
      <c r="AY1692" s="164"/>
      <c r="AZ1692" s="164"/>
      <c r="BA1692" s="164"/>
      <c r="BB1692" s="164"/>
      <c r="BC1692" s="164"/>
      <c r="BD1692" s="164"/>
      <c r="BE1692" s="164"/>
      <c r="BF1692" s="164"/>
      <c r="BG1692" s="164"/>
      <c r="BH1692" s="164"/>
      <c r="BI1692" s="164"/>
      <c r="BJ1692" s="164"/>
      <c r="BK1692" s="164"/>
      <c r="BL1692" s="164"/>
      <c r="BM1692" s="164"/>
      <c r="BN1692" s="164"/>
      <c r="BO1692" s="164"/>
      <c r="BP1692" s="164"/>
      <c r="BQ1692" s="164"/>
      <c r="BR1692" s="164"/>
      <c r="BS1692" s="164"/>
      <c r="BT1692" s="164"/>
      <c r="BU1692" s="164"/>
      <c r="BV1692" s="164"/>
      <c r="BW1692" s="164"/>
      <c r="BX1692" s="164"/>
      <c r="BY1692" s="172"/>
    </row>
    <row r="1693" spans="1:77" s="169" customFormat="1" x14ac:dyDescent="0.3">
      <c r="A1693" s="156"/>
      <c r="B1693" s="170"/>
      <c r="W1693" s="170"/>
      <c r="X1693" s="164"/>
      <c r="Y1693" s="164"/>
      <c r="Z1693" s="164"/>
      <c r="AA1693" s="164"/>
      <c r="AB1693" s="164"/>
      <c r="AC1693" s="164"/>
      <c r="AD1693" s="164"/>
      <c r="AE1693" s="164"/>
      <c r="AF1693" s="164"/>
      <c r="AG1693" s="164"/>
      <c r="AH1693" s="164"/>
      <c r="AI1693" s="164"/>
      <c r="AJ1693" s="164"/>
      <c r="AK1693" s="164"/>
      <c r="AL1693" s="164"/>
      <c r="AM1693" s="164"/>
      <c r="AN1693" s="164"/>
      <c r="AO1693" s="164"/>
      <c r="AP1693" s="164"/>
      <c r="AQ1693" s="164"/>
      <c r="AR1693" s="164"/>
      <c r="AS1693" s="164"/>
      <c r="AT1693" s="164"/>
      <c r="AU1693" s="164"/>
      <c r="AV1693" s="164"/>
      <c r="AW1693" s="164"/>
      <c r="AX1693" s="164"/>
      <c r="AY1693" s="164"/>
      <c r="AZ1693" s="164"/>
      <c r="BA1693" s="164"/>
      <c r="BB1693" s="164"/>
      <c r="BC1693" s="164"/>
      <c r="BD1693" s="164"/>
      <c r="BE1693" s="164"/>
      <c r="BF1693" s="164"/>
      <c r="BG1693" s="164"/>
      <c r="BH1693" s="164"/>
      <c r="BI1693" s="164"/>
      <c r="BJ1693" s="164"/>
      <c r="BK1693" s="164"/>
      <c r="BL1693" s="164"/>
      <c r="BM1693" s="164"/>
      <c r="BN1693" s="164"/>
      <c r="BO1693" s="164"/>
      <c r="BP1693" s="164"/>
      <c r="BQ1693" s="164"/>
      <c r="BR1693" s="164"/>
      <c r="BS1693" s="164"/>
      <c r="BT1693" s="164"/>
      <c r="BU1693" s="164"/>
      <c r="BV1693" s="164"/>
      <c r="BW1693" s="164"/>
      <c r="BX1693" s="164"/>
      <c r="BY1693" s="172"/>
    </row>
    <row r="1694" spans="1:77" s="169" customFormat="1" x14ac:dyDescent="0.3">
      <c r="A1694" s="156"/>
      <c r="B1694" s="170"/>
      <c r="W1694" s="170"/>
      <c r="X1694" s="164"/>
      <c r="Y1694" s="164"/>
      <c r="Z1694" s="164"/>
      <c r="AA1694" s="164"/>
      <c r="AB1694" s="164"/>
      <c r="AC1694" s="164"/>
      <c r="AD1694" s="164"/>
      <c r="AE1694" s="164"/>
      <c r="AF1694" s="164"/>
      <c r="AG1694" s="164"/>
      <c r="AH1694" s="164"/>
      <c r="AI1694" s="164"/>
      <c r="AJ1694" s="164"/>
      <c r="AK1694" s="164"/>
      <c r="AL1694" s="164"/>
      <c r="AM1694" s="164"/>
      <c r="AN1694" s="164"/>
      <c r="AO1694" s="164"/>
      <c r="AP1694" s="164"/>
      <c r="AQ1694" s="164"/>
      <c r="AR1694" s="164"/>
      <c r="AS1694" s="164"/>
      <c r="AT1694" s="164"/>
      <c r="AU1694" s="164"/>
      <c r="AV1694" s="164"/>
      <c r="AW1694" s="164"/>
      <c r="AX1694" s="164"/>
      <c r="AY1694" s="164"/>
      <c r="AZ1694" s="164"/>
      <c r="BA1694" s="164"/>
      <c r="BB1694" s="164"/>
      <c r="BC1694" s="164"/>
      <c r="BD1694" s="164"/>
      <c r="BE1694" s="164"/>
      <c r="BF1694" s="164"/>
      <c r="BG1694" s="164"/>
      <c r="BH1694" s="164"/>
      <c r="BI1694" s="164"/>
      <c r="BJ1694" s="164"/>
      <c r="BK1694" s="164"/>
      <c r="BL1694" s="164"/>
      <c r="BM1694" s="164"/>
      <c r="BN1694" s="164"/>
      <c r="BO1694" s="164"/>
      <c r="BP1694" s="164"/>
      <c r="BQ1694" s="164"/>
      <c r="BR1694" s="164"/>
      <c r="BS1694" s="164"/>
      <c r="BT1694" s="164"/>
      <c r="BU1694" s="164"/>
      <c r="BV1694" s="164"/>
      <c r="BW1694" s="164"/>
      <c r="BX1694" s="164"/>
      <c r="BY1694" s="172"/>
    </row>
    <row r="1695" spans="1:77" s="169" customFormat="1" x14ac:dyDescent="0.3">
      <c r="A1695" s="156"/>
      <c r="B1695" s="170"/>
      <c r="W1695" s="170"/>
      <c r="X1695" s="164"/>
      <c r="Y1695" s="164"/>
      <c r="Z1695" s="164"/>
      <c r="AA1695" s="164"/>
      <c r="AB1695" s="164"/>
      <c r="AC1695" s="164"/>
      <c r="AD1695" s="164"/>
      <c r="AE1695" s="164"/>
      <c r="AF1695" s="164"/>
      <c r="AG1695" s="164"/>
      <c r="AH1695" s="164"/>
      <c r="AI1695" s="164"/>
      <c r="AJ1695" s="164"/>
      <c r="AK1695" s="164"/>
      <c r="AL1695" s="164"/>
      <c r="AM1695" s="164"/>
      <c r="AN1695" s="164"/>
      <c r="AO1695" s="164"/>
      <c r="AP1695" s="164"/>
      <c r="AQ1695" s="164"/>
      <c r="AR1695" s="164"/>
      <c r="AS1695" s="164"/>
      <c r="AT1695" s="164"/>
      <c r="AU1695" s="164"/>
      <c r="AV1695" s="164"/>
      <c r="AW1695" s="164"/>
      <c r="AX1695" s="164"/>
      <c r="AY1695" s="164"/>
      <c r="AZ1695" s="164"/>
      <c r="BA1695" s="164"/>
      <c r="BB1695" s="164"/>
      <c r="BC1695" s="164"/>
      <c r="BD1695" s="164"/>
      <c r="BE1695" s="164"/>
      <c r="BF1695" s="164"/>
      <c r="BG1695" s="164"/>
      <c r="BH1695" s="164"/>
      <c r="BI1695" s="164"/>
      <c r="BJ1695" s="164"/>
      <c r="BK1695" s="164"/>
      <c r="BL1695" s="164"/>
      <c r="BM1695" s="164"/>
      <c r="BN1695" s="164"/>
      <c r="BO1695" s="164"/>
      <c r="BP1695" s="164"/>
      <c r="BQ1695" s="164"/>
      <c r="BR1695" s="164"/>
      <c r="BS1695" s="164"/>
      <c r="BT1695" s="164"/>
      <c r="BU1695" s="164"/>
      <c r="BV1695" s="164"/>
      <c r="BW1695" s="164"/>
      <c r="BX1695" s="164"/>
      <c r="BY1695" s="172"/>
    </row>
    <row r="1696" spans="1:77" s="169" customFormat="1" x14ac:dyDescent="0.3">
      <c r="A1696" s="156"/>
      <c r="B1696" s="170"/>
      <c r="W1696" s="170"/>
      <c r="X1696" s="164"/>
      <c r="Y1696" s="164"/>
      <c r="Z1696" s="164"/>
      <c r="AA1696" s="164"/>
      <c r="AB1696" s="164"/>
      <c r="AC1696" s="164"/>
      <c r="AD1696" s="164"/>
      <c r="AE1696" s="164"/>
      <c r="AF1696" s="164"/>
      <c r="AG1696" s="164"/>
      <c r="AH1696" s="164"/>
      <c r="AI1696" s="164"/>
      <c r="AJ1696" s="164"/>
      <c r="AK1696" s="164"/>
      <c r="AL1696" s="164"/>
      <c r="AM1696" s="164"/>
      <c r="AN1696" s="164"/>
      <c r="AO1696" s="164"/>
      <c r="AP1696" s="164"/>
      <c r="AQ1696" s="164"/>
      <c r="AR1696" s="164"/>
      <c r="AS1696" s="164"/>
      <c r="AT1696" s="164"/>
      <c r="AU1696" s="164"/>
      <c r="AV1696" s="164"/>
      <c r="AW1696" s="164"/>
      <c r="AX1696" s="164"/>
      <c r="AY1696" s="164"/>
      <c r="AZ1696" s="164"/>
      <c r="BA1696" s="164"/>
      <c r="BB1696" s="164"/>
      <c r="BC1696" s="164"/>
      <c r="BD1696" s="164"/>
      <c r="BE1696" s="164"/>
      <c r="BF1696" s="164"/>
      <c r="BG1696" s="164"/>
      <c r="BH1696" s="164"/>
      <c r="BI1696" s="164"/>
      <c r="BJ1696" s="164"/>
      <c r="BK1696" s="164"/>
      <c r="BL1696" s="164"/>
      <c r="BM1696" s="164"/>
      <c r="BN1696" s="164"/>
      <c r="BO1696" s="164"/>
      <c r="BP1696" s="164"/>
      <c r="BQ1696" s="164"/>
      <c r="BR1696" s="164"/>
      <c r="BS1696" s="164"/>
      <c r="BT1696" s="164"/>
      <c r="BU1696" s="164"/>
      <c r="BV1696" s="164"/>
      <c r="BW1696" s="164"/>
      <c r="BX1696" s="164"/>
      <c r="BY1696" s="172"/>
    </row>
    <row r="1697" spans="1:77" s="169" customFormat="1" x14ac:dyDescent="0.3">
      <c r="A1697" s="156"/>
      <c r="B1697" s="170"/>
      <c r="W1697" s="170"/>
      <c r="X1697" s="164"/>
      <c r="Y1697" s="164"/>
      <c r="Z1697" s="164"/>
      <c r="AA1697" s="164"/>
      <c r="AB1697" s="164"/>
      <c r="AC1697" s="164"/>
      <c r="AD1697" s="164"/>
      <c r="AE1697" s="164"/>
      <c r="AF1697" s="164"/>
      <c r="AG1697" s="164"/>
      <c r="AH1697" s="164"/>
      <c r="AI1697" s="164"/>
      <c r="AJ1697" s="164"/>
      <c r="AK1697" s="164"/>
      <c r="AL1697" s="164"/>
      <c r="AM1697" s="164"/>
      <c r="AN1697" s="164"/>
      <c r="AO1697" s="164"/>
      <c r="AP1697" s="164"/>
      <c r="AQ1697" s="164"/>
      <c r="AR1697" s="164"/>
      <c r="AS1697" s="164"/>
      <c r="AT1697" s="164"/>
      <c r="AU1697" s="164"/>
      <c r="AV1697" s="164"/>
      <c r="AW1697" s="164"/>
      <c r="AX1697" s="164"/>
      <c r="AY1697" s="164"/>
      <c r="AZ1697" s="164"/>
      <c r="BA1697" s="164"/>
      <c r="BB1697" s="164"/>
      <c r="BC1697" s="164"/>
      <c r="BD1697" s="164"/>
      <c r="BE1697" s="164"/>
      <c r="BF1697" s="164"/>
      <c r="BG1697" s="164"/>
      <c r="BH1697" s="164"/>
      <c r="BI1697" s="164"/>
      <c r="BJ1697" s="164"/>
      <c r="BK1697" s="164"/>
      <c r="BL1697" s="164"/>
      <c r="BM1697" s="164"/>
      <c r="BN1697" s="164"/>
      <c r="BO1697" s="164"/>
      <c r="BP1697" s="164"/>
      <c r="BQ1697" s="164"/>
      <c r="BR1697" s="164"/>
      <c r="BS1697" s="164"/>
      <c r="BT1697" s="164"/>
      <c r="BU1697" s="164"/>
      <c r="BV1697" s="164"/>
      <c r="BW1697" s="164"/>
      <c r="BX1697" s="164"/>
      <c r="BY1697" s="172"/>
    </row>
    <row r="1698" spans="1:77" s="169" customFormat="1" x14ac:dyDescent="0.3">
      <c r="A1698" s="156"/>
      <c r="B1698" s="170"/>
      <c r="W1698" s="170"/>
      <c r="X1698" s="164"/>
      <c r="Y1698" s="164"/>
      <c r="Z1698" s="164"/>
      <c r="AA1698" s="164"/>
      <c r="AB1698" s="164"/>
      <c r="AC1698" s="164"/>
      <c r="AD1698" s="164"/>
      <c r="AE1698" s="164"/>
      <c r="AF1698" s="164"/>
      <c r="AG1698" s="164"/>
      <c r="AH1698" s="164"/>
      <c r="AI1698" s="164"/>
      <c r="AJ1698" s="164"/>
      <c r="AK1698" s="164"/>
      <c r="AL1698" s="164"/>
      <c r="AM1698" s="164"/>
      <c r="AN1698" s="164"/>
      <c r="AO1698" s="164"/>
      <c r="AP1698" s="164"/>
      <c r="AQ1698" s="164"/>
      <c r="AR1698" s="164"/>
      <c r="AS1698" s="164"/>
      <c r="AT1698" s="164"/>
      <c r="AU1698" s="164"/>
      <c r="AV1698" s="164"/>
      <c r="AW1698" s="164"/>
      <c r="AX1698" s="164"/>
      <c r="AY1698" s="164"/>
      <c r="AZ1698" s="164"/>
      <c r="BA1698" s="164"/>
      <c r="BB1698" s="164"/>
      <c r="BC1698" s="164"/>
      <c r="BD1698" s="164"/>
      <c r="BE1698" s="164"/>
      <c r="BF1698" s="164"/>
      <c r="BG1698" s="164"/>
      <c r="BH1698" s="164"/>
      <c r="BI1698" s="164"/>
      <c r="BJ1698" s="164"/>
      <c r="BK1698" s="164"/>
      <c r="BL1698" s="164"/>
      <c r="BM1698" s="164"/>
      <c r="BN1698" s="164"/>
      <c r="BO1698" s="164"/>
      <c r="BP1698" s="164"/>
      <c r="BQ1698" s="164"/>
      <c r="BR1698" s="164"/>
      <c r="BS1698" s="164"/>
      <c r="BT1698" s="164"/>
      <c r="BU1698" s="164"/>
      <c r="BV1698" s="164"/>
      <c r="BW1698" s="164"/>
      <c r="BX1698" s="164"/>
      <c r="BY1698" s="172"/>
    </row>
    <row r="1699" spans="1:77" s="169" customFormat="1" x14ac:dyDescent="0.3">
      <c r="A1699" s="156"/>
      <c r="B1699" s="170"/>
      <c r="W1699" s="170"/>
      <c r="X1699" s="164"/>
      <c r="Y1699" s="164"/>
      <c r="Z1699" s="164"/>
      <c r="AA1699" s="164"/>
      <c r="AB1699" s="164"/>
      <c r="AC1699" s="164"/>
      <c r="AD1699" s="164"/>
      <c r="AE1699" s="164"/>
      <c r="AF1699" s="164"/>
      <c r="AG1699" s="164"/>
      <c r="AH1699" s="164"/>
      <c r="AI1699" s="164"/>
      <c r="AJ1699" s="164"/>
      <c r="AK1699" s="164"/>
      <c r="AL1699" s="164"/>
      <c r="AM1699" s="164"/>
      <c r="AN1699" s="164"/>
      <c r="AO1699" s="164"/>
      <c r="AP1699" s="164"/>
      <c r="AQ1699" s="164"/>
      <c r="AR1699" s="164"/>
      <c r="AS1699" s="164"/>
      <c r="AT1699" s="164"/>
      <c r="AU1699" s="164"/>
      <c r="AV1699" s="164"/>
      <c r="AW1699" s="164"/>
      <c r="AX1699" s="164"/>
      <c r="AY1699" s="164"/>
      <c r="AZ1699" s="164"/>
      <c r="BA1699" s="164"/>
      <c r="BB1699" s="164"/>
      <c r="BC1699" s="164"/>
      <c r="BD1699" s="164"/>
      <c r="BE1699" s="164"/>
      <c r="BF1699" s="164"/>
      <c r="BG1699" s="164"/>
      <c r="BH1699" s="164"/>
      <c r="BI1699" s="164"/>
      <c r="BJ1699" s="164"/>
      <c r="BK1699" s="164"/>
      <c r="BL1699" s="164"/>
      <c r="BM1699" s="164"/>
      <c r="BN1699" s="164"/>
      <c r="BO1699" s="164"/>
      <c r="BP1699" s="164"/>
      <c r="BQ1699" s="164"/>
      <c r="BR1699" s="164"/>
      <c r="BS1699" s="164"/>
      <c r="BT1699" s="164"/>
      <c r="BU1699" s="164"/>
      <c r="BV1699" s="164"/>
      <c r="BW1699" s="164"/>
      <c r="BX1699" s="164"/>
      <c r="BY1699" s="172"/>
    </row>
    <row r="1700" spans="1:77" s="169" customFormat="1" x14ac:dyDescent="0.3">
      <c r="A1700" s="156"/>
      <c r="B1700" s="170"/>
      <c r="W1700" s="170"/>
      <c r="X1700" s="164"/>
      <c r="Y1700" s="164"/>
      <c r="Z1700" s="164"/>
      <c r="AA1700" s="164"/>
      <c r="AB1700" s="164"/>
      <c r="AC1700" s="164"/>
      <c r="AD1700" s="164"/>
      <c r="AE1700" s="164"/>
      <c r="AF1700" s="164"/>
      <c r="AG1700" s="164"/>
      <c r="AH1700" s="164"/>
      <c r="AI1700" s="164"/>
      <c r="AJ1700" s="164"/>
      <c r="AK1700" s="164"/>
      <c r="AL1700" s="164"/>
      <c r="AM1700" s="164"/>
      <c r="AN1700" s="164"/>
      <c r="AO1700" s="164"/>
      <c r="AP1700" s="164"/>
      <c r="AQ1700" s="164"/>
      <c r="AR1700" s="164"/>
      <c r="AS1700" s="164"/>
      <c r="AT1700" s="164"/>
      <c r="AU1700" s="164"/>
      <c r="AV1700" s="164"/>
      <c r="AW1700" s="164"/>
      <c r="AX1700" s="164"/>
      <c r="AY1700" s="164"/>
      <c r="AZ1700" s="164"/>
      <c r="BA1700" s="164"/>
      <c r="BB1700" s="164"/>
      <c r="BC1700" s="164"/>
      <c r="BD1700" s="164"/>
      <c r="BE1700" s="164"/>
      <c r="BF1700" s="164"/>
      <c r="BG1700" s="164"/>
      <c r="BH1700" s="164"/>
      <c r="BI1700" s="164"/>
      <c r="BJ1700" s="164"/>
      <c r="BK1700" s="164"/>
      <c r="BL1700" s="164"/>
      <c r="BM1700" s="164"/>
      <c r="BN1700" s="164"/>
      <c r="BO1700" s="164"/>
      <c r="BP1700" s="164"/>
      <c r="BQ1700" s="164"/>
      <c r="BR1700" s="164"/>
      <c r="BS1700" s="164"/>
      <c r="BT1700" s="164"/>
      <c r="BU1700" s="164"/>
      <c r="BV1700" s="164"/>
      <c r="BW1700" s="164"/>
      <c r="BX1700" s="164"/>
      <c r="BY1700" s="172"/>
    </row>
    <row r="1701" spans="1:77" s="169" customFormat="1" x14ac:dyDescent="0.3">
      <c r="A1701" s="156"/>
      <c r="B1701" s="170"/>
      <c r="W1701" s="170"/>
      <c r="X1701" s="164"/>
      <c r="Y1701" s="164"/>
      <c r="Z1701" s="164"/>
      <c r="AA1701" s="164"/>
      <c r="AB1701" s="164"/>
      <c r="AC1701" s="164"/>
      <c r="AD1701" s="164"/>
      <c r="AE1701" s="164"/>
      <c r="AF1701" s="164"/>
      <c r="AG1701" s="164"/>
      <c r="AH1701" s="164"/>
      <c r="AI1701" s="164"/>
      <c r="AJ1701" s="164"/>
      <c r="AK1701" s="164"/>
      <c r="AL1701" s="164"/>
      <c r="AM1701" s="164"/>
      <c r="AN1701" s="164"/>
      <c r="AO1701" s="164"/>
      <c r="AP1701" s="164"/>
      <c r="AQ1701" s="164"/>
      <c r="AR1701" s="164"/>
      <c r="AS1701" s="164"/>
      <c r="AT1701" s="164"/>
      <c r="AU1701" s="164"/>
      <c r="AV1701" s="164"/>
      <c r="AW1701" s="164"/>
      <c r="AX1701" s="164"/>
      <c r="AY1701" s="164"/>
      <c r="AZ1701" s="164"/>
      <c r="BA1701" s="164"/>
      <c r="BB1701" s="164"/>
      <c r="BC1701" s="164"/>
      <c r="BD1701" s="164"/>
      <c r="BE1701" s="164"/>
      <c r="BF1701" s="164"/>
      <c r="BG1701" s="164"/>
      <c r="BH1701" s="164"/>
      <c r="BI1701" s="164"/>
      <c r="BJ1701" s="164"/>
      <c r="BK1701" s="164"/>
      <c r="BL1701" s="164"/>
      <c r="BM1701" s="164"/>
      <c r="BN1701" s="164"/>
      <c r="BO1701" s="164"/>
      <c r="BP1701" s="164"/>
      <c r="BQ1701" s="164"/>
      <c r="BR1701" s="164"/>
      <c r="BS1701" s="164"/>
      <c r="BT1701" s="164"/>
      <c r="BU1701" s="164"/>
      <c r="BV1701" s="164"/>
      <c r="BW1701" s="164"/>
      <c r="BX1701" s="164"/>
      <c r="BY1701" s="172"/>
    </row>
    <row r="1702" spans="1:77" s="169" customFormat="1" x14ac:dyDescent="0.3">
      <c r="A1702" s="156"/>
      <c r="B1702" s="170"/>
      <c r="W1702" s="170"/>
      <c r="X1702" s="164"/>
      <c r="Y1702" s="164"/>
      <c r="Z1702" s="164"/>
      <c r="AA1702" s="164"/>
      <c r="AB1702" s="164"/>
      <c r="AC1702" s="164"/>
      <c r="AD1702" s="164"/>
      <c r="AE1702" s="164"/>
      <c r="AF1702" s="164"/>
      <c r="AG1702" s="164"/>
      <c r="AH1702" s="164"/>
      <c r="AI1702" s="164"/>
      <c r="AJ1702" s="164"/>
      <c r="AK1702" s="164"/>
      <c r="AL1702" s="164"/>
      <c r="AM1702" s="164"/>
      <c r="AN1702" s="164"/>
      <c r="AO1702" s="164"/>
      <c r="AP1702" s="164"/>
      <c r="AQ1702" s="164"/>
      <c r="AR1702" s="164"/>
      <c r="AS1702" s="164"/>
      <c r="AT1702" s="164"/>
      <c r="AU1702" s="164"/>
      <c r="AV1702" s="164"/>
      <c r="AW1702" s="164"/>
      <c r="AX1702" s="164"/>
      <c r="AY1702" s="164"/>
      <c r="AZ1702" s="164"/>
      <c r="BA1702" s="164"/>
      <c r="BB1702" s="164"/>
      <c r="BC1702" s="164"/>
      <c r="BD1702" s="164"/>
      <c r="BE1702" s="164"/>
      <c r="BF1702" s="164"/>
      <c r="BG1702" s="164"/>
      <c r="BH1702" s="164"/>
      <c r="BI1702" s="164"/>
      <c r="BJ1702" s="164"/>
      <c r="BK1702" s="164"/>
      <c r="BL1702" s="164"/>
      <c r="BM1702" s="164"/>
      <c r="BN1702" s="164"/>
      <c r="BO1702" s="164"/>
      <c r="BP1702" s="164"/>
      <c r="BQ1702" s="164"/>
      <c r="BR1702" s="164"/>
      <c r="BS1702" s="164"/>
      <c r="BT1702" s="164"/>
      <c r="BU1702" s="164"/>
      <c r="BV1702" s="164"/>
      <c r="BW1702" s="164"/>
      <c r="BX1702" s="164"/>
      <c r="BY1702" s="172"/>
    </row>
    <row r="1703" spans="1:77" s="169" customFormat="1" x14ac:dyDescent="0.3">
      <c r="A1703" s="156"/>
      <c r="B1703" s="170"/>
      <c r="W1703" s="170"/>
      <c r="X1703" s="164"/>
      <c r="Y1703" s="164"/>
      <c r="Z1703" s="164"/>
      <c r="AA1703" s="164"/>
      <c r="AB1703" s="164"/>
      <c r="AC1703" s="164"/>
      <c r="AD1703" s="164"/>
      <c r="AE1703" s="164"/>
      <c r="AF1703" s="164"/>
      <c r="AG1703" s="164"/>
      <c r="AH1703" s="164"/>
      <c r="AI1703" s="164"/>
      <c r="AJ1703" s="164"/>
      <c r="AK1703" s="164"/>
      <c r="AL1703" s="164"/>
      <c r="AM1703" s="164"/>
      <c r="AN1703" s="164"/>
      <c r="AO1703" s="164"/>
      <c r="AP1703" s="164"/>
      <c r="AQ1703" s="164"/>
      <c r="AR1703" s="164"/>
      <c r="AS1703" s="164"/>
      <c r="AT1703" s="164"/>
      <c r="AU1703" s="164"/>
      <c r="AV1703" s="164"/>
      <c r="AW1703" s="164"/>
      <c r="AX1703" s="164"/>
      <c r="AY1703" s="164"/>
      <c r="AZ1703" s="164"/>
      <c r="BA1703" s="164"/>
      <c r="BB1703" s="164"/>
      <c r="BC1703" s="164"/>
      <c r="BD1703" s="164"/>
      <c r="BE1703" s="164"/>
      <c r="BF1703" s="164"/>
      <c r="BG1703" s="164"/>
      <c r="BH1703" s="164"/>
      <c r="BI1703" s="164"/>
      <c r="BJ1703" s="164"/>
      <c r="BK1703" s="164"/>
      <c r="BL1703" s="164"/>
      <c r="BM1703" s="164"/>
      <c r="BN1703" s="164"/>
      <c r="BO1703" s="164"/>
      <c r="BP1703" s="164"/>
      <c r="BQ1703" s="164"/>
      <c r="BR1703" s="164"/>
      <c r="BS1703" s="164"/>
      <c r="BT1703" s="164"/>
      <c r="BU1703" s="164"/>
      <c r="BV1703" s="164"/>
      <c r="BW1703" s="164"/>
      <c r="BX1703" s="164"/>
      <c r="BY1703" s="172"/>
    </row>
    <row r="1704" spans="1:77" s="169" customFormat="1" x14ac:dyDescent="0.3">
      <c r="A1704" s="156"/>
      <c r="B1704" s="170"/>
      <c r="W1704" s="170"/>
      <c r="X1704" s="164"/>
      <c r="Y1704" s="164"/>
      <c r="Z1704" s="164"/>
      <c r="AA1704" s="164"/>
      <c r="AB1704" s="164"/>
      <c r="AC1704" s="164"/>
      <c r="AD1704" s="164"/>
      <c r="AE1704" s="164"/>
      <c r="AF1704" s="164"/>
      <c r="AG1704" s="164"/>
      <c r="AH1704" s="164"/>
      <c r="AI1704" s="164"/>
      <c r="AJ1704" s="164"/>
      <c r="AK1704" s="164"/>
      <c r="AL1704" s="164"/>
      <c r="AM1704" s="164"/>
      <c r="AN1704" s="164"/>
      <c r="AO1704" s="164"/>
      <c r="AP1704" s="164"/>
      <c r="AQ1704" s="164"/>
      <c r="AR1704" s="164"/>
      <c r="AS1704" s="164"/>
      <c r="AT1704" s="164"/>
      <c r="AU1704" s="164"/>
      <c r="AV1704" s="164"/>
      <c r="AW1704" s="164"/>
      <c r="AX1704" s="164"/>
      <c r="AY1704" s="164"/>
      <c r="AZ1704" s="164"/>
      <c r="BA1704" s="164"/>
      <c r="BB1704" s="164"/>
      <c r="BC1704" s="164"/>
      <c r="BD1704" s="164"/>
      <c r="BE1704" s="164"/>
      <c r="BF1704" s="164"/>
      <c r="BG1704" s="164"/>
      <c r="BH1704" s="164"/>
      <c r="BI1704" s="164"/>
      <c r="BJ1704" s="164"/>
      <c r="BK1704" s="164"/>
      <c r="BL1704" s="164"/>
      <c r="BM1704" s="164"/>
      <c r="BN1704" s="164"/>
      <c r="BO1704" s="164"/>
      <c r="BP1704" s="164"/>
      <c r="BQ1704" s="164"/>
      <c r="BR1704" s="164"/>
      <c r="BS1704" s="164"/>
      <c r="BT1704" s="164"/>
      <c r="BU1704" s="164"/>
      <c r="BV1704" s="164"/>
      <c r="BW1704" s="164"/>
      <c r="BX1704" s="164"/>
      <c r="BY1704" s="172"/>
    </row>
    <row r="1705" spans="1:77" s="169" customFormat="1" x14ac:dyDescent="0.3">
      <c r="A1705" s="156"/>
      <c r="B1705" s="170"/>
      <c r="W1705" s="170"/>
      <c r="X1705" s="164"/>
      <c r="Y1705" s="164"/>
      <c r="Z1705" s="164"/>
      <c r="AA1705" s="164"/>
      <c r="AB1705" s="164"/>
      <c r="AC1705" s="164"/>
      <c r="AD1705" s="164"/>
      <c r="AE1705" s="164"/>
      <c r="AF1705" s="164"/>
      <c r="AG1705" s="164"/>
      <c r="AH1705" s="164"/>
      <c r="AI1705" s="164"/>
      <c r="AJ1705" s="164"/>
      <c r="AK1705" s="164"/>
      <c r="AL1705" s="164"/>
      <c r="AM1705" s="164"/>
      <c r="AN1705" s="164"/>
      <c r="AO1705" s="164"/>
      <c r="AP1705" s="164"/>
      <c r="AQ1705" s="164"/>
      <c r="AR1705" s="164"/>
      <c r="AS1705" s="164"/>
      <c r="AT1705" s="164"/>
      <c r="AU1705" s="164"/>
      <c r="AV1705" s="164"/>
      <c r="AW1705" s="164"/>
      <c r="AX1705" s="164"/>
      <c r="AY1705" s="164"/>
      <c r="AZ1705" s="164"/>
      <c r="BA1705" s="164"/>
      <c r="BB1705" s="164"/>
      <c r="BC1705" s="164"/>
      <c r="BD1705" s="164"/>
      <c r="BE1705" s="164"/>
      <c r="BF1705" s="164"/>
      <c r="BG1705" s="164"/>
      <c r="BH1705" s="164"/>
      <c r="BI1705" s="164"/>
      <c r="BJ1705" s="164"/>
      <c r="BK1705" s="164"/>
      <c r="BL1705" s="164"/>
      <c r="BM1705" s="164"/>
      <c r="BN1705" s="164"/>
      <c r="BO1705" s="164"/>
      <c r="BP1705" s="164"/>
      <c r="BQ1705" s="164"/>
      <c r="BR1705" s="164"/>
      <c r="BS1705" s="164"/>
      <c r="BT1705" s="164"/>
      <c r="BU1705" s="164"/>
      <c r="BV1705" s="164"/>
      <c r="BW1705" s="164"/>
      <c r="BX1705" s="164"/>
      <c r="BY1705" s="172"/>
    </row>
    <row r="1706" spans="1:77" s="169" customFormat="1" x14ac:dyDescent="0.3">
      <c r="A1706" s="156"/>
      <c r="B1706" s="170"/>
      <c r="W1706" s="170"/>
      <c r="X1706" s="164"/>
      <c r="Y1706" s="164"/>
      <c r="Z1706" s="164"/>
      <c r="AA1706" s="164"/>
      <c r="AB1706" s="164"/>
      <c r="AC1706" s="164"/>
      <c r="AD1706" s="164"/>
      <c r="AE1706" s="164"/>
      <c r="AF1706" s="164"/>
      <c r="AG1706" s="164"/>
      <c r="AH1706" s="164"/>
      <c r="AI1706" s="164"/>
      <c r="AJ1706" s="164"/>
      <c r="AK1706" s="164"/>
      <c r="AL1706" s="164"/>
      <c r="AM1706" s="164"/>
      <c r="AN1706" s="164"/>
      <c r="AO1706" s="164"/>
      <c r="AP1706" s="164"/>
      <c r="AQ1706" s="164"/>
      <c r="AR1706" s="164"/>
      <c r="AS1706" s="164"/>
      <c r="AT1706" s="164"/>
      <c r="AU1706" s="164"/>
      <c r="AV1706" s="164"/>
      <c r="AW1706" s="164"/>
      <c r="AX1706" s="164"/>
      <c r="AY1706" s="164"/>
      <c r="AZ1706" s="164"/>
      <c r="BA1706" s="164"/>
      <c r="BB1706" s="164"/>
      <c r="BC1706" s="164"/>
      <c r="BD1706" s="164"/>
      <c r="BE1706" s="164"/>
      <c r="BF1706" s="164"/>
      <c r="BG1706" s="164"/>
      <c r="BH1706" s="164"/>
      <c r="BI1706" s="164"/>
      <c r="BJ1706" s="164"/>
      <c r="BK1706" s="164"/>
      <c r="BL1706" s="164"/>
      <c r="BM1706" s="164"/>
      <c r="BN1706" s="164"/>
      <c r="BO1706" s="164"/>
      <c r="BP1706" s="164"/>
      <c r="BQ1706" s="164"/>
      <c r="BR1706" s="164"/>
      <c r="BS1706" s="164"/>
      <c r="BT1706" s="164"/>
      <c r="BU1706" s="164"/>
      <c r="BV1706" s="164"/>
      <c r="BW1706" s="164"/>
      <c r="BX1706" s="164"/>
      <c r="BY1706" s="172"/>
    </row>
    <row r="1707" spans="1:77" s="169" customFormat="1" x14ac:dyDescent="0.3">
      <c r="A1707" s="156"/>
      <c r="B1707" s="170"/>
      <c r="W1707" s="170"/>
      <c r="X1707" s="164"/>
      <c r="Y1707" s="164"/>
      <c r="Z1707" s="164"/>
      <c r="AA1707" s="164"/>
      <c r="AB1707" s="164"/>
      <c r="AC1707" s="164"/>
      <c r="AD1707" s="164"/>
      <c r="AE1707" s="164"/>
      <c r="AF1707" s="164"/>
      <c r="AG1707" s="164"/>
      <c r="AH1707" s="164"/>
      <c r="AI1707" s="164"/>
      <c r="AJ1707" s="164"/>
      <c r="AK1707" s="164"/>
      <c r="AL1707" s="164"/>
      <c r="AM1707" s="164"/>
      <c r="AN1707" s="164"/>
      <c r="AO1707" s="164"/>
      <c r="AP1707" s="164"/>
      <c r="AQ1707" s="164"/>
      <c r="AR1707" s="164"/>
      <c r="AS1707" s="164"/>
      <c r="AT1707" s="164"/>
      <c r="AU1707" s="164"/>
      <c r="AV1707" s="164"/>
      <c r="AW1707" s="164"/>
      <c r="AX1707" s="164"/>
      <c r="AY1707" s="164"/>
      <c r="AZ1707" s="164"/>
      <c r="BA1707" s="164"/>
      <c r="BB1707" s="164"/>
      <c r="BC1707" s="164"/>
      <c r="BD1707" s="164"/>
      <c r="BE1707" s="164"/>
      <c r="BF1707" s="164"/>
      <c r="BG1707" s="164"/>
      <c r="BH1707" s="164"/>
      <c r="BI1707" s="164"/>
      <c r="BJ1707" s="164"/>
      <c r="BK1707" s="164"/>
      <c r="BL1707" s="164"/>
      <c r="BM1707" s="164"/>
      <c r="BN1707" s="164"/>
      <c r="BO1707" s="164"/>
      <c r="BP1707" s="164"/>
      <c r="BQ1707" s="164"/>
      <c r="BR1707" s="164"/>
      <c r="BS1707" s="164"/>
      <c r="BT1707" s="164"/>
      <c r="BU1707" s="164"/>
      <c r="BV1707" s="164"/>
      <c r="BW1707" s="164"/>
      <c r="BX1707" s="164"/>
      <c r="BY1707" s="172"/>
    </row>
    <row r="1708" spans="1:77" s="169" customFormat="1" x14ac:dyDescent="0.3">
      <c r="A1708" s="156"/>
      <c r="B1708" s="170"/>
      <c r="W1708" s="170"/>
      <c r="X1708" s="164"/>
      <c r="Y1708" s="164"/>
      <c r="Z1708" s="164"/>
      <c r="AA1708" s="164"/>
      <c r="AB1708" s="164"/>
      <c r="AC1708" s="164"/>
      <c r="AD1708" s="164"/>
      <c r="AE1708" s="164"/>
      <c r="AF1708" s="164"/>
      <c r="AG1708" s="164"/>
      <c r="AH1708" s="164"/>
      <c r="AI1708" s="164"/>
      <c r="AJ1708" s="164"/>
      <c r="AK1708" s="164"/>
      <c r="AL1708" s="164"/>
      <c r="AM1708" s="164"/>
      <c r="AN1708" s="164"/>
      <c r="AO1708" s="164"/>
      <c r="AP1708" s="164"/>
      <c r="AQ1708" s="164"/>
      <c r="AR1708" s="164"/>
      <c r="AS1708" s="164"/>
      <c r="AT1708" s="164"/>
      <c r="AU1708" s="164"/>
      <c r="AV1708" s="164"/>
      <c r="AW1708" s="164"/>
      <c r="AX1708" s="164"/>
      <c r="AY1708" s="164"/>
      <c r="AZ1708" s="164"/>
      <c r="BA1708" s="164"/>
      <c r="BB1708" s="164"/>
      <c r="BC1708" s="164"/>
      <c r="BD1708" s="164"/>
      <c r="BE1708" s="164"/>
      <c r="BF1708" s="164"/>
      <c r="BG1708" s="164"/>
      <c r="BH1708" s="164"/>
      <c r="BI1708" s="164"/>
      <c r="BJ1708" s="164"/>
      <c r="BK1708" s="164"/>
      <c r="BL1708" s="164"/>
      <c r="BM1708" s="164"/>
      <c r="BN1708" s="164"/>
      <c r="BO1708" s="164"/>
      <c r="BP1708" s="164"/>
      <c r="BQ1708" s="164"/>
      <c r="BR1708" s="164"/>
      <c r="BS1708" s="164"/>
      <c r="BT1708" s="164"/>
      <c r="BU1708" s="164"/>
      <c r="BV1708" s="164"/>
      <c r="BW1708" s="164"/>
      <c r="BX1708" s="164"/>
      <c r="BY1708" s="172"/>
    </row>
    <row r="1709" spans="1:77" s="169" customFormat="1" x14ac:dyDescent="0.3">
      <c r="A1709" s="156"/>
      <c r="B1709" s="170"/>
      <c r="W1709" s="170"/>
      <c r="X1709" s="164"/>
      <c r="Y1709" s="164"/>
      <c r="Z1709" s="164"/>
      <c r="AA1709" s="164"/>
      <c r="AB1709" s="164"/>
      <c r="AC1709" s="164"/>
      <c r="AD1709" s="164"/>
      <c r="AE1709" s="164"/>
      <c r="AF1709" s="164"/>
      <c r="AG1709" s="164"/>
      <c r="AH1709" s="164"/>
      <c r="AI1709" s="164"/>
      <c r="AJ1709" s="164"/>
      <c r="AK1709" s="164"/>
      <c r="AL1709" s="164"/>
      <c r="AM1709" s="164"/>
      <c r="AN1709" s="164"/>
      <c r="AO1709" s="164"/>
      <c r="AP1709" s="164"/>
      <c r="AQ1709" s="164"/>
      <c r="AR1709" s="164"/>
      <c r="AS1709" s="164"/>
      <c r="AT1709" s="164"/>
      <c r="AU1709" s="164"/>
      <c r="AV1709" s="164"/>
      <c r="AW1709" s="164"/>
      <c r="AX1709" s="164"/>
      <c r="AY1709" s="164"/>
      <c r="AZ1709" s="164"/>
      <c r="BA1709" s="164"/>
      <c r="BB1709" s="164"/>
      <c r="BC1709" s="164"/>
      <c r="BD1709" s="164"/>
      <c r="BE1709" s="164"/>
      <c r="BF1709" s="164"/>
      <c r="BG1709" s="164"/>
      <c r="BH1709" s="164"/>
      <c r="BI1709" s="164"/>
      <c r="BJ1709" s="164"/>
      <c r="BK1709" s="164"/>
      <c r="BL1709" s="164"/>
      <c r="BM1709" s="164"/>
      <c r="BN1709" s="164"/>
      <c r="BO1709" s="164"/>
      <c r="BP1709" s="164"/>
      <c r="BQ1709" s="164"/>
      <c r="BR1709" s="164"/>
      <c r="BS1709" s="164"/>
      <c r="BT1709" s="164"/>
      <c r="BU1709" s="164"/>
      <c r="BV1709" s="164"/>
      <c r="BW1709" s="164"/>
      <c r="BX1709" s="164"/>
      <c r="BY1709" s="172"/>
    </row>
    <row r="1710" spans="1:77" s="169" customFormat="1" x14ac:dyDescent="0.3">
      <c r="A1710" s="156"/>
      <c r="B1710" s="170"/>
      <c r="W1710" s="170"/>
      <c r="X1710" s="164"/>
      <c r="Y1710" s="164"/>
      <c r="Z1710" s="164"/>
      <c r="AA1710" s="164"/>
      <c r="AB1710" s="164"/>
      <c r="AC1710" s="164"/>
      <c r="AD1710" s="164"/>
      <c r="AE1710" s="164"/>
      <c r="AF1710" s="164"/>
      <c r="AG1710" s="164"/>
      <c r="AH1710" s="164"/>
      <c r="AI1710" s="164"/>
      <c r="AJ1710" s="164"/>
      <c r="AK1710" s="164"/>
      <c r="AL1710" s="164"/>
      <c r="AM1710" s="164"/>
      <c r="AN1710" s="164"/>
      <c r="AO1710" s="164"/>
      <c r="AP1710" s="164"/>
      <c r="AQ1710" s="164"/>
      <c r="AR1710" s="164"/>
      <c r="AS1710" s="164"/>
      <c r="AT1710" s="164"/>
      <c r="AU1710" s="164"/>
      <c r="AV1710" s="164"/>
      <c r="AW1710" s="164"/>
      <c r="AX1710" s="164"/>
      <c r="AY1710" s="164"/>
      <c r="AZ1710" s="164"/>
      <c r="BA1710" s="164"/>
      <c r="BB1710" s="164"/>
      <c r="BC1710" s="164"/>
      <c r="BD1710" s="164"/>
      <c r="BE1710" s="164"/>
      <c r="BF1710" s="164"/>
      <c r="BG1710" s="164"/>
      <c r="BH1710" s="164"/>
      <c r="BI1710" s="164"/>
      <c r="BJ1710" s="164"/>
      <c r="BK1710" s="164"/>
      <c r="BL1710" s="164"/>
      <c r="BM1710" s="164"/>
      <c r="BN1710" s="164"/>
      <c r="BO1710" s="164"/>
      <c r="BP1710" s="164"/>
      <c r="BQ1710" s="164"/>
      <c r="BR1710" s="164"/>
      <c r="BS1710" s="164"/>
      <c r="BT1710" s="164"/>
      <c r="BU1710" s="164"/>
      <c r="BV1710" s="164"/>
      <c r="BW1710" s="164"/>
      <c r="BX1710" s="164"/>
      <c r="BY1710" s="172"/>
    </row>
    <row r="1711" spans="1:77" s="169" customFormat="1" x14ac:dyDescent="0.3">
      <c r="A1711" s="156"/>
      <c r="B1711" s="170"/>
      <c r="W1711" s="170"/>
      <c r="X1711" s="164"/>
      <c r="Y1711" s="164"/>
      <c r="Z1711" s="164"/>
      <c r="AA1711" s="164"/>
      <c r="AB1711" s="164"/>
      <c r="AC1711" s="164"/>
      <c r="AD1711" s="164"/>
      <c r="AE1711" s="164"/>
      <c r="AF1711" s="164"/>
      <c r="AG1711" s="164"/>
      <c r="AH1711" s="164"/>
      <c r="AI1711" s="164"/>
      <c r="AJ1711" s="164"/>
      <c r="AK1711" s="164"/>
      <c r="AL1711" s="164"/>
      <c r="AM1711" s="164"/>
      <c r="AN1711" s="164"/>
      <c r="AO1711" s="164"/>
      <c r="AP1711" s="164"/>
      <c r="AQ1711" s="164"/>
      <c r="AR1711" s="164"/>
      <c r="AS1711" s="164"/>
      <c r="AT1711" s="164"/>
      <c r="AU1711" s="164"/>
      <c r="AV1711" s="164"/>
      <c r="AW1711" s="164"/>
      <c r="AX1711" s="164"/>
      <c r="AY1711" s="164"/>
      <c r="AZ1711" s="164"/>
      <c r="BA1711" s="164"/>
      <c r="BB1711" s="164"/>
      <c r="BC1711" s="164"/>
      <c r="BD1711" s="164"/>
      <c r="BE1711" s="164"/>
      <c r="BF1711" s="164"/>
      <c r="BG1711" s="164"/>
      <c r="BH1711" s="164"/>
      <c r="BI1711" s="164"/>
      <c r="BJ1711" s="164"/>
      <c r="BK1711" s="164"/>
      <c r="BL1711" s="164"/>
      <c r="BM1711" s="164"/>
      <c r="BN1711" s="164"/>
      <c r="BO1711" s="164"/>
      <c r="BP1711" s="164"/>
      <c r="BQ1711" s="164"/>
      <c r="BR1711" s="164"/>
      <c r="BS1711" s="164"/>
      <c r="BT1711" s="164"/>
      <c r="BU1711" s="164"/>
      <c r="BV1711" s="164"/>
      <c r="BW1711" s="164"/>
      <c r="BX1711" s="164"/>
      <c r="BY1711" s="172"/>
    </row>
    <row r="1712" spans="1:77" s="169" customFormat="1" x14ac:dyDescent="0.3">
      <c r="A1712" s="156"/>
      <c r="B1712" s="170"/>
      <c r="W1712" s="170"/>
      <c r="X1712" s="164"/>
      <c r="Y1712" s="164"/>
      <c r="Z1712" s="164"/>
      <c r="AA1712" s="164"/>
      <c r="AB1712" s="164"/>
      <c r="AC1712" s="164"/>
      <c r="AD1712" s="164"/>
      <c r="AE1712" s="164"/>
      <c r="AF1712" s="164"/>
      <c r="AG1712" s="164"/>
      <c r="AH1712" s="164"/>
      <c r="AI1712" s="164"/>
      <c r="AJ1712" s="164"/>
      <c r="AK1712" s="164"/>
      <c r="AL1712" s="164"/>
      <c r="AM1712" s="164"/>
      <c r="AN1712" s="164"/>
      <c r="AO1712" s="164"/>
      <c r="AP1712" s="164"/>
      <c r="AQ1712" s="164"/>
      <c r="AR1712" s="164"/>
      <c r="AS1712" s="164"/>
      <c r="AT1712" s="164"/>
      <c r="AU1712" s="164"/>
      <c r="AV1712" s="164"/>
      <c r="AW1712" s="164"/>
      <c r="AX1712" s="164"/>
      <c r="AY1712" s="164"/>
      <c r="AZ1712" s="164"/>
      <c r="BA1712" s="164"/>
      <c r="BB1712" s="164"/>
      <c r="BC1712" s="164"/>
      <c r="BD1712" s="164"/>
      <c r="BE1712" s="164"/>
      <c r="BF1712" s="164"/>
      <c r="BG1712" s="164"/>
      <c r="BH1712" s="164"/>
      <c r="BI1712" s="164"/>
      <c r="BJ1712" s="164"/>
      <c r="BK1712" s="164"/>
      <c r="BL1712" s="164"/>
      <c r="BM1712" s="164"/>
      <c r="BN1712" s="164"/>
      <c r="BO1712" s="164"/>
      <c r="BP1712" s="164"/>
      <c r="BQ1712" s="164"/>
      <c r="BR1712" s="164"/>
      <c r="BS1712" s="164"/>
      <c r="BT1712" s="164"/>
      <c r="BU1712" s="164"/>
      <c r="BV1712" s="164"/>
      <c r="BW1712" s="164"/>
      <c r="BX1712" s="164"/>
      <c r="BY1712" s="172"/>
    </row>
    <row r="1713" spans="1:77" s="169" customFormat="1" x14ac:dyDescent="0.3">
      <c r="A1713" s="156"/>
      <c r="B1713" s="170"/>
      <c r="W1713" s="170"/>
      <c r="X1713" s="164"/>
      <c r="Y1713" s="164"/>
      <c r="Z1713" s="164"/>
      <c r="AA1713" s="164"/>
      <c r="AB1713" s="164"/>
      <c r="AC1713" s="164"/>
      <c r="AD1713" s="164"/>
      <c r="AE1713" s="164"/>
      <c r="AF1713" s="164"/>
      <c r="AG1713" s="164"/>
      <c r="AH1713" s="164"/>
      <c r="AI1713" s="164"/>
      <c r="AJ1713" s="164"/>
      <c r="AK1713" s="164"/>
      <c r="AL1713" s="164"/>
      <c r="AM1713" s="164"/>
      <c r="AN1713" s="164"/>
      <c r="AO1713" s="164"/>
      <c r="AP1713" s="164"/>
      <c r="AQ1713" s="164"/>
      <c r="AR1713" s="164"/>
      <c r="AS1713" s="164"/>
      <c r="AT1713" s="164"/>
      <c r="AU1713" s="164"/>
      <c r="AV1713" s="164"/>
      <c r="AW1713" s="164"/>
      <c r="AX1713" s="164"/>
      <c r="AY1713" s="164"/>
      <c r="AZ1713" s="164"/>
      <c r="BA1713" s="164"/>
      <c r="BB1713" s="164"/>
      <c r="BC1713" s="164"/>
      <c r="BD1713" s="164"/>
      <c r="BE1713" s="164"/>
      <c r="BF1713" s="164"/>
      <c r="BG1713" s="164"/>
      <c r="BH1713" s="164"/>
      <c r="BI1713" s="164"/>
      <c r="BJ1713" s="164"/>
      <c r="BK1713" s="164"/>
      <c r="BL1713" s="164"/>
      <c r="BM1713" s="164"/>
      <c r="BN1713" s="164"/>
      <c r="BO1713" s="164"/>
      <c r="BP1713" s="164"/>
      <c r="BQ1713" s="164"/>
      <c r="BR1713" s="164"/>
      <c r="BS1713" s="164"/>
      <c r="BT1713" s="164"/>
      <c r="BU1713" s="164"/>
      <c r="BV1713" s="164"/>
      <c r="BW1713" s="164"/>
      <c r="BX1713" s="164"/>
      <c r="BY1713" s="172"/>
    </row>
    <row r="1714" spans="1:77" s="169" customFormat="1" x14ac:dyDescent="0.3">
      <c r="A1714" s="156"/>
      <c r="B1714" s="170"/>
      <c r="W1714" s="170"/>
      <c r="X1714" s="164"/>
      <c r="Y1714" s="164"/>
      <c r="Z1714" s="164"/>
      <c r="AA1714" s="164"/>
      <c r="AB1714" s="164"/>
      <c r="AC1714" s="164"/>
      <c r="AD1714" s="164"/>
      <c r="AE1714" s="164"/>
      <c r="AF1714" s="164"/>
      <c r="AG1714" s="164"/>
      <c r="AH1714" s="164"/>
      <c r="AI1714" s="164"/>
      <c r="AJ1714" s="164"/>
      <c r="AK1714" s="164"/>
      <c r="AL1714" s="164"/>
      <c r="AM1714" s="164"/>
      <c r="AN1714" s="164"/>
      <c r="AO1714" s="164"/>
      <c r="AP1714" s="164"/>
      <c r="AQ1714" s="164"/>
      <c r="AR1714" s="164"/>
      <c r="AS1714" s="164"/>
      <c r="AT1714" s="164"/>
      <c r="AU1714" s="164"/>
      <c r="AV1714" s="164"/>
      <c r="AW1714" s="164"/>
      <c r="AX1714" s="164"/>
      <c r="AY1714" s="164"/>
      <c r="AZ1714" s="164"/>
      <c r="BA1714" s="164"/>
      <c r="BB1714" s="164"/>
      <c r="BC1714" s="164"/>
      <c r="BD1714" s="164"/>
      <c r="BE1714" s="164"/>
      <c r="BF1714" s="164"/>
      <c r="BG1714" s="164"/>
      <c r="BH1714" s="164"/>
      <c r="BI1714" s="164"/>
      <c r="BJ1714" s="164"/>
      <c r="BK1714" s="164"/>
      <c r="BL1714" s="164"/>
      <c r="BM1714" s="164"/>
      <c r="BN1714" s="164"/>
      <c r="BO1714" s="164"/>
      <c r="BP1714" s="164"/>
      <c r="BQ1714" s="164"/>
      <c r="BR1714" s="164"/>
      <c r="BS1714" s="164"/>
      <c r="BT1714" s="164"/>
      <c r="BU1714" s="164"/>
      <c r="BV1714" s="164"/>
      <c r="BW1714" s="164"/>
      <c r="BX1714" s="164"/>
      <c r="BY1714" s="172"/>
    </row>
    <row r="1715" spans="1:77" s="169" customFormat="1" x14ac:dyDescent="0.3">
      <c r="A1715" s="156"/>
      <c r="B1715" s="170"/>
      <c r="W1715" s="170"/>
      <c r="X1715" s="164"/>
      <c r="Y1715" s="164"/>
      <c r="Z1715" s="164"/>
      <c r="AA1715" s="164"/>
      <c r="AB1715" s="164"/>
      <c r="AC1715" s="164"/>
      <c r="AD1715" s="164"/>
      <c r="AE1715" s="164"/>
      <c r="AF1715" s="164"/>
      <c r="AG1715" s="164"/>
      <c r="AH1715" s="164"/>
      <c r="AI1715" s="164"/>
      <c r="AJ1715" s="164"/>
      <c r="AK1715" s="164"/>
      <c r="AL1715" s="164"/>
      <c r="AM1715" s="164"/>
      <c r="AN1715" s="164"/>
      <c r="AO1715" s="164"/>
      <c r="AP1715" s="164"/>
      <c r="AQ1715" s="164"/>
      <c r="AR1715" s="164"/>
      <c r="AS1715" s="164"/>
      <c r="AT1715" s="164"/>
      <c r="AU1715" s="164"/>
      <c r="AV1715" s="164"/>
      <c r="AW1715" s="164"/>
      <c r="AX1715" s="164"/>
      <c r="AY1715" s="164"/>
      <c r="AZ1715" s="164"/>
      <c r="BA1715" s="164"/>
      <c r="BB1715" s="164"/>
      <c r="BC1715" s="164"/>
      <c r="BD1715" s="164"/>
      <c r="BE1715" s="164"/>
      <c r="BF1715" s="164"/>
      <c r="BG1715" s="164"/>
      <c r="BH1715" s="164"/>
      <c r="BI1715" s="164"/>
      <c r="BJ1715" s="164"/>
      <c r="BK1715" s="164"/>
      <c r="BL1715" s="164"/>
      <c r="BM1715" s="164"/>
      <c r="BN1715" s="164"/>
      <c r="BO1715" s="164"/>
      <c r="BP1715" s="164"/>
      <c r="BQ1715" s="164"/>
      <c r="BR1715" s="164"/>
      <c r="BS1715" s="164"/>
      <c r="BT1715" s="164"/>
      <c r="BU1715" s="164"/>
      <c r="BV1715" s="164"/>
      <c r="BW1715" s="164"/>
      <c r="BX1715" s="164"/>
      <c r="BY1715" s="172"/>
    </row>
    <row r="1716" spans="1:77" s="169" customFormat="1" x14ac:dyDescent="0.3">
      <c r="A1716" s="156"/>
      <c r="B1716" s="170"/>
      <c r="W1716" s="170"/>
      <c r="X1716" s="164"/>
      <c r="Y1716" s="164"/>
      <c r="Z1716" s="164"/>
      <c r="AA1716" s="164"/>
      <c r="AB1716" s="164"/>
      <c r="AC1716" s="164"/>
      <c r="AD1716" s="164"/>
      <c r="AE1716" s="164"/>
      <c r="AF1716" s="164"/>
      <c r="AG1716" s="164"/>
      <c r="AH1716" s="164"/>
      <c r="AI1716" s="164"/>
      <c r="AJ1716" s="164"/>
      <c r="AK1716" s="164"/>
      <c r="AL1716" s="164"/>
      <c r="AM1716" s="164"/>
      <c r="AN1716" s="164"/>
      <c r="AO1716" s="164"/>
      <c r="AP1716" s="164"/>
      <c r="AQ1716" s="164"/>
      <c r="AR1716" s="164"/>
      <c r="AS1716" s="164"/>
      <c r="AT1716" s="164"/>
      <c r="AU1716" s="164"/>
      <c r="AV1716" s="164"/>
      <c r="AW1716" s="164"/>
      <c r="AX1716" s="164"/>
      <c r="AY1716" s="164"/>
      <c r="AZ1716" s="164"/>
      <c r="BA1716" s="164"/>
      <c r="BB1716" s="164"/>
      <c r="BC1716" s="164"/>
      <c r="BD1716" s="164"/>
      <c r="BE1716" s="164"/>
      <c r="BF1716" s="164"/>
      <c r="BG1716" s="164"/>
      <c r="BH1716" s="164"/>
      <c r="BI1716" s="164"/>
      <c r="BJ1716" s="164"/>
      <c r="BK1716" s="164"/>
      <c r="BL1716" s="164"/>
      <c r="BM1716" s="164"/>
      <c r="BN1716" s="164"/>
      <c r="BO1716" s="164"/>
      <c r="BP1716" s="164"/>
      <c r="BQ1716" s="164"/>
      <c r="BR1716" s="164"/>
      <c r="BS1716" s="164"/>
      <c r="BT1716" s="164"/>
      <c r="BU1716" s="164"/>
      <c r="BV1716" s="164"/>
      <c r="BW1716" s="164"/>
      <c r="BX1716" s="164"/>
      <c r="BY1716" s="172"/>
    </row>
    <row r="1717" spans="1:77" s="169" customFormat="1" x14ac:dyDescent="0.3">
      <c r="A1717" s="156"/>
      <c r="B1717" s="170"/>
      <c r="W1717" s="170"/>
      <c r="X1717" s="164"/>
      <c r="Y1717" s="164"/>
      <c r="Z1717" s="164"/>
      <c r="AA1717" s="164"/>
      <c r="AB1717" s="164"/>
      <c r="AC1717" s="164"/>
      <c r="AD1717" s="164"/>
      <c r="AE1717" s="164"/>
      <c r="AF1717" s="164"/>
      <c r="AG1717" s="164"/>
      <c r="AH1717" s="164"/>
      <c r="AI1717" s="164"/>
      <c r="AJ1717" s="164"/>
      <c r="AK1717" s="164"/>
      <c r="AL1717" s="164"/>
      <c r="AM1717" s="164"/>
      <c r="AN1717" s="164"/>
      <c r="AO1717" s="164"/>
      <c r="AP1717" s="164"/>
      <c r="AQ1717" s="164"/>
      <c r="AR1717" s="164"/>
      <c r="AS1717" s="164"/>
      <c r="AT1717" s="164"/>
      <c r="AU1717" s="164"/>
      <c r="AV1717" s="164"/>
      <c r="AW1717" s="164"/>
      <c r="AX1717" s="164"/>
      <c r="AY1717" s="164"/>
      <c r="AZ1717" s="164"/>
      <c r="BA1717" s="164"/>
      <c r="BB1717" s="164"/>
      <c r="BC1717" s="164"/>
      <c r="BD1717" s="164"/>
      <c r="BE1717" s="164"/>
      <c r="BF1717" s="164"/>
      <c r="BG1717" s="164"/>
      <c r="BH1717" s="164"/>
      <c r="BI1717" s="164"/>
      <c r="BJ1717" s="164"/>
      <c r="BK1717" s="164"/>
      <c r="BL1717" s="164"/>
      <c r="BM1717" s="164"/>
      <c r="BN1717" s="164"/>
      <c r="BO1717" s="164"/>
      <c r="BP1717" s="164"/>
      <c r="BQ1717" s="164"/>
      <c r="BR1717" s="164"/>
      <c r="BS1717" s="164"/>
      <c r="BT1717" s="164"/>
      <c r="BU1717" s="164"/>
      <c r="BV1717" s="164"/>
      <c r="BW1717" s="164"/>
      <c r="BX1717" s="164"/>
      <c r="BY1717" s="172"/>
    </row>
    <row r="1718" spans="1:77" s="169" customFormat="1" x14ac:dyDescent="0.3">
      <c r="A1718" s="156"/>
      <c r="B1718" s="170"/>
      <c r="W1718" s="170"/>
      <c r="X1718" s="164"/>
      <c r="Y1718" s="164"/>
      <c r="Z1718" s="164"/>
      <c r="AA1718" s="164"/>
      <c r="AB1718" s="164"/>
      <c r="AC1718" s="164"/>
      <c r="AD1718" s="164"/>
      <c r="AE1718" s="164"/>
      <c r="AF1718" s="164"/>
      <c r="AG1718" s="164"/>
      <c r="AH1718" s="164"/>
      <c r="AI1718" s="164"/>
      <c r="AJ1718" s="164"/>
      <c r="AK1718" s="164"/>
      <c r="AL1718" s="164"/>
      <c r="AM1718" s="164"/>
      <c r="AN1718" s="164"/>
      <c r="AO1718" s="164"/>
      <c r="AP1718" s="164"/>
      <c r="AQ1718" s="164"/>
      <c r="AR1718" s="164"/>
      <c r="AS1718" s="164"/>
      <c r="AT1718" s="164"/>
      <c r="AU1718" s="164"/>
      <c r="AV1718" s="164"/>
      <c r="AW1718" s="164"/>
      <c r="AX1718" s="164"/>
      <c r="AY1718" s="164"/>
      <c r="AZ1718" s="164"/>
      <c r="BA1718" s="164"/>
      <c r="BB1718" s="164"/>
      <c r="BC1718" s="164"/>
      <c r="BD1718" s="164"/>
      <c r="BE1718" s="164"/>
      <c r="BF1718" s="164"/>
      <c r="BG1718" s="164"/>
      <c r="BH1718" s="164"/>
      <c r="BI1718" s="164"/>
      <c r="BJ1718" s="164"/>
      <c r="BK1718" s="164"/>
      <c r="BL1718" s="164"/>
      <c r="BM1718" s="164"/>
      <c r="BN1718" s="164"/>
      <c r="BO1718" s="164"/>
      <c r="BP1718" s="164"/>
      <c r="BQ1718" s="164"/>
      <c r="BR1718" s="164"/>
      <c r="BS1718" s="164"/>
      <c r="BT1718" s="164"/>
      <c r="BU1718" s="164"/>
      <c r="BV1718" s="164"/>
      <c r="BW1718" s="164"/>
      <c r="BX1718" s="164"/>
      <c r="BY1718" s="172"/>
    </row>
    <row r="1719" spans="1:77" s="169" customFormat="1" x14ac:dyDescent="0.3">
      <c r="A1719" s="156"/>
      <c r="B1719" s="170"/>
      <c r="W1719" s="170"/>
      <c r="X1719" s="164"/>
      <c r="Y1719" s="164"/>
      <c r="Z1719" s="164"/>
      <c r="AA1719" s="164"/>
      <c r="AB1719" s="164"/>
      <c r="AC1719" s="164"/>
      <c r="AD1719" s="164"/>
      <c r="AE1719" s="164"/>
      <c r="AF1719" s="164"/>
      <c r="AG1719" s="164"/>
      <c r="AH1719" s="164"/>
      <c r="AI1719" s="164"/>
      <c r="AJ1719" s="164"/>
      <c r="AK1719" s="164"/>
      <c r="AL1719" s="164"/>
      <c r="AM1719" s="164"/>
      <c r="AN1719" s="164"/>
      <c r="AO1719" s="164"/>
      <c r="AP1719" s="164"/>
      <c r="AQ1719" s="164"/>
      <c r="AR1719" s="164"/>
      <c r="AS1719" s="164"/>
      <c r="AT1719" s="164"/>
      <c r="AU1719" s="164"/>
      <c r="AV1719" s="164"/>
      <c r="AW1719" s="164"/>
      <c r="AX1719" s="164"/>
      <c r="AY1719" s="164"/>
      <c r="AZ1719" s="164"/>
      <c r="BA1719" s="164"/>
      <c r="BB1719" s="164"/>
      <c r="BC1719" s="164"/>
      <c r="BD1719" s="164"/>
      <c r="BE1719" s="164"/>
      <c r="BF1719" s="164"/>
      <c r="BG1719" s="164"/>
      <c r="BH1719" s="164"/>
      <c r="BI1719" s="164"/>
      <c r="BJ1719" s="164"/>
      <c r="BK1719" s="164"/>
      <c r="BL1719" s="164"/>
      <c r="BM1719" s="164"/>
      <c r="BN1719" s="164"/>
      <c r="BO1719" s="164"/>
      <c r="BP1719" s="164"/>
      <c r="BQ1719" s="164"/>
      <c r="BR1719" s="164"/>
      <c r="BS1719" s="164"/>
      <c r="BT1719" s="164"/>
      <c r="BU1719" s="164"/>
      <c r="BV1719" s="164"/>
      <c r="BW1719" s="164"/>
      <c r="BX1719" s="164"/>
      <c r="BY1719" s="172"/>
    </row>
    <row r="1720" spans="1:77" s="169" customFormat="1" x14ac:dyDescent="0.3">
      <c r="A1720" s="156"/>
      <c r="B1720" s="170"/>
      <c r="W1720" s="170"/>
      <c r="X1720" s="164"/>
      <c r="Y1720" s="164"/>
      <c r="Z1720" s="164"/>
      <c r="AA1720" s="164"/>
      <c r="AB1720" s="164"/>
      <c r="AC1720" s="164"/>
      <c r="AD1720" s="164"/>
      <c r="AE1720" s="164"/>
      <c r="AF1720" s="164"/>
      <c r="AG1720" s="164"/>
      <c r="AH1720" s="164"/>
      <c r="AI1720" s="164"/>
      <c r="AJ1720" s="164"/>
      <c r="AK1720" s="164"/>
      <c r="AL1720" s="164"/>
      <c r="AM1720" s="164"/>
      <c r="AN1720" s="164"/>
      <c r="AO1720" s="164"/>
      <c r="AP1720" s="164"/>
      <c r="AQ1720" s="164"/>
      <c r="AR1720" s="164"/>
      <c r="AS1720" s="164"/>
      <c r="AT1720" s="164"/>
      <c r="AU1720" s="164"/>
      <c r="AV1720" s="164"/>
      <c r="AW1720" s="164"/>
      <c r="AX1720" s="164"/>
      <c r="AY1720" s="164"/>
      <c r="AZ1720" s="164"/>
      <c r="BA1720" s="164"/>
      <c r="BB1720" s="164"/>
      <c r="BC1720" s="164"/>
      <c r="BD1720" s="164"/>
      <c r="BE1720" s="164"/>
      <c r="BF1720" s="164"/>
      <c r="BG1720" s="164"/>
      <c r="BH1720" s="164"/>
      <c r="BI1720" s="164"/>
      <c r="BJ1720" s="164"/>
      <c r="BK1720" s="164"/>
      <c r="BL1720" s="164"/>
      <c r="BM1720" s="164"/>
      <c r="BN1720" s="164"/>
      <c r="BO1720" s="164"/>
      <c r="BP1720" s="164"/>
      <c r="BQ1720" s="164"/>
      <c r="BR1720" s="164"/>
      <c r="BS1720" s="164"/>
      <c r="BT1720" s="164"/>
      <c r="BU1720" s="164"/>
      <c r="BV1720" s="164"/>
      <c r="BW1720" s="164"/>
      <c r="BX1720" s="164"/>
      <c r="BY1720" s="172"/>
    </row>
    <row r="1721" spans="1:77" s="169" customFormat="1" x14ac:dyDescent="0.3">
      <c r="A1721" s="156"/>
      <c r="B1721" s="170"/>
      <c r="W1721" s="170"/>
      <c r="X1721" s="164"/>
      <c r="Y1721" s="164"/>
      <c r="Z1721" s="164"/>
      <c r="AA1721" s="164"/>
      <c r="AB1721" s="164"/>
      <c r="AC1721" s="164"/>
      <c r="AD1721" s="164"/>
      <c r="AE1721" s="164"/>
      <c r="AF1721" s="164"/>
      <c r="AG1721" s="164"/>
      <c r="AH1721" s="164"/>
      <c r="AI1721" s="164"/>
      <c r="AJ1721" s="164"/>
      <c r="AK1721" s="164"/>
      <c r="AL1721" s="164"/>
      <c r="AM1721" s="164"/>
      <c r="AN1721" s="164"/>
      <c r="AO1721" s="164"/>
      <c r="AP1721" s="164"/>
      <c r="AQ1721" s="164"/>
      <c r="AR1721" s="164"/>
      <c r="AS1721" s="164"/>
      <c r="AT1721" s="164"/>
      <c r="AU1721" s="164"/>
      <c r="AV1721" s="164"/>
      <c r="AW1721" s="164"/>
      <c r="AX1721" s="164"/>
      <c r="AY1721" s="164"/>
      <c r="AZ1721" s="164"/>
      <c r="BA1721" s="164"/>
      <c r="BB1721" s="164"/>
      <c r="BC1721" s="164"/>
      <c r="BD1721" s="164"/>
      <c r="BE1721" s="164"/>
      <c r="BF1721" s="164"/>
      <c r="BG1721" s="164"/>
      <c r="BH1721" s="164"/>
      <c r="BI1721" s="164"/>
      <c r="BJ1721" s="164"/>
      <c r="BK1721" s="164"/>
      <c r="BL1721" s="164"/>
      <c r="BM1721" s="164"/>
      <c r="BN1721" s="164"/>
      <c r="BO1721" s="164"/>
      <c r="BP1721" s="164"/>
      <c r="BQ1721" s="164"/>
      <c r="BR1721" s="164"/>
      <c r="BS1721" s="164"/>
      <c r="BT1721" s="164"/>
      <c r="BU1721" s="164"/>
      <c r="BV1721" s="164"/>
      <c r="BW1721" s="164"/>
      <c r="BX1721" s="164"/>
      <c r="BY1721" s="172"/>
    </row>
    <row r="1722" spans="1:77" s="169" customFormat="1" x14ac:dyDescent="0.3">
      <c r="A1722" s="156"/>
      <c r="B1722" s="170"/>
      <c r="W1722" s="170"/>
      <c r="X1722" s="164"/>
      <c r="Y1722" s="164"/>
      <c r="Z1722" s="164"/>
      <c r="AA1722" s="164"/>
      <c r="AB1722" s="164"/>
      <c r="AC1722" s="164"/>
      <c r="AD1722" s="164"/>
      <c r="AE1722" s="164"/>
      <c r="AF1722" s="164"/>
      <c r="AG1722" s="164"/>
      <c r="AH1722" s="164"/>
      <c r="AI1722" s="164"/>
      <c r="AJ1722" s="164"/>
      <c r="AK1722" s="164"/>
      <c r="AL1722" s="164"/>
      <c r="AM1722" s="164"/>
      <c r="AN1722" s="164"/>
      <c r="AO1722" s="164"/>
      <c r="AP1722" s="164"/>
      <c r="AQ1722" s="164"/>
      <c r="AR1722" s="164"/>
      <c r="AS1722" s="164"/>
      <c r="AT1722" s="164"/>
      <c r="AU1722" s="164"/>
      <c r="AV1722" s="164"/>
      <c r="AW1722" s="164"/>
      <c r="AX1722" s="164"/>
      <c r="AY1722" s="164"/>
      <c r="AZ1722" s="164"/>
      <c r="BA1722" s="164"/>
      <c r="BB1722" s="164"/>
      <c r="BC1722" s="164"/>
      <c r="BD1722" s="164"/>
      <c r="BE1722" s="164"/>
      <c r="BF1722" s="164"/>
      <c r="BG1722" s="164"/>
      <c r="BH1722" s="164"/>
      <c r="BI1722" s="164"/>
      <c r="BJ1722" s="164"/>
      <c r="BK1722" s="164"/>
      <c r="BL1722" s="164"/>
      <c r="BM1722" s="164"/>
      <c r="BN1722" s="164"/>
      <c r="BO1722" s="164"/>
      <c r="BP1722" s="164"/>
      <c r="BQ1722" s="164"/>
      <c r="BR1722" s="164"/>
      <c r="BS1722" s="164"/>
      <c r="BT1722" s="164"/>
      <c r="BU1722" s="164"/>
      <c r="BV1722" s="164"/>
      <c r="BW1722" s="164"/>
      <c r="BX1722" s="164"/>
      <c r="BY1722" s="172"/>
    </row>
    <row r="1723" spans="1:77" s="169" customFormat="1" x14ac:dyDescent="0.3">
      <c r="A1723" s="156"/>
      <c r="B1723" s="170"/>
      <c r="W1723" s="170"/>
      <c r="X1723" s="164"/>
      <c r="Y1723" s="164"/>
      <c r="Z1723" s="164"/>
      <c r="AA1723" s="164"/>
      <c r="AB1723" s="164"/>
      <c r="AC1723" s="164"/>
      <c r="AD1723" s="164"/>
      <c r="AE1723" s="164"/>
      <c r="AF1723" s="164"/>
      <c r="AG1723" s="164"/>
      <c r="AH1723" s="164"/>
      <c r="AI1723" s="164"/>
      <c r="AJ1723" s="164"/>
      <c r="AK1723" s="164"/>
      <c r="AL1723" s="164"/>
      <c r="AM1723" s="164"/>
      <c r="AN1723" s="164"/>
      <c r="AO1723" s="164"/>
      <c r="AP1723" s="164"/>
      <c r="AQ1723" s="164"/>
      <c r="AR1723" s="164"/>
      <c r="AS1723" s="164"/>
      <c r="AT1723" s="164"/>
      <c r="AU1723" s="164"/>
      <c r="AV1723" s="164"/>
      <c r="AW1723" s="164"/>
      <c r="AX1723" s="164"/>
      <c r="AY1723" s="164"/>
      <c r="AZ1723" s="164"/>
      <c r="BA1723" s="164"/>
      <c r="BB1723" s="164"/>
      <c r="BC1723" s="164"/>
      <c r="BD1723" s="164"/>
      <c r="BE1723" s="164"/>
      <c r="BF1723" s="164"/>
      <c r="BG1723" s="164"/>
      <c r="BH1723" s="164"/>
      <c r="BI1723" s="164"/>
      <c r="BJ1723" s="164"/>
      <c r="BK1723" s="164"/>
      <c r="BL1723" s="164"/>
      <c r="BM1723" s="164"/>
      <c r="BN1723" s="164"/>
      <c r="BO1723" s="164"/>
      <c r="BP1723" s="164"/>
      <c r="BQ1723" s="164"/>
      <c r="BR1723" s="164"/>
      <c r="BS1723" s="164"/>
      <c r="BT1723" s="164"/>
      <c r="BU1723" s="164"/>
      <c r="BV1723" s="164"/>
      <c r="BW1723" s="164"/>
      <c r="BX1723" s="164"/>
      <c r="BY1723" s="172"/>
    </row>
    <row r="1724" spans="1:77" s="169" customFormat="1" x14ac:dyDescent="0.3">
      <c r="A1724" s="156"/>
      <c r="B1724" s="170"/>
      <c r="W1724" s="170"/>
      <c r="X1724" s="164"/>
      <c r="Y1724" s="164"/>
      <c r="Z1724" s="164"/>
      <c r="AA1724" s="164"/>
      <c r="AB1724" s="164"/>
      <c r="AC1724" s="164"/>
      <c r="AD1724" s="164"/>
      <c r="AE1724" s="164"/>
      <c r="AF1724" s="164"/>
      <c r="AG1724" s="164"/>
      <c r="AH1724" s="164"/>
      <c r="AI1724" s="164"/>
      <c r="AJ1724" s="164"/>
      <c r="AK1724" s="164"/>
      <c r="AL1724" s="164"/>
      <c r="AM1724" s="164"/>
      <c r="AN1724" s="164"/>
      <c r="AO1724" s="164"/>
      <c r="AP1724" s="164"/>
      <c r="AQ1724" s="164"/>
      <c r="AR1724" s="164"/>
      <c r="AS1724" s="164"/>
      <c r="AT1724" s="164"/>
      <c r="AU1724" s="164"/>
      <c r="AV1724" s="164"/>
      <c r="AW1724" s="164"/>
      <c r="AX1724" s="164"/>
      <c r="AY1724" s="164"/>
      <c r="AZ1724" s="164"/>
      <c r="BA1724" s="164"/>
      <c r="BB1724" s="164"/>
      <c r="BC1724" s="164"/>
      <c r="BD1724" s="164"/>
      <c r="BE1724" s="164"/>
      <c r="BF1724" s="164"/>
      <c r="BG1724" s="164"/>
      <c r="BH1724" s="164"/>
      <c r="BI1724" s="164"/>
      <c r="BJ1724" s="164"/>
      <c r="BK1724" s="164"/>
      <c r="BL1724" s="164"/>
      <c r="BM1724" s="164"/>
      <c r="BN1724" s="164"/>
      <c r="BO1724" s="164"/>
      <c r="BP1724" s="164"/>
      <c r="BQ1724" s="164"/>
      <c r="BR1724" s="164"/>
      <c r="BS1724" s="164"/>
      <c r="BT1724" s="164"/>
      <c r="BU1724" s="164"/>
      <c r="BV1724" s="164"/>
      <c r="BW1724" s="164"/>
      <c r="BX1724" s="164"/>
      <c r="BY1724" s="172"/>
    </row>
    <row r="1725" spans="1:77" s="169" customFormat="1" x14ac:dyDescent="0.3">
      <c r="A1725" s="156"/>
      <c r="B1725" s="170"/>
      <c r="W1725" s="170"/>
      <c r="X1725" s="164"/>
      <c r="Y1725" s="164"/>
      <c r="Z1725" s="164"/>
      <c r="AA1725" s="164"/>
      <c r="AB1725" s="164"/>
      <c r="AC1725" s="164"/>
      <c r="AD1725" s="164"/>
      <c r="AE1725" s="164"/>
      <c r="AF1725" s="164"/>
      <c r="AG1725" s="164"/>
      <c r="AH1725" s="164"/>
      <c r="AI1725" s="164"/>
      <c r="AJ1725" s="164"/>
      <c r="AK1725" s="164"/>
      <c r="AL1725" s="164"/>
      <c r="AM1725" s="164"/>
      <c r="AN1725" s="164"/>
      <c r="AO1725" s="164"/>
      <c r="AP1725" s="164"/>
      <c r="AQ1725" s="164"/>
      <c r="AR1725" s="164"/>
      <c r="AS1725" s="164"/>
      <c r="AT1725" s="164"/>
      <c r="AU1725" s="164"/>
      <c r="AV1725" s="164"/>
      <c r="AW1725" s="164"/>
      <c r="AX1725" s="164"/>
      <c r="AY1725" s="164"/>
      <c r="AZ1725" s="164"/>
      <c r="BA1725" s="164"/>
      <c r="BB1725" s="164"/>
      <c r="BC1725" s="164"/>
      <c r="BD1725" s="164"/>
      <c r="BE1725" s="164"/>
      <c r="BF1725" s="164"/>
      <c r="BG1725" s="164"/>
      <c r="BH1725" s="164"/>
      <c r="BI1725" s="164"/>
      <c r="BJ1725" s="164"/>
      <c r="BK1725" s="164"/>
      <c r="BL1725" s="164"/>
      <c r="BM1725" s="164"/>
      <c r="BN1725" s="164"/>
      <c r="BO1725" s="164"/>
      <c r="BP1725" s="164"/>
      <c r="BQ1725" s="164"/>
      <c r="BR1725" s="164"/>
      <c r="BS1725" s="164"/>
      <c r="BT1725" s="164"/>
      <c r="BU1725" s="164"/>
      <c r="BV1725" s="164"/>
      <c r="BW1725" s="164"/>
      <c r="BX1725" s="164"/>
      <c r="BY1725" s="172"/>
    </row>
    <row r="1726" spans="1:77" s="169" customFormat="1" x14ac:dyDescent="0.3">
      <c r="A1726" s="156"/>
      <c r="B1726" s="170"/>
      <c r="W1726" s="170"/>
      <c r="X1726" s="164"/>
      <c r="Y1726" s="164"/>
      <c r="Z1726" s="164"/>
      <c r="AA1726" s="164"/>
      <c r="AB1726" s="164"/>
      <c r="AC1726" s="164"/>
      <c r="AD1726" s="164"/>
      <c r="AE1726" s="164"/>
      <c r="AF1726" s="164"/>
      <c r="AG1726" s="164"/>
      <c r="AH1726" s="164"/>
      <c r="AI1726" s="164"/>
      <c r="AJ1726" s="164"/>
      <c r="AK1726" s="164"/>
      <c r="AL1726" s="164"/>
      <c r="AM1726" s="164"/>
      <c r="AN1726" s="164"/>
      <c r="AO1726" s="164"/>
      <c r="AP1726" s="164"/>
      <c r="AQ1726" s="164"/>
      <c r="AR1726" s="164"/>
      <c r="AS1726" s="164"/>
      <c r="AT1726" s="164"/>
      <c r="AU1726" s="164"/>
      <c r="AV1726" s="164"/>
      <c r="AW1726" s="164"/>
      <c r="AX1726" s="164"/>
      <c r="AY1726" s="164"/>
      <c r="AZ1726" s="164"/>
      <c r="BA1726" s="164"/>
      <c r="BB1726" s="164"/>
      <c r="BC1726" s="164"/>
      <c r="BD1726" s="164"/>
      <c r="BE1726" s="164"/>
      <c r="BF1726" s="164"/>
      <c r="BG1726" s="164"/>
      <c r="BH1726" s="164"/>
      <c r="BI1726" s="164"/>
      <c r="BJ1726" s="164"/>
      <c r="BK1726" s="164"/>
      <c r="BL1726" s="164"/>
      <c r="BM1726" s="164"/>
      <c r="BN1726" s="164"/>
      <c r="BO1726" s="164"/>
      <c r="BP1726" s="164"/>
      <c r="BQ1726" s="164"/>
      <c r="BR1726" s="164"/>
      <c r="BS1726" s="164"/>
      <c r="BT1726" s="164"/>
      <c r="BU1726" s="164"/>
      <c r="BV1726" s="164"/>
      <c r="BW1726" s="164"/>
      <c r="BX1726" s="164"/>
      <c r="BY1726" s="172"/>
    </row>
    <row r="1727" spans="1:77" s="169" customFormat="1" x14ac:dyDescent="0.3">
      <c r="A1727" s="156"/>
      <c r="B1727" s="170"/>
      <c r="W1727" s="170"/>
      <c r="X1727" s="164"/>
      <c r="Y1727" s="164"/>
      <c r="Z1727" s="164"/>
      <c r="AA1727" s="164"/>
      <c r="AB1727" s="164"/>
      <c r="AC1727" s="164"/>
      <c r="AD1727" s="164"/>
      <c r="AE1727" s="164"/>
      <c r="AF1727" s="164"/>
      <c r="AG1727" s="164"/>
      <c r="AH1727" s="164"/>
      <c r="AI1727" s="164"/>
      <c r="AJ1727" s="164"/>
      <c r="AK1727" s="164"/>
      <c r="AL1727" s="164"/>
      <c r="AM1727" s="164"/>
      <c r="AN1727" s="164"/>
      <c r="AO1727" s="164"/>
      <c r="AP1727" s="164"/>
      <c r="AQ1727" s="164"/>
      <c r="AR1727" s="164"/>
      <c r="AS1727" s="164"/>
      <c r="AT1727" s="164"/>
      <c r="AU1727" s="164"/>
      <c r="AV1727" s="164"/>
      <c r="AW1727" s="164"/>
      <c r="AX1727" s="164"/>
      <c r="AY1727" s="164"/>
      <c r="AZ1727" s="164"/>
      <c r="BA1727" s="164"/>
      <c r="BB1727" s="164"/>
      <c r="BC1727" s="164"/>
      <c r="BD1727" s="164"/>
      <c r="BE1727" s="164"/>
      <c r="BF1727" s="164"/>
      <c r="BG1727" s="164"/>
      <c r="BH1727" s="164"/>
      <c r="BI1727" s="164"/>
      <c r="BJ1727" s="164"/>
      <c r="BK1727" s="164"/>
      <c r="BL1727" s="164"/>
      <c r="BM1727" s="164"/>
      <c r="BN1727" s="164"/>
      <c r="BO1727" s="164"/>
      <c r="BP1727" s="164"/>
      <c r="BQ1727" s="164"/>
      <c r="BR1727" s="164"/>
      <c r="BS1727" s="164"/>
      <c r="BT1727" s="164"/>
      <c r="BU1727" s="164"/>
      <c r="BV1727" s="164"/>
      <c r="BW1727" s="164"/>
      <c r="BX1727" s="164"/>
      <c r="BY1727" s="172"/>
    </row>
    <row r="1728" spans="1:77" s="169" customFormat="1" x14ac:dyDescent="0.3">
      <c r="A1728" s="156"/>
      <c r="B1728" s="170"/>
      <c r="W1728" s="170"/>
      <c r="X1728" s="164"/>
      <c r="Y1728" s="164"/>
      <c r="Z1728" s="164"/>
      <c r="AA1728" s="164"/>
      <c r="AB1728" s="164"/>
      <c r="AC1728" s="164"/>
      <c r="AD1728" s="164"/>
      <c r="AE1728" s="164"/>
      <c r="AF1728" s="164"/>
      <c r="AG1728" s="164"/>
      <c r="AH1728" s="164"/>
      <c r="AI1728" s="164"/>
      <c r="AJ1728" s="164"/>
      <c r="AK1728" s="164"/>
      <c r="AL1728" s="164"/>
      <c r="AM1728" s="164"/>
      <c r="AN1728" s="164"/>
      <c r="AO1728" s="164"/>
      <c r="AP1728" s="164"/>
      <c r="AQ1728" s="164"/>
      <c r="AR1728" s="164"/>
      <c r="AS1728" s="164"/>
      <c r="AT1728" s="164"/>
      <c r="AU1728" s="164"/>
      <c r="AV1728" s="164"/>
      <c r="AW1728" s="164"/>
      <c r="AX1728" s="164"/>
      <c r="AY1728" s="164"/>
      <c r="AZ1728" s="164"/>
      <c r="BA1728" s="164"/>
      <c r="BB1728" s="164"/>
      <c r="BC1728" s="164"/>
      <c r="BD1728" s="164"/>
      <c r="BE1728" s="164"/>
      <c r="BF1728" s="164"/>
      <c r="BG1728" s="164"/>
      <c r="BH1728" s="164"/>
      <c r="BI1728" s="164"/>
      <c r="BJ1728" s="164"/>
      <c r="BK1728" s="164"/>
      <c r="BL1728" s="164"/>
      <c r="BM1728" s="164"/>
      <c r="BN1728" s="164"/>
      <c r="BO1728" s="164"/>
      <c r="BP1728" s="164"/>
      <c r="BQ1728" s="164"/>
      <c r="BR1728" s="164"/>
      <c r="BS1728" s="164"/>
      <c r="BT1728" s="164"/>
      <c r="BU1728" s="164"/>
      <c r="BV1728" s="164"/>
      <c r="BW1728" s="164"/>
      <c r="BX1728" s="164"/>
      <c r="BY1728" s="172"/>
    </row>
    <row r="1729" spans="1:77" s="169" customFormat="1" x14ac:dyDescent="0.3">
      <c r="A1729" s="156"/>
      <c r="B1729" s="170"/>
      <c r="W1729" s="170"/>
      <c r="X1729" s="164"/>
      <c r="Y1729" s="164"/>
      <c r="Z1729" s="164"/>
      <c r="AA1729" s="164"/>
      <c r="AB1729" s="164"/>
      <c r="AC1729" s="164"/>
      <c r="AD1729" s="164"/>
      <c r="AE1729" s="164"/>
      <c r="AF1729" s="164"/>
      <c r="AG1729" s="164"/>
      <c r="AH1729" s="164"/>
      <c r="AI1729" s="164"/>
      <c r="AJ1729" s="164"/>
      <c r="AK1729" s="164"/>
      <c r="AL1729" s="164"/>
      <c r="AM1729" s="164"/>
      <c r="AN1729" s="164"/>
      <c r="AO1729" s="164"/>
      <c r="AP1729" s="164"/>
      <c r="AQ1729" s="164"/>
      <c r="AR1729" s="164"/>
      <c r="AS1729" s="164"/>
      <c r="AT1729" s="164"/>
      <c r="AU1729" s="164"/>
      <c r="AV1729" s="164"/>
      <c r="AW1729" s="164"/>
      <c r="AX1729" s="164"/>
      <c r="AY1729" s="164"/>
      <c r="AZ1729" s="164"/>
      <c r="BA1729" s="164"/>
      <c r="BB1729" s="164"/>
      <c r="BC1729" s="164"/>
      <c r="BD1729" s="164"/>
      <c r="BE1729" s="164"/>
      <c r="BF1729" s="164"/>
      <c r="BG1729" s="164"/>
      <c r="BH1729" s="164"/>
      <c r="BI1729" s="164"/>
      <c r="BJ1729" s="164"/>
      <c r="BK1729" s="164"/>
      <c r="BL1729" s="164"/>
      <c r="BM1729" s="164"/>
      <c r="BN1729" s="164"/>
      <c r="BO1729" s="164"/>
      <c r="BP1729" s="164"/>
      <c r="BQ1729" s="164"/>
      <c r="BR1729" s="164"/>
      <c r="BS1729" s="164"/>
      <c r="BT1729" s="164"/>
      <c r="BU1729" s="164"/>
      <c r="BV1729" s="164"/>
      <c r="BW1729" s="164"/>
      <c r="BX1729" s="164"/>
      <c r="BY1729" s="172"/>
    </row>
    <row r="1730" spans="1:77" s="169" customFormat="1" x14ac:dyDescent="0.3">
      <c r="A1730" s="156"/>
      <c r="B1730" s="170"/>
      <c r="W1730" s="170"/>
      <c r="X1730" s="164"/>
      <c r="Y1730" s="164"/>
      <c r="Z1730" s="164"/>
      <c r="AA1730" s="164"/>
      <c r="AB1730" s="164"/>
      <c r="AC1730" s="164"/>
      <c r="AD1730" s="164"/>
      <c r="AE1730" s="164"/>
      <c r="AF1730" s="164"/>
      <c r="AG1730" s="164"/>
      <c r="AH1730" s="164"/>
      <c r="AI1730" s="164"/>
      <c r="AJ1730" s="164"/>
      <c r="AK1730" s="164"/>
      <c r="AL1730" s="164"/>
      <c r="AM1730" s="164"/>
      <c r="AN1730" s="164"/>
      <c r="AO1730" s="164"/>
      <c r="AP1730" s="164"/>
      <c r="AQ1730" s="164"/>
      <c r="AR1730" s="164"/>
      <c r="AS1730" s="164"/>
      <c r="AT1730" s="164"/>
      <c r="AU1730" s="164"/>
      <c r="AV1730" s="164"/>
      <c r="AW1730" s="164"/>
      <c r="AX1730" s="164"/>
      <c r="AY1730" s="164"/>
      <c r="AZ1730" s="164"/>
      <c r="BA1730" s="164"/>
      <c r="BB1730" s="164"/>
      <c r="BC1730" s="164"/>
      <c r="BD1730" s="164"/>
      <c r="BE1730" s="164"/>
      <c r="BF1730" s="164"/>
      <c r="BG1730" s="164"/>
      <c r="BH1730" s="164"/>
      <c r="BI1730" s="164"/>
      <c r="BJ1730" s="164"/>
      <c r="BK1730" s="164"/>
      <c r="BL1730" s="164"/>
      <c r="BM1730" s="164"/>
      <c r="BN1730" s="164"/>
      <c r="BO1730" s="164"/>
      <c r="BP1730" s="164"/>
      <c r="BQ1730" s="164"/>
      <c r="BR1730" s="164"/>
      <c r="BS1730" s="164"/>
      <c r="BT1730" s="164"/>
      <c r="BU1730" s="164"/>
      <c r="BV1730" s="164"/>
      <c r="BW1730" s="164"/>
      <c r="BX1730" s="164"/>
      <c r="BY1730" s="172"/>
    </row>
    <row r="1731" spans="1:77" s="169" customFormat="1" x14ac:dyDescent="0.3">
      <c r="A1731" s="156"/>
      <c r="B1731" s="170"/>
      <c r="W1731" s="170"/>
      <c r="X1731" s="164"/>
      <c r="Y1731" s="164"/>
      <c r="Z1731" s="164"/>
      <c r="AA1731" s="164"/>
      <c r="AB1731" s="164"/>
      <c r="AC1731" s="164"/>
      <c r="AD1731" s="164"/>
      <c r="AE1731" s="164"/>
      <c r="AF1731" s="164"/>
      <c r="AG1731" s="164"/>
      <c r="AH1731" s="164"/>
      <c r="AI1731" s="164"/>
      <c r="AJ1731" s="164"/>
      <c r="AK1731" s="164"/>
      <c r="AL1731" s="164"/>
      <c r="AM1731" s="164"/>
      <c r="AN1731" s="164"/>
      <c r="AO1731" s="164"/>
      <c r="AP1731" s="164"/>
      <c r="AQ1731" s="164"/>
      <c r="AR1731" s="164"/>
      <c r="AS1731" s="164"/>
      <c r="AT1731" s="164"/>
      <c r="AU1731" s="164"/>
      <c r="AV1731" s="164"/>
      <c r="AW1731" s="164"/>
      <c r="AX1731" s="164"/>
      <c r="AY1731" s="164"/>
      <c r="AZ1731" s="164"/>
      <c r="BA1731" s="164"/>
      <c r="BB1731" s="164"/>
      <c r="BC1731" s="164"/>
      <c r="BD1731" s="164"/>
      <c r="BE1731" s="164"/>
      <c r="BF1731" s="164"/>
      <c r="BG1731" s="164"/>
      <c r="BH1731" s="164"/>
      <c r="BI1731" s="164"/>
      <c r="BJ1731" s="164"/>
      <c r="BK1731" s="164"/>
      <c r="BL1731" s="164"/>
      <c r="BM1731" s="164"/>
      <c r="BN1731" s="164"/>
      <c r="BO1731" s="164"/>
      <c r="BP1731" s="164"/>
      <c r="BQ1731" s="164"/>
      <c r="BR1731" s="164"/>
      <c r="BS1731" s="164"/>
      <c r="BT1731" s="164"/>
      <c r="BU1731" s="164"/>
      <c r="BV1731" s="164"/>
      <c r="BW1731" s="164"/>
      <c r="BX1731" s="164"/>
      <c r="BY1731" s="172"/>
    </row>
    <row r="1732" spans="1:77" s="169" customFormat="1" x14ac:dyDescent="0.3">
      <c r="A1732" s="156"/>
      <c r="B1732" s="170"/>
      <c r="W1732" s="170"/>
      <c r="X1732" s="164"/>
      <c r="Y1732" s="164"/>
      <c r="Z1732" s="164"/>
      <c r="AA1732" s="164"/>
      <c r="AB1732" s="164"/>
      <c r="AC1732" s="164"/>
      <c r="AD1732" s="164"/>
      <c r="AE1732" s="164"/>
      <c r="AF1732" s="164"/>
      <c r="AG1732" s="164"/>
      <c r="AH1732" s="164"/>
      <c r="AI1732" s="164"/>
      <c r="AJ1732" s="164"/>
      <c r="AK1732" s="164"/>
      <c r="AL1732" s="164"/>
      <c r="AM1732" s="164"/>
      <c r="AN1732" s="164"/>
      <c r="AO1732" s="164"/>
      <c r="AP1732" s="164"/>
      <c r="AQ1732" s="164"/>
      <c r="AR1732" s="164"/>
      <c r="AS1732" s="164"/>
      <c r="AT1732" s="164"/>
      <c r="AU1732" s="164"/>
      <c r="AV1732" s="164"/>
      <c r="AW1732" s="164"/>
      <c r="AX1732" s="164"/>
      <c r="AY1732" s="164"/>
      <c r="AZ1732" s="164"/>
      <c r="BA1732" s="164"/>
      <c r="BB1732" s="164"/>
      <c r="BC1732" s="164"/>
      <c r="BD1732" s="164"/>
      <c r="BE1732" s="164"/>
      <c r="BF1732" s="164"/>
      <c r="BG1732" s="164"/>
      <c r="BH1732" s="164"/>
      <c r="BI1732" s="164"/>
      <c r="BJ1732" s="164"/>
      <c r="BK1732" s="164"/>
      <c r="BL1732" s="164"/>
      <c r="BM1732" s="164"/>
      <c r="BN1732" s="164"/>
      <c r="BO1732" s="164"/>
      <c r="BP1732" s="164"/>
      <c r="BQ1732" s="164"/>
      <c r="BR1732" s="164"/>
      <c r="BS1732" s="164"/>
      <c r="BT1732" s="164"/>
      <c r="BU1732" s="164"/>
      <c r="BV1732" s="164"/>
      <c r="BW1732" s="164"/>
      <c r="BX1732" s="164"/>
      <c r="BY1732" s="172"/>
    </row>
    <row r="1733" spans="1:77" s="169" customFormat="1" x14ac:dyDescent="0.3">
      <c r="A1733" s="156"/>
      <c r="B1733" s="170"/>
      <c r="W1733" s="170"/>
      <c r="X1733" s="164"/>
      <c r="Y1733" s="164"/>
      <c r="Z1733" s="164"/>
      <c r="AA1733" s="164"/>
      <c r="AB1733" s="164"/>
      <c r="AC1733" s="164"/>
      <c r="AD1733" s="164"/>
      <c r="AE1733" s="164"/>
      <c r="AF1733" s="164"/>
      <c r="AG1733" s="164"/>
      <c r="AH1733" s="164"/>
      <c r="AI1733" s="164"/>
      <c r="AJ1733" s="164"/>
      <c r="AK1733" s="164"/>
      <c r="AL1733" s="164"/>
      <c r="AM1733" s="164"/>
      <c r="AN1733" s="164"/>
      <c r="AO1733" s="164"/>
      <c r="AP1733" s="164"/>
      <c r="AQ1733" s="164"/>
      <c r="AR1733" s="164"/>
      <c r="AS1733" s="164"/>
      <c r="AT1733" s="164"/>
      <c r="AU1733" s="164"/>
      <c r="AV1733" s="164"/>
      <c r="AW1733" s="164"/>
      <c r="AX1733" s="164"/>
      <c r="AY1733" s="164"/>
      <c r="AZ1733" s="164"/>
      <c r="BA1733" s="164"/>
      <c r="BB1733" s="164"/>
      <c r="BC1733" s="164"/>
      <c r="BD1733" s="164"/>
      <c r="BE1733" s="164"/>
      <c r="BF1733" s="164"/>
      <c r="BG1733" s="164"/>
      <c r="BH1733" s="164"/>
      <c r="BI1733" s="164"/>
      <c r="BJ1733" s="164"/>
      <c r="BK1733" s="164"/>
      <c r="BL1733" s="164"/>
      <c r="BM1733" s="164"/>
      <c r="BN1733" s="164"/>
      <c r="BO1733" s="164"/>
      <c r="BP1733" s="164"/>
      <c r="BQ1733" s="164"/>
      <c r="BR1733" s="164"/>
      <c r="BS1733" s="164"/>
      <c r="BT1733" s="164"/>
      <c r="BU1733" s="164"/>
      <c r="BV1733" s="164"/>
      <c r="BW1733" s="164"/>
      <c r="BX1733" s="164"/>
      <c r="BY1733" s="172"/>
    </row>
    <row r="1734" spans="1:77" s="169" customFormat="1" x14ac:dyDescent="0.3">
      <c r="A1734" s="156"/>
      <c r="B1734" s="170"/>
      <c r="W1734" s="170"/>
      <c r="X1734" s="164"/>
      <c r="Y1734" s="164"/>
      <c r="Z1734" s="164"/>
      <c r="AA1734" s="164"/>
      <c r="AB1734" s="164"/>
      <c r="AC1734" s="164"/>
      <c r="AD1734" s="164"/>
      <c r="AE1734" s="164"/>
      <c r="AF1734" s="164"/>
      <c r="AG1734" s="164"/>
      <c r="AH1734" s="164"/>
      <c r="AI1734" s="164"/>
      <c r="AJ1734" s="164"/>
      <c r="AK1734" s="164"/>
      <c r="AL1734" s="164"/>
      <c r="AM1734" s="164"/>
      <c r="AN1734" s="164"/>
      <c r="AO1734" s="164"/>
      <c r="AP1734" s="164"/>
      <c r="AQ1734" s="164"/>
      <c r="AR1734" s="164"/>
      <c r="AS1734" s="164"/>
      <c r="AT1734" s="164"/>
      <c r="AU1734" s="164"/>
      <c r="AV1734" s="164"/>
      <c r="AW1734" s="164"/>
      <c r="AX1734" s="164"/>
      <c r="AY1734" s="164"/>
      <c r="AZ1734" s="164"/>
      <c r="BA1734" s="164"/>
      <c r="BB1734" s="164"/>
      <c r="BC1734" s="164"/>
      <c r="BD1734" s="164"/>
      <c r="BE1734" s="164"/>
      <c r="BF1734" s="164"/>
      <c r="BG1734" s="164"/>
      <c r="BH1734" s="164"/>
      <c r="BI1734" s="164"/>
      <c r="BJ1734" s="164"/>
      <c r="BK1734" s="164"/>
      <c r="BL1734" s="164"/>
      <c r="BM1734" s="164"/>
      <c r="BN1734" s="164"/>
      <c r="BO1734" s="164"/>
      <c r="BP1734" s="164"/>
      <c r="BQ1734" s="164"/>
      <c r="BR1734" s="164"/>
      <c r="BS1734" s="164"/>
      <c r="BT1734" s="164"/>
      <c r="BU1734" s="164"/>
      <c r="BV1734" s="164"/>
      <c r="BW1734" s="164"/>
      <c r="BX1734" s="164"/>
      <c r="BY1734" s="172"/>
    </row>
    <row r="1735" spans="1:77" s="169" customFormat="1" x14ac:dyDescent="0.3">
      <c r="A1735" s="156"/>
      <c r="B1735" s="170"/>
      <c r="W1735" s="170"/>
      <c r="X1735" s="164"/>
      <c r="Y1735" s="164"/>
      <c r="Z1735" s="164"/>
      <c r="AA1735" s="164"/>
      <c r="AB1735" s="164"/>
      <c r="AC1735" s="164"/>
      <c r="AD1735" s="164"/>
      <c r="AE1735" s="164"/>
      <c r="AF1735" s="164"/>
      <c r="AG1735" s="164"/>
      <c r="AH1735" s="164"/>
      <c r="AI1735" s="164"/>
      <c r="AJ1735" s="164"/>
      <c r="AK1735" s="164"/>
      <c r="AL1735" s="164"/>
      <c r="AM1735" s="164"/>
      <c r="AN1735" s="164"/>
      <c r="AO1735" s="164"/>
      <c r="AP1735" s="164"/>
      <c r="AQ1735" s="164"/>
      <c r="AR1735" s="164"/>
      <c r="AS1735" s="164"/>
      <c r="AT1735" s="164"/>
      <c r="AU1735" s="164"/>
      <c r="AV1735" s="164"/>
      <c r="AW1735" s="164"/>
      <c r="AX1735" s="164"/>
      <c r="AY1735" s="164"/>
      <c r="AZ1735" s="164"/>
      <c r="BA1735" s="164"/>
      <c r="BB1735" s="164"/>
      <c r="BC1735" s="164"/>
      <c r="BD1735" s="164"/>
      <c r="BE1735" s="164"/>
      <c r="BF1735" s="164"/>
      <c r="BG1735" s="164"/>
      <c r="BH1735" s="164"/>
      <c r="BI1735" s="164"/>
      <c r="BJ1735" s="164"/>
      <c r="BK1735" s="164"/>
      <c r="BL1735" s="164"/>
      <c r="BM1735" s="164"/>
      <c r="BN1735" s="164"/>
      <c r="BO1735" s="164"/>
      <c r="BP1735" s="164"/>
      <c r="BQ1735" s="164"/>
      <c r="BR1735" s="164"/>
      <c r="BS1735" s="164"/>
      <c r="BT1735" s="164"/>
      <c r="BU1735" s="164"/>
      <c r="BV1735" s="164"/>
      <c r="BW1735" s="164"/>
      <c r="BX1735" s="164"/>
      <c r="BY1735" s="172"/>
    </row>
    <row r="1736" spans="1:77" s="169" customFormat="1" x14ac:dyDescent="0.3">
      <c r="A1736" s="156"/>
      <c r="B1736" s="170"/>
      <c r="W1736" s="170"/>
      <c r="X1736" s="164"/>
      <c r="Y1736" s="164"/>
      <c r="Z1736" s="164"/>
      <c r="AA1736" s="164"/>
      <c r="AB1736" s="164"/>
      <c r="AC1736" s="164"/>
      <c r="AD1736" s="164"/>
      <c r="AE1736" s="164"/>
      <c r="AF1736" s="164"/>
      <c r="AG1736" s="164"/>
      <c r="AH1736" s="164"/>
      <c r="AI1736" s="164"/>
      <c r="AJ1736" s="164"/>
      <c r="AK1736" s="164"/>
      <c r="AL1736" s="164"/>
      <c r="AM1736" s="164"/>
      <c r="AN1736" s="164"/>
      <c r="AO1736" s="164"/>
      <c r="AP1736" s="164"/>
      <c r="AQ1736" s="164"/>
      <c r="AR1736" s="164"/>
      <c r="AS1736" s="164"/>
      <c r="AT1736" s="164"/>
      <c r="AU1736" s="164"/>
      <c r="AV1736" s="164"/>
      <c r="AW1736" s="164"/>
      <c r="AX1736" s="164"/>
      <c r="AY1736" s="164"/>
      <c r="AZ1736" s="164"/>
      <c r="BA1736" s="164"/>
      <c r="BB1736" s="164"/>
      <c r="BC1736" s="164"/>
      <c r="BD1736" s="164"/>
      <c r="BE1736" s="164"/>
      <c r="BF1736" s="164"/>
      <c r="BG1736" s="164"/>
      <c r="BH1736" s="164"/>
      <c r="BI1736" s="164"/>
      <c r="BJ1736" s="164"/>
      <c r="BK1736" s="164"/>
      <c r="BL1736" s="164"/>
      <c r="BM1736" s="164"/>
      <c r="BN1736" s="164"/>
      <c r="BO1736" s="164"/>
      <c r="BP1736" s="164"/>
      <c r="BQ1736" s="164"/>
      <c r="BR1736" s="164"/>
      <c r="BS1736" s="164"/>
      <c r="BT1736" s="164"/>
      <c r="BU1736" s="164"/>
      <c r="BV1736" s="164"/>
      <c r="BW1736" s="164"/>
      <c r="BX1736" s="164"/>
      <c r="BY1736" s="172"/>
    </row>
    <row r="1737" spans="1:77" s="169" customFormat="1" x14ac:dyDescent="0.3">
      <c r="A1737" s="156"/>
      <c r="B1737" s="170"/>
      <c r="W1737" s="170"/>
      <c r="X1737" s="164"/>
      <c r="Y1737" s="164"/>
      <c r="Z1737" s="164"/>
      <c r="AA1737" s="164"/>
      <c r="AB1737" s="164"/>
      <c r="AC1737" s="164"/>
      <c r="AD1737" s="164"/>
      <c r="AE1737" s="164"/>
      <c r="AF1737" s="164"/>
      <c r="AG1737" s="164"/>
      <c r="AH1737" s="164"/>
      <c r="AI1737" s="164"/>
      <c r="AJ1737" s="164"/>
      <c r="AK1737" s="164"/>
      <c r="AL1737" s="164"/>
      <c r="AM1737" s="164"/>
      <c r="AN1737" s="164"/>
      <c r="AO1737" s="164"/>
      <c r="AP1737" s="164"/>
      <c r="AQ1737" s="164"/>
      <c r="AR1737" s="164"/>
      <c r="AS1737" s="164"/>
      <c r="AT1737" s="164"/>
      <c r="AU1737" s="164"/>
      <c r="AV1737" s="164"/>
      <c r="AW1737" s="164"/>
      <c r="AX1737" s="164"/>
      <c r="AY1737" s="164"/>
      <c r="AZ1737" s="164"/>
      <c r="BA1737" s="164"/>
      <c r="BB1737" s="164"/>
      <c r="BC1737" s="164"/>
      <c r="BD1737" s="164"/>
      <c r="BE1737" s="164"/>
      <c r="BF1737" s="164"/>
      <c r="BG1737" s="164"/>
      <c r="BH1737" s="164"/>
      <c r="BI1737" s="164"/>
      <c r="BJ1737" s="164"/>
      <c r="BK1737" s="164"/>
      <c r="BL1737" s="164"/>
      <c r="BM1737" s="164"/>
      <c r="BN1737" s="164"/>
      <c r="BO1737" s="164"/>
      <c r="BP1737" s="164"/>
      <c r="BQ1737" s="164"/>
      <c r="BR1737" s="164"/>
      <c r="BS1737" s="164"/>
      <c r="BT1737" s="164"/>
      <c r="BU1737" s="164"/>
      <c r="BV1737" s="164"/>
      <c r="BW1737" s="164"/>
      <c r="BX1737" s="164"/>
      <c r="BY1737" s="172"/>
    </row>
    <row r="1738" spans="1:77" s="169" customFormat="1" x14ac:dyDescent="0.3">
      <c r="A1738" s="156"/>
      <c r="B1738" s="170"/>
      <c r="W1738" s="170"/>
      <c r="X1738" s="164"/>
      <c r="Y1738" s="164"/>
      <c r="Z1738" s="164"/>
      <c r="AA1738" s="164"/>
      <c r="AB1738" s="164"/>
      <c r="AC1738" s="164"/>
      <c r="AD1738" s="164"/>
      <c r="AE1738" s="164"/>
      <c r="AF1738" s="164"/>
      <c r="AG1738" s="164"/>
      <c r="AH1738" s="164"/>
      <c r="AI1738" s="164"/>
      <c r="AJ1738" s="164"/>
      <c r="AK1738" s="164"/>
      <c r="AL1738" s="164"/>
      <c r="AM1738" s="164"/>
      <c r="AN1738" s="164"/>
      <c r="AO1738" s="164"/>
      <c r="AP1738" s="164"/>
      <c r="AQ1738" s="164"/>
      <c r="AR1738" s="164"/>
      <c r="AS1738" s="164"/>
      <c r="AT1738" s="164"/>
      <c r="AU1738" s="164"/>
      <c r="AV1738" s="164"/>
      <c r="AW1738" s="164"/>
      <c r="AX1738" s="164"/>
      <c r="AY1738" s="164"/>
      <c r="AZ1738" s="164"/>
      <c r="BA1738" s="164"/>
      <c r="BB1738" s="164"/>
      <c r="BC1738" s="164"/>
      <c r="BD1738" s="164"/>
      <c r="BE1738" s="164"/>
      <c r="BF1738" s="164"/>
      <c r="BG1738" s="164"/>
      <c r="BH1738" s="164"/>
      <c r="BI1738" s="164"/>
      <c r="BJ1738" s="164"/>
      <c r="BK1738" s="164"/>
      <c r="BL1738" s="164"/>
      <c r="BM1738" s="164"/>
      <c r="BN1738" s="164"/>
      <c r="BO1738" s="164"/>
      <c r="BP1738" s="164"/>
      <c r="BQ1738" s="164"/>
      <c r="BR1738" s="164"/>
      <c r="BS1738" s="164"/>
      <c r="BT1738" s="164"/>
      <c r="BU1738" s="164"/>
      <c r="BV1738" s="164"/>
      <c r="BW1738" s="164"/>
      <c r="BX1738" s="164"/>
      <c r="BY1738" s="172"/>
    </row>
    <row r="1739" spans="1:77" s="169" customFormat="1" x14ac:dyDescent="0.3">
      <c r="A1739" s="156"/>
      <c r="B1739" s="170"/>
      <c r="W1739" s="170"/>
      <c r="X1739" s="164"/>
      <c r="Y1739" s="164"/>
      <c r="Z1739" s="164"/>
      <c r="AA1739" s="164"/>
      <c r="AB1739" s="164"/>
      <c r="AC1739" s="164"/>
      <c r="AD1739" s="164"/>
      <c r="AE1739" s="164"/>
      <c r="AF1739" s="164"/>
      <c r="AG1739" s="164"/>
      <c r="AH1739" s="164"/>
      <c r="AI1739" s="164"/>
      <c r="AJ1739" s="164"/>
      <c r="AK1739" s="164"/>
      <c r="AL1739" s="164"/>
      <c r="AM1739" s="164"/>
      <c r="AN1739" s="164"/>
      <c r="AO1739" s="164"/>
      <c r="AP1739" s="164"/>
      <c r="AQ1739" s="164"/>
      <c r="AR1739" s="164"/>
      <c r="AS1739" s="164"/>
      <c r="AT1739" s="164"/>
      <c r="AU1739" s="164"/>
      <c r="AV1739" s="164"/>
      <c r="AW1739" s="164"/>
      <c r="AX1739" s="164"/>
      <c r="AY1739" s="164"/>
      <c r="AZ1739" s="164"/>
      <c r="BA1739" s="164"/>
      <c r="BB1739" s="164"/>
      <c r="BC1739" s="164"/>
      <c r="BD1739" s="164"/>
      <c r="BE1739" s="164"/>
      <c r="BF1739" s="164"/>
      <c r="BG1739" s="164"/>
      <c r="BH1739" s="164"/>
      <c r="BI1739" s="164"/>
      <c r="BJ1739" s="164"/>
      <c r="BK1739" s="164"/>
      <c r="BL1739" s="164"/>
      <c r="BM1739" s="164"/>
      <c r="BN1739" s="164"/>
      <c r="BO1739" s="164"/>
      <c r="BP1739" s="164"/>
      <c r="BQ1739" s="164"/>
      <c r="BR1739" s="164"/>
      <c r="BS1739" s="164"/>
      <c r="BT1739" s="164"/>
      <c r="BU1739" s="164"/>
      <c r="BV1739" s="164"/>
      <c r="BW1739" s="164"/>
      <c r="BX1739" s="164"/>
      <c r="BY1739" s="172"/>
    </row>
    <row r="1740" spans="1:77" s="169" customFormat="1" x14ac:dyDescent="0.3">
      <c r="A1740" s="156"/>
      <c r="B1740" s="170"/>
      <c r="W1740" s="170"/>
      <c r="X1740" s="164"/>
      <c r="Y1740" s="164"/>
      <c r="Z1740" s="164"/>
      <c r="AA1740" s="164"/>
      <c r="AB1740" s="164"/>
      <c r="AC1740" s="164"/>
      <c r="AD1740" s="164"/>
      <c r="AE1740" s="164"/>
      <c r="AF1740" s="164"/>
      <c r="AG1740" s="164"/>
      <c r="AH1740" s="164"/>
      <c r="AI1740" s="164"/>
      <c r="AJ1740" s="164"/>
      <c r="AK1740" s="164"/>
      <c r="AL1740" s="164"/>
      <c r="AM1740" s="164"/>
      <c r="AN1740" s="164"/>
      <c r="AO1740" s="164"/>
      <c r="AP1740" s="164"/>
      <c r="AQ1740" s="164"/>
      <c r="AR1740" s="164"/>
      <c r="AS1740" s="164"/>
      <c r="AT1740" s="164"/>
      <c r="AU1740" s="164"/>
      <c r="AV1740" s="164"/>
      <c r="AW1740" s="164"/>
      <c r="AX1740" s="164"/>
      <c r="AY1740" s="164"/>
      <c r="AZ1740" s="164"/>
      <c r="BA1740" s="164"/>
      <c r="BB1740" s="164"/>
      <c r="BC1740" s="164"/>
      <c r="BD1740" s="164"/>
      <c r="BE1740" s="164"/>
      <c r="BF1740" s="164"/>
      <c r="BG1740" s="164"/>
      <c r="BH1740" s="164"/>
      <c r="BI1740" s="164"/>
      <c r="BJ1740" s="164"/>
      <c r="BK1740" s="164"/>
      <c r="BL1740" s="164"/>
      <c r="BM1740" s="164"/>
      <c r="BN1740" s="164"/>
      <c r="BO1740" s="164"/>
      <c r="BP1740" s="164"/>
      <c r="BQ1740" s="164"/>
      <c r="BR1740" s="164"/>
      <c r="BS1740" s="164"/>
      <c r="BT1740" s="164"/>
      <c r="BU1740" s="164"/>
      <c r="BV1740" s="164"/>
      <c r="BW1740" s="164"/>
      <c r="BX1740" s="164"/>
      <c r="BY1740" s="172"/>
    </row>
    <row r="1741" spans="1:77" s="169" customFormat="1" x14ac:dyDescent="0.3">
      <c r="A1741" s="156"/>
      <c r="B1741" s="170"/>
      <c r="W1741" s="170"/>
      <c r="X1741" s="164"/>
      <c r="Y1741" s="164"/>
      <c r="Z1741" s="164"/>
      <c r="AA1741" s="164"/>
      <c r="AB1741" s="164"/>
      <c r="AC1741" s="164"/>
      <c r="AD1741" s="164"/>
      <c r="AE1741" s="164"/>
      <c r="AF1741" s="164"/>
      <c r="AG1741" s="164"/>
      <c r="AH1741" s="164"/>
      <c r="AI1741" s="164"/>
      <c r="AJ1741" s="164"/>
      <c r="AK1741" s="164"/>
      <c r="AL1741" s="164"/>
      <c r="AM1741" s="164"/>
      <c r="AN1741" s="164"/>
      <c r="AO1741" s="164"/>
      <c r="AP1741" s="164"/>
      <c r="AQ1741" s="164"/>
      <c r="AR1741" s="164"/>
      <c r="AS1741" s="164"/>
      <c r="AT1741" s="164"/>
      <c r="AU1741" s="164"/>
      <c r="AV1741" s="164"/>
      <c r="AW1741" s="164"/>
      <c r="AX1741" s="164"/>
      <c r="AY1741" s="164"/>
      <c r="AZ1741" s="164"/>
      <c r="BA1741" s="164"/>
      <c r="BB1741" s="164"/>
      <c r="BC1741" s="164"/>
      <c r="BD1741" s="164"/>
      <c r="BE1741" s="164"/>
      <c r="BF1741" s="164"/>
      <c r="BG1741" s="164"/>
      <c r="BH1741" s="164"/>
      <c r="BI1741" s="164"/>
      <c r="BJ1741" s="164"/>
      <c r="BK1741" s="164"/>
      <c r="BL1741" s="164"/>
      <c r="BM1741" s="164"/>
      <c r="BN1741" s="164"/>
      <c r="BO1741" s="164"/>
      <c r="BP1741" s="164"/>
      <c r="BQ1741" s="164"/>
      <c r="BR1741" s="164"/>
      <c r="BS1741" s="164"/>
      <c r="BT1741" s="164"/>
      <c r="BU1741" s="164"/>
      <c r="BV1741" s="164"/>
      <c r="BW1741" s="164"/>
      <c r="BX1741" s="164"/>
      <c r="BY1741" s="172"/>
    </row>
    <row r="1742" spans="1:77" s="169" customFormat="1" x14ac:dyDescent="0.3">
      <c r="A1742" s="156"/>
      <c r="B1742" s="170"/>
      <c r="W1742" s="170"/>
      <c r="X1742" s="164"/>
      <c r="Y1742" s="164"/>
      <c r="Z1742" s="164"/>
      <c r="AA1742" s="164"/>
      <c r="AB1742" s="164"/>
      <c r="AC1742" s="164"/>
      <c r="AD1742" s="164"/>
      <c r="AE1742" s="164"/>
      <c r="AF1742" s="164"/>
      <c r="AG1742" s="164"/>
      <c r="AH1742" s="164"/>
      <c r="AI1742" s="164"/>
      <c r="AJ1742" s="164"/>
      <c r="AK1742" s="164"/>
      <c r="AL1742" s="164"/>
      <c r="AM1742" s="164"/>
      <c r="AN1742" s="164"/>
      <c r="AO1742" s="164"/>
      <c r="AP1742" s="164"/>
      <c r="AQ1742" s="164"/>
      <c r="AR1742" s="164"/>
      <c r="AS1742" s="164"/>
      <c r="AT1742" s="164"/>
      <c r="AU1742" s="164"/>
      <c r="AV1742" s="164"/>
      <c r="AW1742" s="164"/>
      <c r="AX1742" s="164"/>
      <c r="AY1742" s="164"/>
      <c r="AZ1742" s="164"/>
      <c r="BA1742" s="164"/>
      <c r="BB1742" s="164"/>
      <c r="BC1742" s="164"/>
      <c r="BD1742" s="164"/>
      <c r="BE1742" s="164"/>
      <c r="BF1742" s="164"/>
      <c r="BG1742" s="164"/>
      <c r="BH1742" s="164"/>
      <c r="BI1742" s="164"/>
      <c r="BJ1742" s="164"/>
      <c r="BK1742" s="164"/>
      <c r="BL1742" s="164"/>
      <c r="BM1742" s="164"/>
      <c r="BN1742" s="164"/>
      <c r="BO1742" s="164"/>
      <c r="BP1742" s="164"/>
      <c r="BQ1742" s="164"/>
      <c r="BR1742" s="164"/>
      <c r="BS1742" s="164"/>
      <c r="BT1742" s="164"/>
      <c r="BU1742" s="164"/>
      <c r="BV1742" s="164"/>
      <c r="BW1742" s="164"/>
      <c r="BX1742" s="164"/>
      <c r="BY1742" s="172"/>
    </row>
    <row r="1743" spans="1:77" s="169" customFormat="1" x14ac:dyDescent="0.3">
      <c r="A1743" s="156"/>
      <c r="B1743" s="170"/>
      <c r="W1743" s="170"/>
      <c r="X1743" s="164"/>
      <c r="Y1743" s="164"/>
      <c r="Z1743" s="164"/>
      <c r="AA1743" s="164"/>
      <c r="AB1743" s="164"/>
      <c r="AC1743" s="164"/>
      <c r="AD1743" s="164"/>
      <c r="AE1743" s="164"/>
      <c r="AF1743" s="164"/>
      <c r="AG1743" s="164"/>
      <c r="AH1743" s="164"/>
      <c r="AI1743" s="164"/>
      <c r="AJ1743" s="164"/>
      <c r="AK1743" s="164"/>
      <c r="AL1743" s="164"/>
      <c r="AM1743" s="164"/>
      <c r="AN1743" s="164"/>
      <c r="AO1743" s="164"/>
      <c r="AP1743" s="164"/>
      <c r="AQ1743" s="164"/>
      <c r="AR1743" s="164"/>
      <c r="AS1743" s="164"/>
      <c r="AT1743" s="164"/>
      <c r="AU1743" s="164"/>
      <c r="AV1743" s="164"/>
      <c r="AW1743" s="164"/>
      <c r="AX1743" s="164"/>
      <c r="AY1743" s="164"/>
      <c r="AZ1743" s="164"/>
      <c r="BA1743" s="164"/>
      <c r="BB1743" s="164"/>
      <c r="BC1743" s="164"/>
      <c r="BD1743" s="164"/>
      <c r="BE1743" s="164"/>
      <c r="BF1743" s="164"/>
      <c r="BG1743" s="164"/>
      <c r="BH1743" s="164"/>
      <c r="BI1743" s="164"/>
      <c r="BJ1743" s="164"/>
      <c r="BK1743" s="164"/>
      <c r="BL1743" s="164"/>
      <c r="BM1743" s="164"/>
      <c r="BN1743" s="164"/>
      <c r="BO1743" s="164"/>
      <c r="BP1743" s="164"/>
      <c r="BQ1743" s="164"/>
      <c r="BR1743" s="164"/>
      <c r="BS1743" s="164"/>
      <c r="BT1743" s="164"/>
      <c r="BU1743" s="164"/>
      <c r="BV1743" s="164"/>
      <c r="BW1743" s="164"/>
      <c r="BX1743" s="164"/>
      <c r="BY1743" s="172"/>
    </row>
    <row r="1744" spans="1:77" s="169" customFormat="1" x14ac:dyDescent="0.3">
      <c r="A1744" s="156"/>
      <c r="B1744" s="170"/>
      <c r="W1744" s="170"/>
      <c r="X1744" s="164"/>
      <c r="Y1744" s="164"/>
      <c r="Z1744" s="164"/>
      <c r="AA1744" s="164"/>
      <c r="AB1744" s="164"/>
      <c r="AC1744" s="164"/>
      <c r="AD1744" s="164"/>
      <c r="AE1744" s="164"/>
      <c r="AF1744" s="164"/>
      <c r="AG1744" s="164"/>
      <c r="AH1744" s="164"/>
      <c r="AI1744" s="164"/>
      <c r="AJ1744" s="164"/>
      <c r="AK1744" s="164"/>
      <c r="AL1744" s="164"/>
      <c r="AM1744" s="164"/>
      <c r="AN1744" s="164"/>
      <c r="AO1744" s="164"/>
      <c r="AP1744" s="164"/>
      <c r="AQ1744" s="164"/>
      <c r="AR1744" s="164"/>
      <c r="AS1744" s="164"/>
      <c r="AT1744" s="164"/>
      <c r="AU1744" s="164"/>
      <c r="AV1744" s="164"/>
      <c r="AW1744" s="164"/>
      <c r="AX1744" s="164"/>
      <c r="AY1744" s="164"/>
      <c r="AZ1744" s="164"/>
      <c r="BA1744" s="164"/>
      <c r="BB1744" s="164"/>
      <c r="BC1744" s="164"/>
      <c r="BD1744" s="164"/>
      <c r="BE1744" s="164"/>
      <c r="BF1744" s="164"/>
      <c r="BG1744" s="164"/>
      <c r="BH1744" s="164"/>
      <c r="BI1744" s="164"/>
      <c r="BJ1744" s="164"/>
      <c r="BK1744" s="164"/>
      <c r="BL1744" s="164"/>
      <c r="BM1744" s="164"/>
      <c r="BN1744" s="164"/>
      <c r="BO1744" s="164"/>
      <c r="BP1744" s="164"/>
      <c r="BQ1744" s="164"/>
      <c r="BR1744" s="164"/>
      <c r="BS1744" s="164"/>
      <c r="BT1744" s="164"/>
      <c r="BU1744" s="164"/>
      <c r="BV1744" s="164"/>
      <c r="BW1744" s="164"/>
      <c r="BX1744" s="164"/>
      <c r="BY1744" s="172"/>
    </row>
    <row r="1745" spans="1:77" s="169" customFormat="1" x14ac:dyDescent="0.3">
      <c r="A1745" s="156"/>
      <c r="B1745" s="170"/>
      <c r="W1745" s="170"/>
      <c r="X1745" s="164"/>
      <c r="Y1745" s="164"/>
      <c r="Z1745" s="164"/>
      <c r="AA1745" s="164"/>
      <c r="AB1745" s="164"/>
      <c r="AC1745" s="164"/>
      <c r="AD1745" s="164"/>
      <c r="AE1745" s="164"/>
      <c r="AF1745" s="164"/>
      <c r="AG1745" s="164"/>
      <c r="AH1745" s="164"/>
      <c r="AI1745" s="164"/>
      <c r="AJ1745" s="164"/>
      <c r="AK1745" s="164"/>
      <c r="AL1745" s="164"/>
      <c r="AM1745" s="164"/>
      <c r="AN1745" s="164"/>
      <c r="AO1745" s="164"/>
      <c r="AP1745" s="164"/>
      <c r="AQ1745" s="164"/>
      <c r="AR1745" s="164"/>
      <c r="AS1745" s="164"/>
      <c r="AT1745" s="164"/>
      <c r="AU1745" s="164"/>
      <c r="AV1745" s="164"/>
      <c r="AW1745" s="164"/>
      <c r="AX1745" s="164"/>
      <c r="AY1745" s="164"/>
      <c r="AZ1745" s="164"/>
      <c r="BA1745" s="164"/>
      <c r="BB1745" s="164"/>
      <c r="BC1745" s="164"/>
      <c r="BD1745" s="164"/>
      <c r="BE1745" s="164"/>
      <c r="BF1745" s="164"/>
      <c r="BG1745" s="164"/>
      <c r="BH1745" s="164"/>
      <c r="BI1745" s="164"/>
      <c r="BJ1745" s="164"/>
      <c r="BK1745" s="164"/>
      <c r="BL1745" s="164"/>
      <c r="BM1745" s="164"/>
      <c r="BN1745" s="164"/>
      <c r="BO1745" s="164"/>
      <c r="BP1745" s="164"/>
      <c r="BQ1745" s="164"/>
      <c r="BR1745" s="164"/>
      <c r="BS1745" s="164"/>
      <c r="BT1745" s="164"/>
      <c r="BU1745" s="164"/>
      <c r="BV1745" s="164"/>
      <c r="BW1745" s="164"/>
      <c r="BX1745" s="164"/>
      <c r="BY1745" s="172"/>
    </row>
    <row r="1746" spans="1:77" s="169" customFormat="1" x14ac:dyDescent="0.3">
      <c r="A1746" s="156"/>
      <c r="B1746" s="170"/>
      <c r="W1746" s="170"/>
      <c r="X1746" s="164"/>
      <c r="Y1746" s="164"/>
      <c r="Z1746" s="164"/>
      <c r="AA1746" s="164"/>
      <c r="AB1746" s="164"/>
      <c r="AC1746" s="164"/>
      <c r="AD1746" s="164"/>
      <c r="AE1746" s="164"/>
      <c r="AF1746" s="164"/>
      <c r="AG1746" s="164"/>
      <c r="AH1746" s="164"/>
      <c r="AI1746" s="164"/>
      <c r="AJ1746" s="164"/>
      <c r="AK1746" s="164"/>
      <c r="AL1746" s="164"/>
      <c r="AM1746" s="164"/>
      <c r="AN1746" s="164"/>
      <c r="AO1746" s="164"/>
      <c r="AP1746" s="164"/>
      <c r="AQ1746" s="164"/>
      <c r="AR1746" s="164"/>
      <c r="AS1746" s="164"/>
      <c r="AT1746" s="164"/>
      <c r="AU1746" s="164"/>
      <c r="AV1746" s="164"/>
      <c r="AW1746" s="164"/>
      <c r="AX1746" s="164"/>
      <c r="AY1746" s="164"/>
      <c r="AZ1746" s="164"/>
      <c r="BA1746" s="164"/>
      <c r="BB1746" s="164"/>
      <c r="BC1746" s="164"/>
      <c r="BD1746" s="164"/>
      <c r="BE1746" s="164"/>
      <c r="BF1746" s="164"/>
      <c r="BG1746" s="164"/>
      <c r="BH1746" s="164"/>
      <c r="BI1746" s="164"/>
      <c r="BJ1746" s="164"/>
      <c r="BK1746" s="164"/>
      <c r="BL1746" s="164"/>
      <c r="BM1746" s="164"/>
      <c r="BN1746" s="164"/>
      <c r="BO1746" s="164"/>
      <c r="BP1746" s="164"/>
      <c r="BQ1746" s="164"/>
      <c r="BR1746" s="164"/>
      <c r="BS1746" s="164"/>
      <c r="BT1746" s="164"/>
      <c r="BU1746" s="164"/>
      <c r="BV1746" s="164"/>
      <c r="BW1746" s="164"/>
      <c r="BX1746" s="164"/>
      <c r="BY1746" s="172"/>
    </row>
    <row r="1747" spans="1:77" s="169" customFormat="1" x14ac:dyDescent="0.3">
      <c r="A1747" s="156"/>
      <c r="B1747" s="170"/>
      <c r="W1747" s="170"/>
      <c r="X1747" s="164"/>
      <c r="Y1747" s="164"/>
      <c r="Z1747" s="164"/>
      <c r="AA1747" s="164"/>
      <c r="AB1747" s="164"/>
      <c r="AC1747" s="164"/>
      <c r="AD1747" s="164"/>
      <c r="AE1747" s="164"/>
      <c r="AF1747" s="164"/>
      <c r="AG1747" s="164"/>
      <c r="AH1747" s="164"/>
      <c r="AI1747" s="164"/>
      <c r="AJ1747" s="164"/>
      <c r="AK1747" s="164"/>
      <c r="AL1747" s="164"/>
      <c r="AM1747" s="164"/>
      <c r="AN1747" s="164"/>
      <c r="AO1747" s="164"/>
      <c r="AP1747" s="164"/>
      <c r="AQ1747" s="164"/>
      <c r="AR1747" s="164"/>
      <c r="AS1747" s="164"/>
      <c r="AT1747" s="164"/>
      <c r="AU1747" s="164"/>
      <c r="AV1747" s="164"/>
      <c r="AW1747" s="164"/>
      <c r="AX1747" s="164"/>
      <c r="AY1747" s="164"/>
      <c r="AZ1747" s="164"/>
      <c r="BA1747" s="164"/>
      <c r="BB1747" s="164"/>
      <c r="BC1747" s="164"/>
      <c r="BD1747" s="164"/>
      <c r="BE1747" s="164"/>
      <c r="BF1747" s="164"/>
      <c r="BG1747" s="164"/>
      <c r="BH1747" s="164"/>
      <c r="BI1747" s="164"/>
      <c r="BJ1747" s="164"/>
      <c r="BK1747" s="164"/>
      <c r="BL1747" s="164"/>
      <c r="BM1747" s="164"/>
      <c r="BN1747" s="164"/>
      <c r="BO1747" s="164"/>
      <c r="BP1747" s="164"/>
      <c r="BQ1747" s="164"/>
      <c r="BR1747" s="164"/>
      <c r="BS1747" s="164"/>
      <c r="BT1747" s="164"/>
      <c r="BU1747" s="164"/>
      <c r="BV1747" s="164"/>
      <c r="BW1747" s="164"/>
      <c r="BX1747" s="164"/>
      <c r="BY1747" s="172"/>
    </row>
    <row r="1748" spans="1:77" s="169" customFormat="1" x14ac:dyDescent="0.3">
      <c r="A1748" s="156"/>
      <c r="B1748" s="170"/>
      <c r="W1748" s="170"/>
      <c r="X1748" s="164"/>
      <c r="Y1748" s="164"/>
      <c r="Z1748" s="164"/>
      <c r="AA1748" s="164"/>
      <c r="AB1748" s="164"/>
      <c r="AC1748" s="164"/>
      <c r="AD1748" s="164"/>
      <c r="AE1748" s="164"/>
      <c r="AF1748" s="164"/>
      <c r="AG1748" s="164"/>
      <c r="AH1748" s="164"/>
      <c r="AI1748" s="164"/>
      <c r="AJ1748" s="164"/>
      <c r="AK1748" s="164"/>
      <c r="AL1748" s="164"/>
      <c r="AM1748" s="164"/>
      <c r="AN1748" s="164"/>
      <c r="AO1748" s="164"/>
      <c r="AP1748" s="164"/>
      <c r="AQ1748" s="164"/>
      <c r="AR1748" s="164"/>
      <c r="AS1748" s="164"/>
      <c r="AT1748" s="164"/>
      <c r="AU1748" s="164"/>
      <c r="AV1748" s="164"/>
      <c r="AW1748" s="164"/>
      <c r="AX1748" s="164"/>
      <c r="AY1748" s="164"/>
      <c r="AZ1748" s="164"/>
      <c r="BA1748" s="164"/>
      <c r="BB1748" s="164"/>
      <c r="BC1748" s="164"/>
      <c r="BD1748" s="164"/>
      <c r="BE1748" s="164"/>
      <c r="BF1748" s="164"/>
      <c r="BG1748" s="164"/>
      <c r="BH1748" s="164"/>
      <c r="BI1748" s="164"/>
      <c r="BJ1748" s="164"/>
      <c r="BK1748" s="164"/>
      <c r="BL1748" s="164"/>
      <c r="BM1748" s="164"/>
      <c r="BN1748" s="164"/>
      <c r="BO1748" s="164"/>
      <c r="BP1748" s="164"/>
      <c r="BQ1748" s="164"/>
      <c r="BR1748" s="164"/>
      <c r="BS1748" s="164"/>
      <c r="BT1748" s="164"/>
      <c r="BU1748" s="164"/>
      <c r="BV1748" s="164"/>
      <c r="BW1748" s="164"/>
      <c r="BX1748" s="164"/>
      <c r="BY1748" s="172"/>
    </row>
    <row r="1749" spans="1:77" s="169" customFormat="1" x14ac:dyDescent="0.3">
      <c r="A1749" s="156"/>
      <c r="B1749" s="170"/>
      <c r="W1749" s="170"/>
      <c r="X1749" s="164"/>
      <c r="Y1749" s="164"/>
      <c r="Z1749" s="164"/>
      <c r="AA1749" s="164"/>
      <c r="AB1749" s="164"/>
      <c r="AC1749" s="164"/>
      <c r="AD1749" s="164"/>
      <c r="AE1749" s="164"/>
      <c r="AF1749" s="164"/>
      <c r="AG1749" s="164"/>
      <c r="AH1749" s="164"/>
      <c r="AI1749" s="164"/>
      <c r="AJ1749" s="164"/>
      <c r="AK1749" s="164"/>
      <c r="AL1749" s="164"/>
      <c r="AM1749" s="164"/>
      <c r="AN1749" s="164"/>
      <c r="AO1749" s="164"/>
      <c r="AP1749" s="164"/>
      <c r="AQ1749" s="164"/>
      <c r="AR1749" s="164"/>
      <c r="AS1749" s="164"/>
      <c r="AT1749" s="164"/>
      <c r="AU1749" s="164"/>
      <c r="AV1749" s="164"/>
      <c r="AW1749" s="164"/>
      <c r="AX1749" s="164"/>
      <c r="AY1749" s="164"/>
      <c r="AZ1749" s="164"/>
      <c r="BA1749" s="164"/>
      <c r="BB1749" s="164"/>
      <c r="BC1749" s="164"/>
      <c r="BD1749" s="164"/>
      <c r="BE1749" s="164"/>
      <c r="BF1749" s="164"/>
      <c r="BG1749" s="164"/>
      <c r="BH1749" s="164"/>
      <c r="BI1749" s="164"/>
      <c r="BJ1749" s="164"/>
      <c r="BK1749" s="164"/>
      <c r="BL1749" s="164"/>
      <c r="BM1749" s="164"/>
      <c r="BN1749" s="164"/>
      <c r="BO1749" s="164"/>
      <c r="BP1749" s="164"/>
      <c r="BQ1749" s="164"/>
      <c r="BR1749" s="164"/>
      <c r="BS1749" s="164"/>
      <c r="BT1749" s="164"/>
      <c r="BU1749" s="164"/>
      <c r="BV1749" s="164"/>
      <c r="BW1749" s="164"/>
      <c r="BX1749" s="164"/>
      <c r="BY1749" s="172"/>
    </row>
    <row r="1750" spans="1:77" s="169" customFormat="1" x14ac:dyDescent="0.3">
      <c r="A1750" s="156"/>
      <c r="B1750" s="170"/>
      <c r="W1750" s="170"/>
      <c r="X1750" s="164"/>
      <c r="Y1750" s="164"/>
      <c r="Z1750" s="164"/>
      <c r="AA1750" s="164"/>
      <c r="AB1750" s="164"/>
      <c r="AC1750" s="164"/>
      <c r="AD1750" s="164"/>
      <c r="AE1750" s="164"/>
      <c r="AF1750" s="164"/>
      <c r="AG1750" s="164"/>
      <c r="AH1750" s="164"/>
      <c r="AI1750" s="164"/>
      <c r="AJ1750" s="164"/>
      <c r="AK1750" s="164"/>
      <c r="AL1750" s="164"/>
      <c r="AM1750" s="164"/>
      <c r="AN1750" s="164"/>
      <c r="AO1750" s="164"/>
      <c r="AP1750" s="164"/>
      <c r="AQ1750" s="164"/>
      <c r="AR1750" s="164"/>
      <c r="AS1750" s="164"/>
      <c r="AT1750" s="164"/>
      <c r="AU1750" s="164"/>
      <c r="AV1750" s="164"/>
      <c r="AW1750" s="164"/>
      <c r="AX1750" s="164"/>
      <c r="AY1750" s="164"/>
      <c r="AZ1750" s="164"/>
      <c r="BA1750" s="164"/>
      <c r="BB1750" s="164"/>
      <c r="BC1750" s="164"/>
      <c r="BD1750" s="164"/>
      <c r="BE1750" s="164"/>
      <c r="BF1750" s="164"/>
      <c r="BG1750" s="164"/>
      <c r="BH1750" s="164"/>
      <c r="BI1750" s="164"/>
      <c r="BJ1750" s="164"/>
      <c r="BK1750" s="164"/>
      <c r="BL1750" s="164"/>
      <c r="BM1750" s="164"/>
      <c r="BN1750" s="164"/>
      <c r="BO1750" s="164"/>
      <c r="BP1750" s="164"/>
      <c r="BQ1750" s="164"/>
      <c r="BR1750" s="164"/>
      <c r="BS1750" s="164"/>
      <c r="BT1750" s="164"/>
      <c r="BU1750" s="164"/>
      <c r="BV1750" s="164"/>
      <c r="BW1750" s="164"/>
      <c r="BX1750" s="164"/>
      <c r="BY1750" s="172"/>
    </row>
    <row r="1751" spans="1:77" s="169" customFormat="1" x14ac:dyDescent="0.3">
      <c r="A1751" s="156"/>
      <c r="B1751" s="170"/>
      <c r="W1751" s="170"/>
      <c r="X1751" s="164"/>
      <c r="Y1751" s="164"/>
      <c r="Z1751" s="164"/>
      <c r="AA1751" s="164"/>
      <c r="AB1751" s="164"/>
      <c r="AC1751" s="164"/>
      <c r="AD1751" s="164"/>
      <c r="AE1751" s="164"/>
      <c r="AF1751" s="164"/>
      <c r="AG1751" s="164"/>
      <c r="AH1751" s="164"/>
      <c r="AI1751" s="164"/>
      <c r="AJ1751" s="164"/>
      <c r="AK1751" s="164"/>
      <c r="AL1751" s="164"/>
      <c r="AM1751" s="164"/>
      <c r="AN1751" s="164"/>
      <c r="AO1751" s="164"/>
      <c r="AP1751" s="164"/>
      <c r="AQ1751" s="164"/>
      <c r="AR1751" s="164"/>
      <c r="AS1751" s="164"/>
      <c r="AT1751" s="164"/>
      <c r="AU1751" s="164"/>
      <c r="AV1751" s="164"/>
      <c r="AW1751" s="164"/>
      <c r="AX1751" s="164"/>
      <c r="AY1751" s="164"/>
      <c r="AZ1751" s="164"/>
      <c r="BA1751" s="164"/>
      <c r="BB1751" s="164"/>
      <c r="BC1751" s="164"/>
      <c r="BD1751" s="164"/>
      <c r="BE1751" s="164"/>
      <c r="BF1751" s="164"/>
      <c r="BG1751" s="164"/>
      <c r="BH1751" s="164"/>
      <c r="BI1751" s="164"/>
      <c r="BJ1751" s="164"/>
      <c r="BK1751" s="164"/>
      <c r="BL1751" s="164"/>
      <c r="BM1751" s="164"/>
      <c r="BN1751" s="164"/>
      <c r="BO1751" s="164"/>
      <c r="BP1751" s="164"/>
      <c r="BQ1751" s="164"/>
      <c r="BR1751" s="164"/>
      <c r="BS1751" s="164"/>
      <c r="BT1751" s="164"/>
      <c r="BU1751" s="164"/>
      <c r="BV1751" s="164"/>
      <c r="BW1751" s="164"/>
      <c r="BX1751" s="164"/>
      <c r="BY1751" s="172"/>
    </row>
    <row r="1752" spans="1:77" s="169" customFormat="1" x14ac:dyDescent="0.3">
      <c r="A1752" s="156"/>
      <c r="B1752" s="170"/>
      <c r="W1752" s="170"/>
      <c r="X1752" s="164"/>
      <c r="Y1752" s="164"/>
      <c r="Z1752" s="164"/>
      <c r="AA1752" s="164"/>
      <c r="AB1752" s="164"/>
      <c r="AC1752" s="164"/>
      <c r="AD1752" s="164"/>
      <c r="AE1752" s="164"/>
      <c r="AF1752" s="164"/>
      <c r="AG1752" s="164"/>
      <c r="AH1752" s="164"/>
      <c r="AI1752" s="164"/>
      <c r="AJ1752" s="164"/>
      <c r="AK1752" s="164"/>
      <c r="AL1752" s="164"/>
      <c r="AM1752" s="164"/>
      <c r="AN1752" s="164"/>
      <c r="AO1752" s="164"/>
      <c r="AP1752" s="164"/>
      <c r="AQ1752" s="164"/>
      <c r="AR1752" s="164"/>
      <c r="AS1752" s="164"/>
      <c r="AT1752" s="164"/>
      <c r="AU1752" s="164"/>
      <c r="AV1752" s="164"/>
      <c r="AW1752" s="164"/>
      <c r="AX1752" s="164"/>
      <c r="AY1752" s="164"/>
      <c r="AZ1752" s="164"/>
      <c r="BA1752" s="164"/>
      <c r="BB1752" s="164"/>
      <c r="BC1752" s="164"/>
      <c r="BD1752" s="164"/>
      <c r="BE1752" s="164"/>
      <c r="BF1752" s="164"/>
      <c r="BG1752" s="164"/>
      <c r="BH1752" s="164"/>
      <c r="BI1752" s="164"/>
      <c r="BJ1752" s="164"/>
      <c r="BK1752" s="164"/>
      <c r="BL1752" s="164"/>
      <c r="BM1752" s="164"/>
      <c r="BN1752" s="164"/>
      <c r="BO1752" s="164"/>
      <c r="BP1752" s="164"/>
      <c r="BQ1752" s="164"/>
      <c r="BR1752" s="164"/>
      <c r="BS1752" s="164"/>
      <c r="BT1752" s="164"/>
      <c r="BU1752" s="164"/>
      <c r="BV1752" s="164"/>
      <c r="BW1752" s="164"/>
      <c r="BX1752" s="164"/>
      <c r="BY1752" s="172"/>
    </row>
    <row r="1753" spans="1:77" s="169" customFormat="1" x14ac:dyDescent="0.3">
      <c r="A1753" s="156"/>
      <c r="B1753" s="170"/>
      <c r="W1753" s="170"/>
      <c r="X1753" s="164"/>
      <c r="Y1753" s="164"/>
      <c r="Z1753" s="164"/>
      <c r="AA1753" s="164"/>
      <c r="AB1753" s="164"/>
      <c r="AC1753" s="164"/>
      <c r="AD1753" s="164"/>
      <c r="AE1753" s="164"/>
      <c r="AF1753" s="164"/>
      <c r="AG1753" s="164"/>
      <c r="AH1753" s="164"/>
      <c r="AI1753" s="164"/>
      <c r="AJ1753" s="164"/>
      <c r="AK1753" s="164"/>
      <c r="AL1753" s="164"/>
      <c r="AM1753" s="164"/>
      <c r="AN1753" s="164"/>
      <c r="AO1753" s="164"/>
      <c r="AP1753" s="164"/>
      <c r="AQ1753" s="164"/>
      <c r="AR1753" s="164"/>
      <c r="AS1753" s="164"/>
      <c r="AT1753" s="164"/>
      <c r="AU1753" s="164"/>
      <c r="AV1753" s="164"/>
      <c r="AW1753" s="164"/>
      <c r="AX1753" s="164"/>
      <c r="AY1753" s="164"/>
      <c r="AZ1753" s="164"/>
      <c r="BA1753" s="164"/>
      <c r="BB1753" s="164"/>
      <c r="BC1753" s="164"/>
      <c r="BD1753" s="164"/>
      <c r="BE1753" s="164"/>
      <c r="BF1753" s="164"/>
      <c r="BG1753" s="164"/>
      <c r="BH1753" s="164"/>
      <c r="BI1753" s="164"/>
      <c r="BJ1753" s="164"/>
      <c r="BK1753" s="164"/>
      <c r="BL1753" s="164"/>
      <c r="BM1753" s="164"/>
      <c r="BN1753" s="164"/>
      <c r="BO1753" s="164"/>
      <c r="BP1753" s="164"/>
      <c r="BQ1753" s="164"/>
      <c r="BR1753" s="164"/>
      <c r="BS1753" s="164"/>
      <c r="BT1753" s="164"/>
      <c r="BU1753" s="164"/>
      <c r="BV1753" s="164"/>
      <c r="BW1753" s="164"/>
      <c r="BX1753" s="164"/>
      <c r="BY1753" s="172"/>
    </row>
    <row r="1754" spans="1:77" s="169" customFormat="1" x14ac:dyDescent="0.3">
      <c r="A1754" s="156"/>
      <c r="B1754" s="170"/>
      <c r="W1754" s="170"/>
      <c r="X1754" s="164"/>
      <c r="Y1754" s="164"/>
      <c r="Z1754" s="164"/>
      <c r="AA1754" s="164"/>
      <c r="AB1754" s="164"/>
      <c r="AC1754" s="164"/>
      <c r="AD1754" s="164"/>
      <c r="AE1754" s="164"/>
      <c r="AF1754" s="164"/>
      <c r="AG1754" s="164"/>
      <c r="AH1754" s="164"/>
      <c r="AI1754" s="164"/>
      <c r="AJ1754" s="164"/>
      <c r="AK1754" s="164"/>
      <c r="AL1754" s="164"/>
      <c r="AM1754" s="164"/>
      <c r="AN1754" s="164"/>
      <c r="AO1754" s="164"/>
      <c r="AP1754" s="164"/>
      <c r="AQ1754" s="164"/>
      <c r="AR1754" s="164"/>
      <c r="AS1754" s="164"/>
      <c r="AT1754" s="164"/>
      <c r="AU1754" s="164"/>
      <c r="AV1754" s="164"/>
      <c r="AW1754" s="164"/>
      <c r="AX1754" s="164"/>
      <c r="AY1754" s="164"/>
      <c r="AZ1754" s="164"/>
      <c r="BA1754" s="164"/>
      <c r="BB1754" s="164"/>
      <c r="BC1754" s="164"/>
      <c r="BD1754" s="164"/>
      <c r="BE1754" s="164"/>
      <c r="BF1754" s="164"/>
      <c r="BG1754" s="164"/>
      <c r="BH1754" s="164"/>
      <c r="BI1754" s="164"/>
      <c r="BJ1754" s="164"/>
      <c r="BK1754" s="164"/>
      <c r="BL1754" s="164"/>
      <c r="BM1754" s="164"/>
      <c r="BN1754" s="164"/>
      <c r="BO1754" s="164"/>
      <c r="BP1754" s="164"/>
      <c r="BQ1754" s="164"/>
      <c r="BR1754" s="164"/>
      <c r="BS1754" s="164"/>
      <c r="BT1754" s="164"/>
      <c r="BU1754" s="164"/>
      <c r="BV1754" s="164"/>
      <c r="BW1754" s="164"/>
      <c r="BX1754" s="164"/>
      <c r="BY1754" s="172"/>
    </row>
    <row r="1755" spans="1:77" s="169" customFormat="1" x14ac:dyDescent="0.3">
      <c r="A1755" s="156"/>
      <c r="B1755" s="170"/>
      <c r="W1755" s="170"/>
      <c r="X1755" s="164"/>
      <c r="Y1755" s="164"/>
      <c r="Z1755" s="164"/>
      <c r="AA1755" s="164"/>
      <c r="AB1755" s="164"/>
      <c r="AC1755" s="164"/>
      <c r="AD1755" s="164"/>
      <c r="AE1755" s="164"/>
      <c r="AF1755" s="164"/>
      <c r="AG1755" s="164"/>
      <c r="AH1755" s="164"/>
      <c r="AI1755" s="164"/>
      <c r="AJ1755" s="164"/>
      <c r="AK1755" s="164"/>
      <c r="AL1755" s="164"/>
      <c r="AM1755" s="164"/>
      <c r="AN1755" s="164"/>
      <c r="AO1755" s="164"/>
      <c r="AP1755" s="164"/>
      <c r="AQ1755" s="164"/>
      <c r="AR1755" s="164"/>
      <c r="AS1755" s="164"/>
      <c r="AT1755" s="164"/>
      <c r="AU1755" s="164"/>
      <c r="AV1755" s="164"/>
      <c r="AW1755" s="164"/>
      <c r="AX1755" s="164"/>
      <c r="AY1755" s="164"/>
      <c r="AZ1755" s="164"/>
      <c r="BA1755" s="164"/>
      <c r="BB1755" s="164"/>
      <c r="BC1755" s="164"/>
      <c r="BD1755" s="164"/>
      <c r="BE1755" s="164"/>
      <c r="BF1755" s="164"/>
      <c r="BG1755" s="164"/>
      <c r="BH1755" s="164"/>
      <c r="BI1755" s="164"/>
      <c r="BJ1755" s="164"/>
      <c r="BK1755" s="164"/>
      <c r="BL1755" s="164"/>
      <c r="BM1755" s="164"/>
      <c r="BN1755" s="164"/>
      <c r="BO1755" s="164"/>
      <c r="BP1755" s="164"/>
      <c r="BQ1755" s="164"/>
      <c r="BR1755" s="164"/>
      <c r="BS1755" s="164"/>
      <c r="BT1755" s="164"/>
      <c r="BU1755" s="164"/>
      <c r="BV1755" s="164"/>
      <c r="BW1755" s="164"/>
      <c r="BX1755" s="164"/>
      <c r="BY1755" s="172"/>
    </row>
    <row r="1756" spans="1:77" s="169" customFormat="1" x14ac:dyDescent="0.3">
      <c r="A1756" s="156"/>
      <c r="B1756" s="170"/>
      <c r="W1756" s="170"/>
      <c r="X1756" s="164"/>
      <c r="Y1756" s="164"/>
      <c r="Z1756" s="164"/>
      <c r="AA1756" s="164"/>
      <c r="AB1756" s="164"/>
      <c r="AC1756" s="164"/>
      <c r="AD1756" s="164"/>
      <c r="AE1756" s="164"/>
      <c r="AF1756" s="164"/>
      <c r="AG1756" s="164"/>
      <c r="AH1756" s="164"/>
      <c r="AI1756" s="164"/>
      <c r="AJ1756" s="164"/>
      <c r="AK1756" s="164"/>
      <c r="AL1756" s="164"/>
      <c r="AM1756" s="164"/>
      <c r="AN1756" s="164"/>
      <c r="AO1756" s="164"/>
      <c r="AP1756" s="164"/>
      <c r="AQ1756" s="164"/>
      <c r="AR1756" s="164"/>
      <c r="AS1756" s="164"/>
      <c r="AT1756" s="164"/>
      <c r="AU1756" s="164"/>
      <c r="AV1756" s="164"/>
      <c r="AW1756" s="164"/>
      <c r="AX1756" s="164"/>
      <c r="AY1756" s="164"/>
      <c r="AZ1756" s="164"/>
      <c r="BA1756" s="164"/>
      <c r="BB1756" s="164"/>
      <c r="BC1756" s="164"/>
      <c r="BD1756" s="164"/>
      <c r="BE1756" s="164"/>
      <c r="BF1756" s="164"/>
      <c r="BG1756" s="164"/>
      <c r="BH1756" s="164"/>
      <c r="BI1756" s="164"/>
      <c r="BJ1756" s="164"/>
      <c r="BK1756" s="164"/>
      <c r="BL1756" s="164"/>
      <c r="BM1756" s="164"/>
      <c r="BN1756" s="164"/>
      <c r="BO1756" s="164"/>
      <c r="BP1756" s="164"/>
      <c r="BQ1756" s="164"/>
      <c r="BR1756" s="164"/>
      <c r="BS1756" s="164"/>
      <c r="BT1756" s="164"/>
      <c r="BU1756" s="164"/>
      <c r="BV1756" s="164"/>
      <c r="BW1756" s="164"/>
      <c r="BX1756" s="164"/>
      <c r="BY1756" s="172"/>
    </row>
    <row r="1757" spans="1:77" s="169" customFormat="1" x14ac:dyDescent="0.3">
      <c r="A1757" s="156"/>
      <c r="B1757" s="170"/>
      <c r="W1757" s="170"/>
      <c r="X1757" s="164"/>
      <c r="Y1757" s="164"/>
      <c r="Z1757" s="164"/>
      <c r="AA1757" s="164"/>
      <c r="AB1757" s="164"/>
      <c r="AC1757" s="164"/>
      <c r="AD1757" s="164"/>
      <c r="AE1757" s="164"/>
      <c r="AF1757" s="164"/>
      <c r="AG1757" s="164"/>
      <c r="AH1757" s="164"/>
      <c r="AI1757" s="164"/>
      <c r="AJ1757" s="164"/>
      <c r="AK1757" s="164"/>
      <c r="AL1757" s="164"/>
      <c r="AM1757" s="164"/>
      <c r="AN1757" s="164"/>
      <c r="AO1757" s="164"/>
      <c r="AP1757" s="164"/>
      <c r="AQ1757" s="164"/>
      <c r="AR1757" s="164"/>
      <c r="AS1757" s="164"/>
      <c r="AT1757" s="164"/>
      <c r="AU1757" s="164"/>
      <c r="AV1757" s="164"/>
      <c r="AW1757" s="164"/>
      <c r="AX1757" s="164"/>
      <c r="AY1757" s="164"/>
      <c r="AZ1757" s="164"/>
      <c r="BA1757" s="164"/>
      <c r="BB1757" s="164"/>
      <c r="BC1757" s="164"/>
      <c r="BD1757" s="164"/>
      <c r="BE1757" s="164"/>
      <c r="BF1757" s="164"/>
      <c r="BG1757" s="164"/>
      <c r="BH1757" s="164"/>
      <c r="BI1757" s="164"/>
      <c r="BJ1757" s="164"/>
      <c r="BK1757" s="164"/>
      <c r="BL1757" s="164"/>
      <c r="BM1757" s="164"/>
      <c r="BN1757" s="164"/>
      <c r="BO1757" s="164"/>
      <c r="BP1757" s="164"/>
      <c r="BQ1757" s="164"/>
      <c r="BR1757" s="164"/>
      <c r="BS1757" s="164"/>
      <c r="BT1757" s="164"/>
      <c r="BU1757" s="164"/>
      <c r="BV1757" s="164"/>
      <c r="BW1757" s="164"/>
      <c r="BX1757" s="164"/>
      <c r="BY1757" s="172"/>
    </row>
    <row r="1758" spans="1:77" s="169" customFormat="1" x14ac:dyDescent="0.3">
      <c r="A1758" s="156"/>
      <c r="B1758" s="170"/>
      <c r="W1758" s="170"/>
      <c r="X1758" s="164"/>
      <c r="Y1758" s="164"/>
      <c r="Z1758" s="164"/>
      <c r="AA1758" s="164"/>
      <c r="AB1758" s="164"/>
      <c r="AC1758" s="164"/>
      <c r="AD1758" s="164"/>
      <c r="AE1758" s="164"/>
      <c r="AF1758" s="164"/>
      <c r="AG1758" s="164"/>
      <c r="AH1758" s="164"/>
      <c r="AI1758" s="164"/>
      <c r="AJ1758" s="164"/>
      <c r="AK1758" s="164"/>
      <c r="AL1758" s="164"/>
      <c r="AM1758" s="164"/>
      <c r="AN1758" s="164"/>
      <c r="AO1758" s="164"/>
      <c r="AP1758" s="164"/>
      <c r="AQ1758" s="164"/>
      <c r="AR1758" s="164"/>
      <c r="AS1758" s="164"/>
      <c r="AT1758" s="164"/>
      <c r="AU1758" s="164"/>
      <c r="AV1758" s="164"/>
      <c r="AW1758" s="164"/>
      <c r="AX1758" s="164"/>
      <c r="AY1758" s="164"/>
      <c r="AZ1758" s="164"/>
      <c r="BA1758" s="164"/>
      <c r="BB1758" s="164"/>
      <c r="BC1758" s="164"/>
      <c r="BD1758" s="164"/>
      <c r="BE1758" s="164"/>
      <c r="BF1758" s="164"/>
      <c r="BG1758" s="164"/>
      <c r="BH1758" s="164"/>
      <c r="BI1758" s="164"/>
      <c r="BJ1758" s="164"/>
      <c r="BK1758" s="164"/>
      <c r="BL1758" s="164"/>
      <c r="BM1758" s="164"/>
      <c r="BN1758" s="164"/>
      <c r="BO1758" s="164"/>
      <c r="BP1758" s="164"/>
      <c r="BQ1758" s="164"/>
      <c r="BR1758" s="164"/>
      <c r="BS1758" s="164"/>
      <c r="BT1758" s="164"/>
      <c r="BU1758" s="164"/>
      <c r="BV1758" s="164"/>
      <c r="BW1758" s="164"/>
      <c r="BX1758" s="164"/>
      <c r="BY1758" s="172"/>
    </row>
    <row r="1759" spans="1:77" s="169" customFormat="1" x14ac:dyDescent="0.3">
      <c r="A1759" s="156"/>
      <c r="B1759" s="170"/>
      <c r="W1759" s="170"/>
      <c r="X1759" s="164"/>
      <c r="Y1759" s="164"/>
      <c r="Z1759" s="164"/>
      <c r="AA1759" s="164"/>
      <c r="AB1759" s="164"/>
      <c r="AC1759" s="164"/>
      <c r="AD1759" s="164"/>
      <c r="AE1759" s="164"/>
      <c r="AF1759" s="164"/>
      <c r="AG1759" s="164"/>
      <c r="AH1759" s="164"/>
      <c r="AI1759" s="164"/>
      <c r="AJ1759" s="164"/>
      <c r="AK1759" s="164"/>
      <c r="AL1759" s="164"/>
      <c r="AM1759" s="164"/>
      <c r="AN1759" s="164"/>
      <c r="AO1759" s="164"/>
      <c r="AP1759" s="164"/>
      <c r="AQ1759" s="164"/>
      <c r="AR1759" s="164"/>
      <c r="AS1759" s="164"/>
      <c r="AT1759" s="164"/>
      <c r="AU1759" s="164"/>
      <c r="AV1759" s="164"/>
      <c r="AW1759" s="164"/>
      <c r="AX1759" s="164"/>
      <c r="AY1759" s="164"/>
      <c r="AZ1759" s="164"/>
      <c r="BA1759" s="164"/>
      <c r="BB1759" s="164"/>
      <c r="BC1759" s="164"/>
      <c r="BD1759" s="164"/>
      <c r="BE1759" s="164"/>
      <c r="BF1759" s="164"/>
      <c r="BG1759" s="164"/>
      <c r="BH1759" s="164"/>
      <c r="BI1759" s="164"/>
      <c r="BJ1759" s="164"/>
      <c r="BK1759" s="164"/>
      <c r="BL1759" s="164"/>
      <c r="BM1759" s="164"/>
      <c r="BN1759" s="164"/>
      <c r="BO1759" s="164"/>
      <c r="BP1759" s="164"/>
      <c r="BQ1759" s="164"/>
      <c r="BR1759" s="164"/>
      <c r="BS1759" s="164"/>
      <c r="BT1759" s="164"/>
      <c r="BU1759" s="164"/>
      <c r="BV1759" s="164"/>
      <c r="BW1759" s="164"/>
      <c r="BX1759" s="164"/>
      <c r="BY1759" s="172"/>
    </row>
    <row r="1760" spans="1:77" s="169" customFormat="1" x14ac:dyDescent="0.3">
      <c r="A1760" s="156"/>
      <c r="B1760" s="170"/>
      <c r="W1760" s="170"/>
      <c r="X1760" s="164"/>
      <c r="Y1760" s="164"/>
      <c r="Z1760" s="164"/>
      <c r="AA1760" s="164"/>
      <c r="AB1760" s="164"/>
      <c r="AC1760" s="164"/>
      <c r="AD1760" s="164"/>
      <c r="AE1760" s="164"/>
      <c r="AF1760" s="164"/>
      <c r="AG1760" s="164"/>
      <c r="AH1760" s="164"/>
      <c r="AI1760" s="164"/>
      <c r="AJ1760" s="164"/>
      <c r="AK1760" s="164"/>
      <c r="AL1760" s="164"/>
      <c r="AM1760" s="164"/>
      <c r="AN1760" s="164"/>
      <c r="AO1760" s="164"/>
      <c r="AP1760" s="164"/>
      <c r="AQ1760" s="164"/>
      <c r="AR1760" s="164"/>
      <c r="AS1760" s="164"/>
      <c r="AT1760" s="164"/>
      <c r="AU1760" s="164"/>
      <c r="AV1760" s="164"/>
      <c r="AW1760" s="164"/>
      <c r="AX1760" s="164"/>
      <c r="AY1760" s="164"/>
      <c r="AZ1760" s="164"/>
      <c r="BA1760" s="164"/>
      <c r="BB1760" s="164"/>
      <c r="BC1760" s="164"/>
      <c r="BD1760" s="164"/>
      <c r="BE1760" s="164"/>
      <c r="BF1760" s="164"/>
      <c r="BG1760" s="164"/>
      <c r="BH1760" s="164"/>
      <c r="BI1760" s="164"/>
      <c r="BJ1760" s="164"/>
      <c r="BK1760" s="164"/>
      <c r="BL1760" s="164"/>
      <c r="BM1760" s="164"/>
      <c r="BN1760" s="164"/>
      <c r="BO1760" s="164"/>
      <c r="BP1760" s="164"/>
      <c r="BQ1760" s="164"/>
      <c r="BR1760" s="164"/>
      <c r="BS1760" s="164"/>
      <c r="BT1760" s="164"/>
      <c r="BU1760" s="164"/>
      <c r="BV1760" s="164"/>
      <c r="BW1760" s="164"/>
      <c r="BX1760" s="164"/>
      <c r="BY1760" s="172"/>
    </row>
    <row r="1761" spans="1:77" s="169" customFormat="1" x14ac:dyDescent="0.3">
      <c r="A1761" s="156"/>
      <c r="B1761" s="170"/>
      <c r="W1761" s="170"/>
      <c r="X1761" s="164"/>
      <c r="Y1761" s="164"/>
      <c r="Z1761" s="164"/>
      <c r="AA1761" s="164"/>
      <c r="AB1761" s="164"/>
      <c r="AC1761" s="164"/>
      <c r="AD1761" s="164"/>
      <c r="AE1761" s="164"/>
      <c r="AF1761" s="164"/>
      <c r="AG1761" s="164"/>
      <c r="AH1761" s="164"/>
      <c r="AI1761" s="164"/>
      <c r="AJ1761" s="164"/>
      <c r="AK1761" s="164"/>
      <c r="AL1761" s="164"/>
      <c r="AM1761" s="164"/>
      <c r="AN1761" s="164"/>
      <c r="AO1761" s="164"/>
      <c r="AP1761" s="164"/>
      <c r="AQ1761" s="164"/>
      <c r="AR1761" s="164"/>
      <c r="AS1761" s="164"/>
      <c r="AT1761" s="164"/>
      <c r="AU1761" s="164"/>
      <c r="AV1761" s="164"/>
      <c r="AW1761" s="164"/>
      <c r="AX1761" s="164"/>
      <c r="AY1761" s="164"/>
      <c r="AZ1761" s="164"/>
      <c r="BA1761" s="164"/>
      <c r="BB1761" s="164"/>
      <c r="BC1761" s="164"/>
      <c r="BD1761" s="164"/>
      <c r="BE1761" s="164"/>
      <c r="BF1761" s="164"/>
      <c r="BG1761" s="164"/>
      <c r="BH1761" s="164"/>
      <c r="BI1761" s="164"/>
      <c r="BJ1761" s="164"/>
      <c r="BK1761" s="164"/>
      <c r="BL1761" s="164"/>
      <c r="BM1761" s="164"/>
      <c r="BN1761" s="164"/>
      <c r="BO1761" s="164"/>
      <c r="BP1761" s="164"/>
      <c r="BQ1761" s="164"/>
      <c r="BR1761" s="164"/>
      <c r="BS1761" s="164"/>
      <c r="BT1761" s="164"/>
      <c r="BU1761" s="164"/>
      <c r="BV1761" s="164"/>
      <c r="BW1761" s="164"/>
      <c r="BX1761" s="164"/>
      <c r="BY1761" s="172"/>
    </row>
    <row r="1762" spans="1:77" s="169" customFormat="1" x14ac:dyDescent="0.3">
      <c r="A1762" s="156"/>
      <c r="B1762" s="170"/>
      <c r="W1762" s="170"/>
      <c r="X1762" s="164"/>
      <c r="Y1762" s="164"/>
      <c r="Z1762" s="164"/>
      <c r="AA1762" s="164"/>
      <c r="AB1762" s="164"/>
      <c r="AC1762" s="164"/>
      <c r="AD1762" s="164"/>
      <c r="AE1762" s="164"/>
      <c r="AF1762" s="164"/>
      <c r="AG1762" s="164"/>
      <c r="AH1762" s="164"/>
      <c r="AI1762" s="164"/>
      <c r="AJ1762" s="164"/>
      <c r="AK1762" s="164"/>
      <c r="AL1762" s="164"/>
      <c r="AM1762" s="164"/>
      <c r="AN1762" s="164"/>
      <c r="AO1762" s="164"/>
      <c r="AP1762" s="164"/>
      <c r="AQ1762" s="164"/>
      <c r="AR1762" s="164"/>
      <c r="AS1762" s="164"/>
      <c r="AT1762" s="164"/>
      <c r="AU1762" s="164"/>
      <c r="AV1762" s="164"/>
      <c r="AW1762" s="164"/>
      <c r="AX1762" s="164"/>
      <c r="AY1762" s="164"/>
      <c r="AZ1762" s="164"/>
      <c r="BA1762" s="164"/>
      <c r="BB1762" s="164"/>
      <c r="BC1762" s="164"/>
      <c r="BD1762" s="164"/>
      <c r="BE1762" s="164"/>
      <c r="BF1762" s="164"/>
      <c r="BG1762" s="164"/>
      <c r="BH1762" s="164"/>
      <c r="BI1762" s="164"/>
      <c r="BJ1762" s="164"/>
      <c r="BK1762" s="164"/>
      <c r="BL1762" s="164"/>
      <c r="BM1762" s="164"/>
      <c r="BN1762" s="164"/>
      <c r="BO1762" s="164"/>
      <c r="BP1762" s="164"/>
      <c r="BQ1762" s="164"/>
      <c r="BR1762" s="164"/>
      <c r="BS1762" s="164"/>
      <c r="BT1762" s="164"/>
      <c r="BU1762" s="164"/>
      <c r="BV1762" s="164"/>
      <c r="BW1762" s="164"/>
      <c r="BX1762" s="164"/>
      <c r="BY1762" s="172"/>
    </row>
    <row r="1763" spans="1:77" s="169" customFormat="1" x14ac:dyDescent="0.3">
      <c r="A1763" s="156"/>
      <c r="B1763" s="170"/>
      <c r="W1763" s="170"/>
      <c r="X1763" s="164"/>
      <c r="Y1763" s="164"/>
      <c r="Z1763" s="164"/>
      <c r="AA1763" s="164"/>
      <c r="AB1763" s="164"/>
      <c r="AC1763" s="164"/>
      <c r="AD1763" s="164"/>
      <c r="AE1763" s="164"/>
      <c r="AF1763" s="164"/>
      <c r="AG1763" s="164"/>
      <c r="AH1763" s="164"/>
      <c r="AI1763" s="164"/>
      <c r="AJ1763" s="164"/>
      <c r="AK1763" s="164"/>
      <c r="AL1763" s="164"/>
      <c r="AM1763" s="164"/>
      <c r="AN1763" s="164"/>
      <c r="AO1763" s="164"/>
      <c r="AP1763" s="164"/>
      <c r="AQ1763" s="164"/>
      <c r="AR1763" s="164"/>
      <c r="AS1763" s="164"/>
      <c r="AT1763" s="164"/>
      <c r="AU1763" s="164"/>
      <c r="AV1763" s="164"/>
      <c r="AW1763" s="164"/>
      <c r="AX1763" s="164"/>
      <c r="AY1763" s="164"/>
      <c r="AZ1763" s="164"/>
      <c r="BA1763" s="164"/>
      <c r="BB1763" s="164"/>
      <c r="BC1763" s="164"/>
      <c r="BD1763" s="164"/>
      <c r="BE1763" s="164"/>
      <c r="BF1763" s="164"/>
      <c r="BG1763" s="164"/>
      <c r="BH1763" s="164"/>
      <c r="BI1763" s="164"/>
      <c r="BJ1763" s="164"/>
      <c r="BK1763" s="164"/>
      <c r="BL1763" s="164"/>
      <c r="BM1763" s="164"/>
      <c r="BN1763" s="164"/>
      <c r="BO1763" s="164"/>
      <c r="BP1763" s="164"/>
      <c r="BQ1763" s="164"/>
      <c r="BR1763" s="164"/>
      <c r="BS1763" s="164"/>
      <c r="BT1763" s="164"/>
      <c r="BU1763" s="164"/>
      <c r="BV1763" s="164"/>
      <c r="BW1763" s="164"/>
      <c r="BX1763" s="164"/>
      <c r="BY1763" s="172"/>
    </row>
    <row r="1764" spans="1:77" s="169" customFormat="1" x14ac:dyDescent="0.3">
      <c r="A1764" s="156"/>
      <c r="B1764" s="170"/>
      <c r="W1764" s="170"/>
      <c r="X1764" s="164"/>
      <c r="Y1764" s="164"/>
      <c r="Z1764" s="164"/>
      <c r="AA1764" s="164"/>
      <c r="AB1764" s="164"/>
      <c r="AC1764" s="164"/>
      <c r="AD1764" s="164"/>
      <c r="AE1764" s="164"/>
      <c r="AF1764" s="164"/>
      <c r="AG1764" s="164"/>
      <c r="AH1764" s="164"/>
      <c r="AI1764" s="164"/>
      <c r="AJ1764" s="164"/>
      <c r="AK1764" s="164"/>
      <c r="AL1764" s="164"/>
      <c r="AM1764" s="164"/>
      <c r="AN1764" s="164"/>
      <c r="AO1764" s="164"/>
      <c r="AP1764" s="164"/>
      <c r="AQ1764" s="164"/>
      <c r="AR1764" s="164"/>
      <c r="AS1764" s="164"/>
      <c r="AT1764" s="164"/>
      <c r="AU1764" s="164"/>
      <c r="AV1764" s="164"/>
      <c r="AW1764" s="164"/>
      <c r="AX1764" s="164"/>
      <c r="AY1764" s="164"/>
      <c r="AZ1764" s="164"/>
      <c r="BA1764" s="164"/>
      <c r="BB1764" s="164"/>
      <c r="BC1764" s="164"/>
      <c r="BD1764" s="164"/>
      <c r="BE1764" s="164"/>
      <c r="BF1764" s="164"/>
      <c r="BG1764" s="164"/>
      <c r="BH1764" s="164"/>
      <c r="BI1764" s="164"/>
      <c r="BJ1764" s="164"/>
      <c r="BK1764" s="164"/>
      <c r="BL1764" s="164"/>
      <c r="BM1764" s="164"/>
      <c r="BN1764" s="164"/>
      <c r="BO1764" s="164"/>
      <c r="BP1764" s="164"/>
      <c r="BQ1764" s="164"/>
      <c r="BR1764" s="164"/>
      <c r="BS1764" s="164"/>
      <c r="BT1764" s="164"/>
      <c r="BU1764" s="164"/>
      <c r="BV1764" s="164"/>
      <c r="BW1764" s="164"/>
      <c r="BX1764" s="164"/>
      <c r="BY1764" s="172"/>
    </row>
    <row r="1765" spans="1:77" s="169" customFormat="1" x14ac:dyDescent="0.3">
      <c r="A1765" s="156"/>
      <c r="B1765" s="170"/>
      <c r="W1765" s="170"/>
      <c r="X1765" s="164"/>
      <c r="Y1765" s="164"/>
      <c r="Z1765" s="164"/>
      <c r="AA1765" s="164"/>
      <c r="AB1765" s="164"/>
      <c r="AC1765" s="164"/>
      <c r="AD1765" s="164"/>
      <c r="AE1765" s="164"/>
      <c r="AF1765" s="164"/>
      <c r="AG1765" s="164"/>
      <c r="AH1765" s="164"/>
      <c r="AI1765" s="164"/>
      <c r="AJ1765" s="164"/>
      <c r="AK1765" s="164"/>
      <c r="AL1765" s="164"/>
      <c r="AM1765" s="164"/>
      <c r="AN1765" s="164"/>
      <c r="AO1765" s="164"/>
      <c r="AP1765" s="164"/>
      <c r="AQ1765" s="164"/>
      <c r="AR1765" s="164"/>
      <c r="AS1765" s="164"/>
      <c r="AT1765" s="164"/>
      <c r="AU1765" s="164"/>
      <c r="AV1765" s="164"/>
      <c r="AW1765" s="164"/>
      <c r="AX1765" s="164"/>
      <c r="AY1765" s="164"/>
      <c r="AZ1765" s="164"/>
      <c r="BA1765" s="164"/>
      <c r="BB1765" s="164"/>
      <c r="BC1765" s="164"/>
      <c r="BD1765" s="164"/>
      <c r="BE1765" s="164"/>
      <c r="BF1765" s="164"/>
      <c r="BG1765" s="164"/>
      <c r="BH1765" s="164"/>
      <c r="BI1765" s="164"/>
      <c r="BJ1765" s="164"/>
      <c r="BK1765" s="164"/>
      <c r="BL1765" s="164"/>
      <c r="BM1765" s="164"/>
      <c r="BN1765" s="164"/>
      <c r="BO1765" s="164"/>
      <c r="BP1765" s="164"/>
      <c r="BQ1765" s="164"/>
      <c r="BR1765" s="164"/>
      <c r="BS1765" s="164"/>
      <c r="BT1765" s="164"/>
      <c r="BU1765" s="164"/>
      <c r="BV1765" s="164"/>
      <c r="BW1765" s="164"/>
      <c r="BX1765" s="164"/>
      <c r="BY1765" s="172"/>
    </row>
    <row r="1766" spans="1:77" s="169" customFormat="1" x14ac:dyDescent="0.3">
      <c r="A1766" s="156"/>
      <c r="B1766" s="170"/>
      <c r="W1766" s="170"/>
      <c r="X1766" s="164"/>
      <c r="Y1766" s="164"/>
      <c r="Z1766" s="164"/>
      <c r="AA1766" s="164"/>
      <c r="AB1766" s="164"/>
      <c r="AC1766" s="164"/>
      <c r="AD1766" s="164"/>
      <c r="AE1766" s="164"/>
      <c r="AF1766" s="164"/>
      <c r="AG1766" s="164"/>
      <c r="AH1766" s="164"/>
      <c r="AI1766" s="164"/>
      <c r="AJ1766" s="164"/>
      <c r="AK1766" s="164"/>
      <c r="AL1766" s="164"/>
      <c r="AM1766" s="164"/>
      <c r="AN1766" s="164"/>
      <c r="AO1766" s="164"/>
      <c r="AP1766" s="164"/>
      <c r="AQ1766" s="164"/>
      <c r="AR1766" s="164"/>
      <c r="AS1766" s="164"/>
      <c r="AT1766" s="164"/>
      <c r="AU1766" s="164"/>
      <c r="AV1766" s="164"/>
      <c r="AW1766" s="164"/>
      <c r="AX1766" s="164"/>
      <c r="AY1766" s="164"/>
      <c r="AZ1766" s="164"/>
      <c r="BA1766" s="164"/>
      <c r="BB1766" s="164"/>
      <c r="BC1766" s="164"/>
      <c r="BD1766" s="164"/>
      <c r="BE1766" s="164"/>
      <c r="BF1766" s="164"/>
      <c r="BG1766" s="164"/>
      <c r="BH1766" s="164"/>
      <c r="BI1766" s="164"/>
      <c r="BJ1766" s="164"/>
      <c r="BK1766" s="164"/>
      <c r="BL1766" s="164"/>
      <c r="BM1766" s="164"/>
      <c r="BN1766" s="164"/>
      <c r="BO1766" s="164"/>
      <c r="BP1766" s="164"/>
      <c r="BQ1766" s="164"/>
      <c r="BR1766" s="164"/>
      <c r="BS1766" s="164"/>
      <c r="BT1766" s="164"/>
      <c r="BU1766" s="164"/>
      <c r="BV1766" s="164"/>
      <c r="BW1766" s="164"/>
      <c r="BX1766" s="164"/>
      <c r="BY1766" s="172"/>
    </row>
    <row r="1767" spans="1:77" s="169" customFormat="1" x14ac:dyDescent="0.3">
      <c r="A1767" s="156"/>
      <c r="B1767" s="170"/>
      <c r="W1767" s="170"/>
      <c r="X1767" s="164"/>
      <c r="Y1767" s="164"/>
      <c r="Z1767" s="164"/>
      <c r="AA1767" s="164"/>
      <c r="AB1767" s="164"/>
      <c r="AC1767" s="164"/>
      <c r="AD1767" s="164"/>
      <c r="AE1767" s="164"/>
      <c r="AF1767" s="164"/>
      <c r="AG1767" s="164"/>
      <c r="AH1767" s="164"/>
      <c r="AI1767" s="164"/>
      <c r="AJ1767" s="164"/>
      <c r="AK1767" s="164"/>
      <c r="AL1767" s="164"/>
      <c r="AM1767" s="164"/>
      <c r="AN1767" s="164"/>
      <c r="AO1767" s="164"/>
      <c r="AP1767" s="164"/>
      <c r="AQ1767" s="164"/>
      <c r="AR1767" s="164"/>
      <c r="AS1767" s="164"/>
      <c r="AT1767" s="164"/>
      <c r="AU1767" s="164"/>
      <c r="AV1767" s="164"/>
      <c r="AW1767" s="164"/>
      <c r="AX1767" s="164"/>
      <c r="AY1767" s="164"/>
      <c r="AZ1767" s="164"/>
      <c r="BA1767" s="164"/>
      <c r="BB1767" s="164"/>
      <c r="BC1767" s="164"/>
      <c r="BD1767" s="164"/>
      <c r="BE1767" s="164"/>
      <c r="BF1767" s="164"/>
      <c r="BG1767" s="164"/>
      <c r="BH1767" s="164"/>
      <c r="BI1767" s="164"/>
      <c r="BJ1767" s="164"/>
      <c r="BK1767" s="164"/>
      <c r="BL1767" s="164"/>
      <c r="BM1767" s="164"/>
      <c r="BN1767" s="164"/>
      <c r="BO1767" s="164"/>
      <c r="BP1767" s="164"/>
      <c r="BQ1767" s="164"/>
      <c r="BR1767" s="164"/>
      <c r="BS1767" s="164"/>
      <c r="BT1767" s="164"/>
      <c r="BU1767" s="164"/>
      <c r="BV1767" s="164"/>
      <c r="BW1767" s="164"/>
      <c r="BX1767" s="164"/>
      <c r="BY1767" s="172"/>
    </row>
    <row r="1768" spans="1:77" s="169" customFormat="1" x14ac:dyDescent="0.3">
      <c r="A1768" s="156"/>
      <c r="B1768" s="170"/>
      <c r="W1768" s="170"/>
      <c r="X1768" s="164"/>
      <c r="Y1768" s="164"/>
      <c r="Z1768" s="164"/>
      <c r="AA1768" s="164"/>
      <c r="AB1768" s="164"/>
      <c r="AC1768" s="164"/>
      <c r="AD1768" s="164"/>
      <c r="AE1768" s="164"/>
      <c r="AF1768" s="164"/>
      <c r="AG1768" s="164"/>
      <c r="AH1768" s="164"/>
      <c r="AI1768" s="164"/>
      <c r="AJ1768" s="164"/>
      <c r="AK1768" s="164"/>
      <c r="AL1768" s="164"/>
      <c r="AM1768" s="164"/>
      <c r="AN1768" s="164"/>
      <c r="AO1768" s="164"/>
      <c r="AP1768" s="164"/>
      <c r="AQ1768" s="164"/>
      <c r="AR1768" s="164"/>
      <c r="AS1768" s="164"/>
      <c r="AT1768" s="164"/>
      <c r="AU1768" s="164"/>
      <c r="AV1768" s="164"/>
      <c r="AW1768" s="164"/>
      <c r="AX1768" s="164"/>
      <c r="AY1768" s="164"/>
      <c r="AZ1768" s="164"/>
      <c r="BA1768" s="164"/>
      <c r="BB1768" s="164"/>
      <c r="BC1768" s="164"/>
      <c r="BD1768" s="164"/>
      <c r="BE1768" s="164"/>
      <c r="BF1768" s="164"/>
      <c r="BG1768" s="164"/>
      <c r="BH1768" s="164"/>
      <c r="BI1768" s="164"/>
      <c r="BJ1768" s="164"/>
      <c r="BK1768" s="164"/>
      <c r="BL1768" s="164"/>
      <c r="BM1768" s="164"/>
      <c r="BN1768" s="164"/>
      <c r="BO1768" s="164"/>
      <c r="BP1768" s="164"/>
      <c r="BQ1768" s="164"/>
      <c r="BR1768" s="164"/>
      <c r="BS1768" s="164"/>
      <c r="BT1768" s="164"/>
      <c r="BU1768" s="164"/>
      <c r="BV1768" s="164"/>
      <c r="BW1768" s="164"/>
      <c r="BX1768" s="164"/>
      <c r="BY1768" s="172"/>
    </row>
    <row r="1769" spans="1:77" s="169" customFormat="1" x14ac:dyDescent="0.3">
      <c r="A1769" s="156"/>
      <c r="B1769" s="170"/>
      <c r="W1769" s="170"/>
      <c r="X1769" s="164"/>
      <c r="Y1769" s="164"/>
      <c r="Z1769" s="164"/>
      <c r="AA1769" s="164"/>
      <c r="AB1769" s="164"/>
      <c r="AC1769" s="164"/>
      <c r="AD1769" s="164"/>
      <c r="AE1769" s="164"/>
      <c r="AF1769" s="164"/>
      <c r="AG1769" s="164"/>
      <c r="AH1769" s="164"/>
      <c r="AI1769" s="164"/>
      <c r="AJ1769" s="164"/>
      <c r="AK1769" s="164"/>
      <c r="AL1769" s="164"/>
      <c r="AM1769" s="164"/>
      <c r="AN1769" s="164"/>
      <c r="AO1769" s="164"/>
      <c r="AP1769" s="164"/>
      <c r="AQ1769" s="164"/>
      <c r="AR1769" s="164"/>
      <c r="AS1769" s="164"/>
      <c r="AT1769" s="164"/>
      <c r="AU1769" s="164"/>
      <c r="AV1769" s="164"/>
      <c r="AW1769" s="164"/>
      <c r="AX1769" s="164"/>
      <c r="AY1769" s="164"/>
      <c r="AZ1769" s="164"/>
      <c r="BA1769" s="164"/>
      <c r="BB1769" s="164"/>
      <c r="BC1769" s="164"/>
      <c r="BD1769" s="164"/>
      <c r="BE1769" s="164"/>
      <c r="BF1769" s="164"/>
      <c r="BG1769" s="164"/>
      <c r="BH1769" s="164"/>
      <c r="BI1769" s="164"/>
      <c r="BJ1769" s="164"/>
      <c r="BK1769" s="164"/>
      <c r="BL1769" s="164"/>
      <c r="BM1769" s="164"/>
      <c r="BN1769" s="164"/>
      <c r="BO1769" s="164"/>
      <c r="BP1769" s="164"/>
      <c r="BQ1769" s="164"/>
      <c r="BR1769" s="164"/>
      <c r="BS1769" s="164"/>
      <c r="BT1769" s="164"/>
      <c r="BU1769" s="164"/>
      <c r="BV1769" s="164"/>
      <c r="BW1769" s="164"/>
      <c r="BX1769" s="164"/>
      <c r="BY1769" s="172"/>
    </row>
    <row r="1770" spans="1:77" s="169" customFormat="1" x14ac:dyDescent="0.3">
      <c r="A1770" s="156"/>
      <c r="B1770" s="170"/>
      <c r="W1770" s="170"/>
      <c r="X1770" s="164"/>
      <c r="Y1770" s="164"/>
      <c r="Z1770" s="164"/>
      <c r="AA1770" s="164"/>
      <c r="AB1770" s="164"/>
      <c r="AC1770" s="164"/>
      <c r="AD1770" s="164"/>
      <c r="AE1770" s="164"/>
      <c r="AF1770" s="164"/>
      <c r="AG1770" s="164"/>
      <c r="AH1770" s="164"/>
      <c r="AI1770" s="164"/>
      <c r="AJ1770" s="164"/>
      <c r="AK1770" s="164"/>
      <c r="AL1770" s="164"/>
      <c r="AM1770" s="164"/>
      <c r="AN1770" s="164"/>
      <c r="AO1770" s="164"/>
      <c r="AP1770" s="164"/>
      <c r="AQ1770" s="164"/>
      <c r="AR1770" s="164"/>
      <c r="AS1770" s="164"/>
      <c r="AT1770" s="164"/>
      <c r="AU1770" s="164"/>
      <c r="AV1770" s="164"/>
      <c r="AW1770" s="164"/>
      <c r="AX1770" s="164"/>
      <c r="AY1770" s="164"/>
      <c r="AZ1770" s="164"/>
      <c r="BA1770" s="164"/>
      <c r="BB1770" s="164"/>
      <c r="BC1770" s="164"/>
      <c r="BD1770" s="164"/>
      <c r="BE1770" s="164"/>
      <c r="BF1770" s="164"/>
      <c r="BG1770" s="164"/>
      <c r="BH1770" s="164"/>
      <c r="BI1770" s="164"/>
      <c r="BJ1770" s="164"/>
      <c r="BK1770" s="164"/>
      <c r="BL1770" s="164"/>
      <c r="BM1770" s="164"/>
      <c r="BN1770" s="164"/>
      <c r="BO1770" s="164"/>
      <c r="BP1770" s="164"/>
      <c r="BQ1770" s="164"/>
      <c r="BR1770" s="164"/>
      <c r="BS1770" s="164"/>
      <c r="BT1770" s="164"/>
      <c r="BU1770" s="164"/>
      <c r="BV1770" s="164"/>
      <c r="BW1770" s="164"/>
      <c r="BX1770" s="164"/>
      <c r="BY1770" s="172"/>
    </row>
    <row r="1771" spans="1:77" s="169" customFormat="1" x14ac:dyDescent="0.3">
      <c r="A1771" s="156"/>
      <c r="B1771" s="170"/>
      <c r="W1771" s="170"/>
      <c r="X1771" s="164"/>
      <c r="Y1771" s="164"/>
      <c r="Z1771" s="164"/>
      <c r="AA1771" s="164"/>
      <c r="AB1771" s="164"/>
      <c r="AC1771" s="164"/>
      <c r="AD1771" s="164"/>
      <c r="AE1771" s="164"/>
      <c r="AF1771" s="164"/>
      <c r="AG1771" s="164"/>
      <c r="AH1771" s="164"/>
      <c r="AI1771" s="164"/>
      <c r="AJ1771" s="164"/>
      <c r="AK1771" s="164"/>
      <c r="AL1771" s="164"/>
      <c r="AM1771" s="164"/>
      <c r="AN1771" s="164"/>
      <c r="AO1771" s="164"/>
      <c r="AP1771" s="164"/>
      <c r="AQ1771" s="164"/>
      <c r="AR1771" s="164"/>
      <c r="AS1771" s="164"/>
      <c r="AT1771" s="164"/>
      <c r="AU1771" s="164"/>
      <c r="AV1771" s="164"/>
      <c r="AW1771" s="164"/>
      <c r="AX1771" s="164"/>
      <c r="AY1771" s="164"/>
      <c r="AZ1771" s="164"/>
      <c r="BA1771" s="164"/>
      <c r="BB1771" s="164"/>
      <c r="BC1771" s="164"/>
      <c r="BD1771" s="164"/>
      <c r="BE1771" s="164"/>
      <c r="BF1771" s="164"/>
      <c r="BG1771" s="164"/>
      <c r="BH1771" s="164"/>
      <c r="BI1771" s="164"/>
      <c r="BJ1771" s="164"/>
      <c r="BK1771" s="164"/>
      <c r="BL1771" s="164"/>
      <c r="BM1771" s="164"/>
      <c r="BN1771" s="164"/>
      <c r="BO1771" s="164"/>
      <c r="BP1771" s="164"/>
      <c r="BQ1771" s="164"/>
      <c r="BR1771" s="164"/>
      <c r="BS1771" s="164"/>
      <c r="BT1771" s="164"/>
      <c r="BU1771" s="164"/>
      <c r="BV1771" s="164"/>
      <c r="BW1771" s="164"/>
      <c r="BX1771" s="164"/>
      <c r="BY1771" s="172"/>
    </row>
    <row r="1772" spans="1:77" s="169" customFormat="1" x14ac:dyDescent="0.3">
      <c r="A1772" s="156"/>
      <c r="B1772" s="170"/>
      <c r="W1772" s="170"/>
      <c r="X1772" s="164"/>
      <c r="Y1772" s="164"/>
      <c r="Z1772" s="164"/>
      <c r="AA1772" s="164"/>
      <c r="AB1772" s="164"/>
      <c r="AC1772" s="164"/>
      <c r="AD1772" s="164"/>
      <c r="AE1772" s="164"/>
      <c r="AF1772" s="164"/>
      <c r="AG1772" s="164"/>
      <c r="AH1772" s="164"/>
      <c r="AI1772" s="164"/>
      <c r="AJ1772" s="164"/>
      <c r="AK1772" s="164"/>
      <c r="AL1772" s="164"/>
      <c r="AM1772" s="164"/>
      <c r="AN1772" s="164"/>
      <c r="AO1772" s="164"/>
      <c r="AP1772" s="164"/>
      <c r="AQ1772" s="164"/>
      <c r="AR1772" s="164"/>
      <c r="AS1772" s="164"/>
      <c r="AT1772" s="164"/>
      <c r="AU1772" s="164"/>
      <c r="AV1772" s="164"/>
      <c r="AW1772" s="164"/>
      <c r="AX1772" s="164"/>
      <c r="AY1772" s="164"/>
      <c r="AZ1772" s="164"/>
      <c r="BA1772" s="164"/>
      <c r="BB1772" s="164"/>
      <c r="BC1772" s="164"/>
      <c r="BD1772" s="164"/>
      <c r="BE1772" s="164"/>
      <c r="BF1772" s="164"/>
      <c r="BG1772" s="164"/>
      <c r="BH1772" s="164"/>
      <c r="BI1772" s="164"/>
      <c r="BJ1772" s="164"/>
      <c r="BK1772" s="164"/>
      <c r="BL1772" s="164"/>
      <c r="BM1772" s="164"/>
      <c r="BN1772" s="164"/>
      <c r="BO1772" s="164"/>
      <c r="BP1772" s="164"/>
      <c r="BQ1772" s="164"/>
      <c r="BR1772" s="164"/>
      <c r="BS1772" s="164"/>
      <c r="BT1772" s="164"/>
      <c r="BU1772" s="164"/>
      <c r="BV1772" s="164"/>
      <c r="BW1772" s="164"/>
      <c r="BX1772" s="164"/>
      <c r="BY1772" s="172"/>
    </row>
    <row r="1773" spans="1:77" s="169" customFormat="1" x14ac:dyDescent="0.3">
      <c r="A1773" s="156"/>
      <c r="B1773" s="170"/>
      <c r="W1773" s="170"/>
      <c r="X1773" s="164"/>
      <c r="Y1773" s="164"/>
      <c r="Z1773" s="164"/>
      <c r="AA1773" s="164"/>
      <c r="AB1773" s="164"/>
      <c r="AC1773" s="164"/>
      <c r="AD1773" s="164"/>
      <c r="AE1773" s="164"/>
      <c r="AF1773" s="164"/>
      <c r="AG1773" s="164"/>
      <c r="AH1773" s="164"/>
      <c r="AI1773" s="164"/>
      <c r="AJ1773" s="164"/>
      <c r="AK1773" s="164"/>
      <c r="AL1773" s="164"/>
      <c r="AM1773" s="164"/>
      <c r="AN1773" s="164"/>
      <c r="AO1773" s="164"/>
      <c r="AP1773" s="164"/>
      <c r="AQ1773" s="164"/>
      <c r="AR1773" s="164"/>
      <c r="AS1773" s="164"/>
      <c r="AT1773" s="164"/>
      <c r="AU1773" s="164"/>
      <c r="AV1773" s="164"/>
      <c r="AW1773" s="164"/>
      <c r="AX1773" s="164"/>
      <c r="AY1773" s="164"/>
      <c r="AZ1773" s="164"/>
      <c r="BA1773" s="164"/>
      <c r="BB1773" s="164"/>
      <c r="BC1773" s="164"/>
      <c r="BD1773" s="164"/>
      <c r="BE1773" s="164"/>
      <c r="BF1773" s="164"/>
      <c r="BG1773" s="164"/>
      <c r="BH1773" s="164"/>
      <c r="BI1773" s="164"/>
      <c r="BJ1773" s="164"/>
      <c r="BK1773" s="164"/>
      <c r="BL1773" s="164"/>
      <c r="BM1773" s="164"/>
      <c r="BN1773" s="164"/>
      <c r="BO1773" s="164"/>
      <c r="BP1773" s="164"/>
      <c r="BQ1773" s="164"/>
      <c r="BR1773" s="164"/>
      <c r="BS1773" s="164"/>
      <c r="BT1773" s="164"/>
      <c r="BU1773" s="164"/>
      <c r="BV1773" s="164"/>
      <c r="BW1773" s="164"/>
      <c r="BX1773" s="164"/>
      <c r="BY1773" s="172"/>
    </row>
    <row r="1774" spans="1:77" s="169" customFormat="1" x14ac:dyDescent="0.3">
      <c r="A1774" s="156"/>
      <c r="B1774" s="170"/>
      <c r="W1774" s="170"/>
      <c r="X1774" s="164"/>
      <c r="Y1774" s="164"/>
      <c r="Z1774" s="164"/>
      <c r="AA1774" s="164"/>
      <c r="AB1774" s="164"/>
      <c r="AC1774" s="164"/>
      <c r="AD1774" s="164"/>
      <c r="AE1774" s="164"/>
      <c r="AF1774" s="164"/>
      <c r="AG1774" s="164"/>
      <c r="AH1774" s="164"/>
      <c r="AI1774" s="164"/>
      <c r="AJ1774" s="164"/>
      <c r="AK1774" s="164"/>
      <c r="AL1774" s="164"/>
      <c r="AM1774" s="164"/>
      <c r="AN1774" s="164"/>
      <c r="AO1774" s="164"/>
      <c r="AP1774" s="164"/>
      <c r="AQ1774" s="164"/>
      <c r="AR1774" s="164"/>
      <c r="AS1774" s="164"/>
      <c r="AT1774" s="164"/>
      <c r="AU1774" s="164"/>
      <c r="AV1774" s="164"/>
      <c r="AW1774" s="164"/>
      <c r="AX1774" s="164"/>
      <c r="AY1774" s="164"/>
      <c r="AZ1774" s="164"/>
      <c r="BA1774" s="164"/>
      <c r="BB1774" s="164"/>
      <c r="BC1774" s="164"/>
      <c r="BD1774" s="164"/>
      <c r="BE1774" s="164"/>
      <c r="BF1774" s="164"/>
      <c r="BG1774" s="164"/>
      <c r="BH1774" s="164"/>
      <c r="BI1774" s="164"/>
      <c r="BJ1774" s="164"/>
      <c r="BK1774" s="164"/>
      <c r="BL1774" s="164"/>
      <c r="BM1774" s="164"/>
      <c r="BN1774" s="164"/>
      <c r="BO1774" s="164"/>
      <c r="BP1774" s="164"/>
      <c r="BQ1774" s="164"/>
      <c r="BR1774" s="164"/>
      <c r="BS1774" s="164"/>
      <c r="BT1774" s="164"/>
      <c r="BU1774" s="164"/>
      <c r="BV1774" s="164"/>
      <c r="BW1774" s="164"/>
      <c r="BX1774" s="164"/>
      <c r="BY1774" s="172"/>
    </row>
    <row r="1775" spans="1:77" s="169" customFormat="1" x14ac:dyDescent="0.3">
      <c r="A1775" s="156"/>
      <c r="B1775" s="170"/>
      <c r="W1775" s="170"/>
      <c r="X1775" s="164"/>
      <c r="Y1775" s="164"/>
      <c r="Z1775" s="164"/>
      <c r="AA1775" s="164"/>
      <c r="AB1775" s="164"/>
      <c r="AC1775" s="164"/>
      <c r="AD1775" s="164"/>
      <c r="AE1775" s="164"/>
      <c r="AF1775" s="164"/>
      <c r="AG1775" s="164"/>
      <c r="AH1775" s="164"/>
      <c r="AI1775" s="164"/>
      <c r="AJ1775" s="164"/>
      <c r="AK1775" s="164"/>
      <c r="AL1775" s="164"/>
      <c r="AM1775" s="164"/>
      <c r="AN1775" s="164"/>
      <c r="AO1775" s="164"/>
      <c r="AP1775" s="164"/>
      <c r="AQ1775" s="164"/>
      <c r="AR1775" s="164"/>
      <c r="AS1775" s="164"/>
      <c r="AT1775" s="164"/>
      <c r="AU1775" s="164"/>
      <c r="AV1775" s="164"/>
      <c r="AW1775" s="164"/>
      <c r="AX1775" s="164"/>
      <c r="AY1775" s="164"/>
      <c r="AZ1775" s="164"/>
      <c r="BA1775" s="164"/>
      <c r="BB1775" s="164"/>
      <c r="BC1775" s="164"/>
      <c r="BD1775" s="164"/>
      <c r="BE1775" s="164"/>
      <c r="BF1775" s="164"/>
      <c r="BG1775" s="164"/>
      <c r="BH1775" s="164"/>
      <c r="BI1775" s="164"/>
      <c r="BJ1775" s="164"/>
      <c r="BK1775" s="164"/>
      <c r="BL1775" s="164"/>
      <c r="BM1775" s="164"/>
      <c r="BN1775" s="164"/>
      <c r="BO1775" s="164"/>
      <c r="BP1775" s="164"/>
      <c r="BQ1775" s="164"/>
      <c r="BR1775" s="164"/>
      <c r="BS1775" s="164"/>
      <c r="BT1775" s="164"/>
      <c r="BU1775" s="164"/>
      <c r="BV1775" s="164"/>
      <c r="BW1775" s="164"/>
      <c r="BX1775" s="164"/>
      <c r="BY1775" s="172"/>
    </row>
    <row r="1776" spans="1:77" s="169" customFormat="1" x14ac:dyDescent="0.3">
      <c r="A1776" s="156"/>
      <c r="B1776" s="170"/>
      <c r="W1776" s="170"/>
      <c r="X1776" s="164"/>
      <c r="Y1776" s="164"/>
      <c r="Z1776" s="164"/>
      <c r="AA1776" s="164"/>
      <c r="AB1776" s="164"/>
      <c r="AC1776" s="164"/>
      <c r="AD1776" s="164"/>
      <c r="AE1776" s="164"/>
      <c r="AF1776" s="164"/>
      <c r="AG1776" s="164"/>
      <c r="AH1776" s="164"/>
      <c r="AI1776" s="164"/>
      <c r="AJ1776" s="164"/>
      <c r="AK1776" s="164"/>
      <c r="AL1776" s="164"/>
      <c r="AM1776" s="164"/>
      <c r="AN1776" s="164"/>
      <c r="AO1776" s="164"/>
      <c r="AP1776" s="164"/>
      <c r="AQ1776" s="164"/>
      <c r="AR1776" s="164"/>
      <c r="AS1776" s="164"/>
      <c r="AT1776" s="164"/>
      <c r="AU1776" s="164"/>
      <c r="AV1776" s="164"/>
      <c r="AW1776" s="164"/>
      <c r="AX1776" s="164"/>
      <c r="AY1776" s="164"/>
      <c r="AZ1776" s="164"/>
      <c r="BA1776" s="164"/>
      <c r="BB1776" s="164"/>
      <c r="BC1776" s="164"/>
      <c r="BD1776" s="164"/>
      <c r="BE1776" s="164"/>
      <c r="BF1776" s="164"/>
      <c r="BG1776" s="164"/>
      <c r="BH1776" s="164"/>
      <c r="BI1776" s="164"/>
      <c r="BJ1776" s="164"/>
      <c r="BK1776" s="164"/>
      <c r="BL1776" s="164"/>
      <c r="BM1776" s="164"/>
      <c r="BN1776" s="164"/>
      <c r="BO1776" s="164"/>
      <c r="BP1776" s="164"/>
      <c r="BQ1776" s="164"/>
      <c r="BR1776" s="164"/>
      <c r="BS1776" s="164"/>
      <c r="BT1776" s="164"/>
      <c r="BU1776" s="164"/>
      <c r="BV1776" s="164"/>
      <c r="BW1776" s="164"/>
      <c r="BX1776" s="164"/>
      <c r="BY1776" s="172"/>
    </row>
    <row r="1777" spans="1:77" s="169" customFormat="1" x14ac:dyDescent="0.3">
      <c r="A1777" s="156"/>
      <c r="B1777" s="170"/>
      <c r="W1777" s="170"/>
      <c r="X1777" s="164"/>
      <c r="Y1777" s="164"/>
      <c r="Z1777" s="164"/>
      <c r="AA1777" s="164"/>
      <c r="AB1777" s="164"/>
      <c r="AC1777" s="164"/>
      <c r="AD1777" s="164"/>
      <c r="AE1777" s="164"/>
      <c r="AF1777" s="164"/>
      <c r="AG1777" s="164"/>
      <c r="AH1777" s="164"/>
      <c r="AI1777" s="164"/>
      <c r="AJ1777" s="164"/>
      <c r="AK1777" s="164"/>
      <c r="AL1777" s="164"/>
      <c r="AM1777" s="164"/>
      <c r="AN1777" s="164"/>
      <c r="AO1777" s="164"/>
      <c r="AP1777" s="164"/>
      <c r="AQ1777" s="164"/>
      <c r="AR1777" s="164"/>
      <c r="AS1777" s="164"/>
      <c r="AT1777" s="164"/>
      <c r="AU1777" s="164"/>
      <c r="AV1777" s="164"/>
      <c r="AW1777" s="164"/>
      <c r="AX1777" s="164"/>
      <c r="AY1777" s="164"/>
      <c r="AZ1777" s="164"/>
      <c r="BA1777" s="164"/>
      <c r="BB1777" s="164"/>
      <c r="BC1777" s="164"/>
      <c r="BD1777" s="164"/>
      <c r="BE1777" s="164"/>
      <c r="BF1777" s="164"/>
      <c r="BG1777" s="164"/>
      <c r="BH1777" s="164"/>
      <c r="BI1777" s="164"/>
      <c r="BJ1777" s="164"/>
      <c r="BK1777" s="164"/>
      <c r="BL1777" s="164"/>
      <c r="BM1777" s="164"/>
      <c r="BN1777" s="164"/>
      <c r="BO1777" s="164"/>
      <c r="BP1777" s="164"/>
      <c r="BQ1777" s="164"/>
      <c r="BR1777" s="164"/>
      <c r="BS1777" s="164"/>
      <c r="BT1777" s="164"/>
      <c r="BU1777" s="164"/>
      <c r="BV1777" s="164"/>
      <c r="BW1777" s="164"/>
      <c r="BX1777" s="164"/>
      <c r="BY1777" s="172"/>
    </row>
    <row r="1778" spans="1:77" s="169" customFormat="1" x14ac:dyDescent="0.3">
      <c r="A1778" s="156"/>
      <c r="B1778" s="170"/>
      <c r="W1778" s="170"/>
      <c r="X1778" s="164"/>
      <c r="Y1778" s="164"/>
      <c r="Z1778" s="164"/>
      <c r="AA1778" s="164"/>
      <c r="AB1778" s="164"/>
      <c r="AC1778" s="164"/>
      <c r="AD1778" s="164"/>
      <c r="AE1778" s="164"/>
      <c r="AF1778" s="164"/>
      <c r="AG1778" s="164"/>
      <c r="AH1778" s="164"/>
      <c r="AI1778" s="164"/>
      <c r="AJ1778" s="164"/>
      <c r="AK1778" s="164"/>
      <c r="AL1778" s="164"/>
      <c r="AM1778" s="164"/>
      <c r="AN1778" s="164"/>
      <c r="AO1778" s="164"/>
      <c r="AP1778" s="164"/>
      <c r="AQ1778" s="164"/>
      <c r="AR1778" s="164"/>
      <c r="AS1778" s="164"/>
      <c r="AT1778" s="164"/>
      <c r="AU1778" s="164"/>
      <c r="AV1778" s="164"/>
      <c r="AW1778" s="164"/>
      <c r="AX1778" s="164"/>
      <c r="AY1778" s="164"/>
      <c r="AZ1778" s="164"/>
      <c r="BA1778" s="164"/>
      <c r="BB1778" s="164"/>
      <c r="BC1778" s="164"/>
      <c r="BD1778" s="164"/>
      <c r="BE1778" s="164"/>
      <c r="BF1778" s="164"/>
      <c r="BG1778" s="164"/>
      <c r="BH1778" s="164"/>
      <c r="BI1778" s="164"/>
      <c r="BJ1778" s="164"/>
      <c r="BK1778" s="164"/>
      <c r="BL1778" s="164"/>
      <c r="BM1778" s="164"/>
      <c r="BN1778" s="164"/>
      <c r="BO1778" s="164"/>
      <c r="BP1778" s="164"/>
      <c r="BQ1778" s="164"/>
      <c r="BR1778" s="164"/>
      <c r="BS1778" s="164"/>
      <c r="BT1778" s="164"/>
      <c r="BU1778" s="164"/>
      <c r="BV1778" s="164"/>
      <c r="BW1778" s="164"/>
      <c r="BX1778" s="164"/>
      <c r="BY1778" s="172"/>
    </row>
    <row r="1779" spans="1:77" s="169" customFormat="1" x14ac:dyDescent="0.3">
      <c r="A1779" s="156"/>
      <c r="B1779" s="170"/>
      <c r="W1779" s="170"/>
      <c r="X1779" s="164"/>
      <c r="Y1779" s="164"/>
      <c r="Z1779" s="164"/>
      <c r="AA1779" s="164"/>
      <c r="AB1779" s="164"/>
      <c r="AC1779" s="164"/>
      <c r="AD1779" s="164"/>
      <c r="AE1779" s="164"/>
      <c r="AF1779" s="164"/>
      <c r="AG1779" s="164"/>
      <c r="AH1779" s="164"/>
      <c r="AI1779" s="164"/>
      <c r="AJ1779" s="164"/>
      <c r="AK1779" s="164"/>
      <c r="AL1779" s="164"/>
      <c r="AM1779" s="164"/>
      <c r="AN1779" s="164"/>
      <c r="AO1779" s="164"/>
      <c r="AP1779" s="164"/>
      <c r="AQ1779" s="164"/>
      <c r="AR1779" s="164"/>
      <c r="AS1779" s="164"/>
      <c r="AT1779" s="164"/>
      <c r="AU1779" s="164"/>
      <c r="AV1779" s="164"/>
      <c r="AW1779" s="164"/>
      <c r="AX1779" s="164"/>
      <c r="AY1779" s="164"/>
      <c r="AZ1779" s="164"/>
      <c r="BA1779" s="164"/>
      <c r="BB1779" s="164"/>
      <c r="BC1779" s="164"/>
      <c r="BD1779" s="164"/>
      <c r="BE1779" s="164"/>
      <c r="BF1779" s="164"/>
      <c r="BG1779" s="164"/>
      <c r="BH1779" s="164"/>
      <c r="BI1779" s="164"/>
      <c r="BJ1779" s="164"/>
      <c r="BK1779" s="164"/>
      <c r="BL1779" s="164"/>
      <c r="BM1779" s="164"/>
      <c r="BN1779" s="164"/>
      <c r="BO1779" s="164"/>
      <c r="BP1779" s="164"/>
      <c r="BQ1779" s="164"/>
      <c r="BR1779" s="164"/>
      <c r="BS1779" s="164"/>
      <c r="BT1779" s="164"/>
      <c r="BU1779" s="164"/>
      <c r="BV1779" s="164"/>
      <c r="BW1779" s="164"/>
      <c r="BX1779" s="164"/>
      <c r="BY1779" s="172"/>
    </row>
    <row r="1780" spans="1:77" s="169" customFormat="1" x14ac:dyDescent="0.3">
      <c r="A1780" s="156"/>
      <c r="B1780" s="170"/>
      <c r="W1780" s="170"/>
      <c r="X1780" s="164"/>
      <c r="Y1780" s="164"/>
      <c r="Z1780" s="164"/>
      <c r="AA1780" s="164"/>
      <c r="AB1780" s="164"/>
      <c r="AC1780" s="164"/>
      <c r="AD1780" s="164"/>
      <c r="AE1780" s="164"/>
      <c r="AF1780" s="164"/>
      <c r="AG1780" s="164"/>
      <c r="AH1780" s="164"/>
      <c r="AI1780" s="164"/>
      <c r="AJ1780" s="164"/>
      <c r="AK1780" s="164"/>
      <c r="AL1780" s="164"/>
      <c r="AM1780" s="164"/>
      <c r="AN1780" s="164"/>
      <c r="AO1780" s="164"/>
      <c r="AP1780" s="164"/>
      <c r="AQ1780" s="164"/>
      <c r="AR1780" s="164"/>
      <c r="AS1780" s="164"/>
      <c r="AT1780" s="164"/>
      <c r="AU1780" s="164"/>
      <c r="AV1780" s="164"/>
      <c r="AW1780" s="164"/>
      <c r="AX1780" s="164"/>
      <c r="AY1780" s="164"/>
      <c r="AZ1780" s="164"/>
      <c r="BA1780" s="164"/>
      <c r="BB1780" s="164"/>
      <c r="BC1780" s="164"/>
      <c r="BD1780" s="164"/>
      <c r="BE1780" s="164"/>
      <c r="BF1780" s="164"/>
      <c r="BG1780" s="164"/>
      <c r="BH1780" s="164"/>
      <c r="BI1780" s="164"/>
      <c r="BJ1780" s="164"/>
      <c r="BK1780" s="164"/>
      <c r="BL1780" s="164"/>
      <c r="BM1780" s="164"/>
      <c r="BN1780" s="164"/>
      <c r="BO1780" s="164"/>
      <c r="BP1780" s="164"/>
      <c r="BQ1780" s="164"/>
      <c r="BR1780" s="164"/>
      <c r="BS1780" s="164"/>
      <c r="BT1780" s="164"/>
      <c r="BU1780" s="164"/>
      <c r="BV1780" s="164"/>
      <c r="BW1780" s="164"/>
      <c r="BX1780" s="164"/>
      <c r="BY1780" s="172"/>
    </row>
    <row r="1781" spans="1:77" s="169" customFormat="1" x14ac:dyDescent="0.3">
      <c r="A1781" s="156"/>
      <c r="B1781" s="170"/>
      <c r="W1781" s="170"/>
      <c r="X1781" s="164"/>
      <c r="Y1781" s="164"/>
      <c r="Z1781" s="164"/>
      <c r="AA1781" s="164"/>
      <c r="AB1781" s="164"/>
      <c r="AC1781" s="164"/>
      <c r="AD1781" s="164"/>
      <c r="AE1781" s="164"/>
      <c r="AF1781" s="164"/>
      <c r="AG1781" s="164"/>
      <c r="AH1781" s="164"/>
      <c r="AI1781" s="164"/>
      <c r="AJ1781" s="164"/>
      <c r="AK1781" s="164"/>
      <c r="AL1781" s="164"/>
      <c r="AM1781" s="164"/>
      <c r="AN1781" s="164"/>
      <c r="AO1781" s="164"/>
      <c r="AP1781" s="164"/>
      <c r="AQ1781" s="164"/>
      <c r="AR1781" s="164"/>
      <c r="AS1781" s="164"/>
      <c r="AT1781" s="164"/>
      <c r="AU1781" s="164"/>
      <c r="AV1781" s="164"/>
      <c r="AW1781" s="164"/>
      <c r="AX1781" s="164"/>
      <c r="AY1781" s="164"/>
      <c r="AZ1781" s="164"/>
      <c r="BA1781" s="164"/>
      <c r="BB1781" s="164"/>
      <c r="BC1781" s="164"/>
      <c r="BD1781" s="164"/>
      <c r="BE1781" s="164"/>
      <c r="BF1781" s="164"/>
      <c r="BG1781" s="164"/>
      <c r="BH1781" s="164"/>
      <c r="BI1781" s="164"/>
      <c r="BJ1781" s="164"/>
      <c r="BK1781" s="164"/>
      <c r="BL1781" s="164"/>
      <c r="BM1781" s="164"/>
      <c r="BN1781" s="164"/>
      <c r="BO1781" s="164"/>
      <c r="BP1781" s="164"/>
      <c r="BQ1781" s="164"/>
      <c r="BR1781" s="164"/>
      <c r="BS1781" s="164"/>
      <c r="BT1781" s="164"/>
      <c r="BU1781" s="164"/>
      <c r="BV1781" s="164"/>
      <c r="BW1781" s="164"/>
      <c r="BX1781" s="164"/>
      <c r="BY1781" s="172"/>
    </row>
    <row r="1782" spans="1:77" s="169" customFormat="1" x14ac:dyDescent="0.3">
      <c r="A1782" s="156"/>
      <c r="B1782" s="170"/>
      <c r="W1782" s="170"/>
      <c r="X1782" s="164"/>
      <c r="Y1782" s="164"/>
      <c r="Z1782" s="164"/>
      <c r="AA1782" s="164"/>
      <c r="AB1782" s="164"/>
      <c r="AC1782" s="164"/>
      <c r="AD1782" s="164"/>
      <c r="AE1782" s="164"/>
      <c r="AF1782" s="164"/>
      <c r="AG1782" s="164"/>
      <c r="AH1782" s="164"/>
      <c r="AI1782" s="164"/>
      <c r="AJ1782" s="164"/>
      <c r="AK1782" s="164"/>
      <c r="AL1782" s="164"/>
      <c r="AM1782" s="164"/>
      <c r="AN1782" s="164"/>
      <c r="AO1782" s="164"/>
      <c r="AP1782" s="164"/>
      <c r="AQ1782" s="164"/>
      <c r="AR1782" s="164"/>
      <c r="AS1782" s="164"/>
      <c r="AT1782" s="164"/>
      <c r="AU1782" s="164"/>
      <c r="AV1782" s="164"/>
      <c r="AW1782" s="164"/>
      <c r="AX1782" s="164"/>
      <c r="AY1782" s="164"/>
      <c r="AZ1782" s="164"/>
      <c r="BA1782" s="164"/>
      <c r="BB1782" s="164"/>
      <c r="BC1782" s="164"/>
      <c r="BD1782" s="164"/>
      <c r="BE1782" s="164"/>
      <c r="BF1782" s="164"/>
      <c r="BG1782" s="164"/>
      <c r="BH1782" s="164"/>
      <c r="BI1782" s="164"/>
      <c r="BJ1782" s="164"/>
      <c r="BK1782" s="164"/>
      <c r="BL1782" s="164"/>
      <c r="BM1782" s="164"/>
      <c r="BN1782" s="164"/>
      <c r="BO1782" s="164"/>
      <c r="BP1782" s="164"/>
      <c r="BQ1782" s="164"/>
      <c r="BR1782" s="164"/>
      <c r="BS1782" s="164"/>
      <c r="BT1782" s="164"/>
      <c r="BU1782" s="164"/>
      <c r="BV1782" s="164"/>
      <c r="BW1782" s="164"/>
      <c r="BX1782" s="164"/>
      <c r="BY1782" s="172"/>
    </row>
    <row r="1783" spans="1:77" s="169" customFormat="1" x14ac:dyDescent="0.3">
      <c r="A1783" s="156"/>
      <c r="B1783" s="170"/>
      <c r="W1783" s="170"/>
      <c r="X1783" s="164"/>
      <c r="Y1783" s="164"/>
      <c r="Z1783" s="164"/>
      <c r="AA1783" s="164"/>
      <c r="AB1783" s="164"/>
      <c r="AC1783" s="164"/>
      <c r="AD1783" s="164"/>
      <c r="AE1783" s="164"/>
      <c r="AF1783" s="164"/>
      <c r="AG1783" s="164"/>
      <c r="AH1783" s="164"/>
      <c r="AI1783" s="164"/>
      <c r="AJ1783" s="164"/>
      <c r="AK1783" s="164"/>
      <c r="AL1783" s="164"/>
      <c r="AM1783" s="164"/>
      <c r="AN1783" s="164"/>
      <c r="AO1783" s="164"/>
      <c r="AP1783" s="164"/>
      <c r="AQ1783" s="164"/>
      <c r="AR1783" s="164"/>
      <c r="AS1783" s="164"/>
      <c r="AT1783" s="164"/>
      <c r="AU1783" s="164"/>
      <c r="AV1783" s="164"/>
      <c r="AW1783" s="164"/>
      <c r="AX1783" s="164"/>
      <c r="AY1783" s="164"/>
      <c r="AZ1783" s="164"/>
      <c r="BA1783" s="164"/>
      <c r="BB1783" s="164"/>
      <c r="BC1783" s="164"/>
      <c r="BD1783" s="164"/>
      <c r="BE1783" s="164"/>
      <c r="BF1783" s="164"/>
      <c r="BG1783" s="164"/>
      <c r="BH1783" s="164"/>
      <c r="BI1783" s="164"/>
      <c r="BJ1783" s="164"/>
      <c r="BK1783" s="164"/>
      <c r="BL1783" s="164"/>
      <c r="BM1783" s="164"/>
      <c r="BN1783" s="164"/>
      <c r="BO1783" s="164"/>
      <c r="BP1783" s="164"/>
      <c r="BQ1783" s="164"/>
      <c r="BR1783" s="164"/>
      <c r="BS1783" s="164"/>
      <c r="BT1783" s="164"/>
      <c r="BU1783" s="164"/>
      <c r="BV1783" s="164"/>
      <c r="BW1783" s="164"/>
      <c r="BX1783" s="164"/>
      <c r="BY1783" s="172"/>
    </row>
    <row r="1784" spans="1:77" s="169" customFormat="1" x14ac:dyDescent="0.3">
      <c r="A1784" s="156"/>
      <c r="B1784" s="170"/>
      <c r="W1784" s="170"/>
      <c r="X1784" s="164"/>
      <c r="Y1784" s="164"/>
      <c r="Z1784" s="164"/>
      <c r="AA1784" s="164"/>
      <c r="AB1784" s="164"/>
      <c r="AC1784" s="164"/>
      <c r="AD1784" s="164"/>
      <c r="AE1784" s="164"/>
      <c r="AF1784" s="164"/>
      <c r="AG1784" s="164"/>
      <c r="AH1784" s="164"/>
      <c r="AI1784" s="164"/>
      <c r="AJ1784" s="164"/>
      <c r="AK1784" s="164"/>
      <c r="AL1784" s="164"/>
      <c r="AM1784" s="164"/>
      <c r="AN1784" s="164"/>
      <c r="AO1784" s="164"/>
      <c r="AP1784" s="164"/>
      <c r="AQ1784" s="164"/>
      <c r="AR1784" s="164"/>
      <c r="AS1784" s="164"/>
      <c r="AT1784" s="164"/>
      <c r="AU1784" s="164"/>
      <c r="AV1784" s="164"/>
      <c r="AW1784" s="164"/>
      <c r="AX1784" s="164"/>
      <c r="AY1784" s="164"/>
      <c r="AZ1784" s="164"/>
      <c r="BA1784" s="164"/>
      <c r="BB1784" s="164"/>
      <c r="BC1784" s="164"/>
      <c r="BD1784" s="164"/>
      <c r="BE1784" s="164"/>
      <c r="BF1784" s="164"/>
      <c r="BG1784" s="164"/>
      <c r="BH1784" s="164"/>
      <c r="BI1784" s="164"/>
      <c r="BJ1784" s="164"/>
      <c r="BK1784" s="164"/>
      <c r="BL1784" s="164"/>
      <c r="BM1784" s="164"/>
      <c r="BN1784" s="164"/>
      <c r="BO1784" s="164"/>
      <c r="BP1784" s="164"/>
      <c r="BQ1784" s="164"/>
      <c r="BR1784" s="164"/>
      <c r="BS1784" s="164"/>
      <c r="BT1784" s="164"/>
      <c r="BU1784" s="164"/>
      <c r="BV1784" s="164"/>
      <c r="BW1784" s="164"/>
      <c r="BX1784" s="164"/>
      <c r="BY1784" s="172"/>
    </row>
    <row r="1785" spans="1:77" s="169" customFormat="1" x14ac:dyDescent="0.3">
      <c r="A1785" s="156"/>
      <c r="B1785" s="170"/>
      <c r="W1785" s="170"/>
      <c r="X1785" s="164"/>
      <c r="Y1785" s="164"/>
      <c r="Z1785" s="164"/>
      <c r="AA1785" s="164"/>
      <c r="AB1785" s="164"/>
      <c r="AC1785" s="164"/>
      <c r="AD1785" s="164"/>
      <c r="AE1785" s="164"/>
      <c r="AF1785" s="164"/>
      <c r="AG1785" s="164"/>
      <c r="AH1785" s="164"/>
      <c r="AI1785" s="164"/>
      <c r="AJ1785" s="164"/>
      <c r="AK1785" s="164"/>
      <c r="AL1785" s="164"/>
      <c r="AM1785" s="164"/>
      <c r="AN1785" s="164"/>
      <c r="AO1785" s="164"/>
      <c r="AP1785" s="164"/>
      <c r="AQ1785" s="164"/>
      <c r="AR1785" s="164"/>
      <c r="AS1785" s="164"/>
      <c r="AT1785" s="164"/>
      <c r="AU1785" s="164"/>
      <c r="AV1785" s="164"/>
      <c r="AW1785" s="164"/>
      <c r="AX1785" s="164"/>
      <c r="AY1785" s="164"/>
      <c r="AZ1785" s="164"/>
      <c r="BA1785" s="164"/>
      <c r="BB1785" s="164"/>
      <c r="BC1785" s="164"/>
      <c r="BD1785" s="164"/>
      <c r="BE1785" s="164"/>
      <c r="BF1785" s="164"/>
      <c r="BG1785" s="164"/>
      <c r="BH1785" s="164"/>
      <c r="BI1785" s="164"/>
      <c r="BJ1785" s="164"/>
      <c r="BK1785" s="164"/>
      <c r="BL1785" s="164"/>
      <c r="BM1785" s="164"/>
      <c r="BN1785" s="164"/>
      <c r="BO1785" s="164"/>
      <c r="BP1785" s="164"/>
      <c r="BQ1785" s="164"/>
      <c r="BR1785" s="164"/>
      <c r="BS1785" s="164"/>
      <c r="BT1785" s="164"/>
      <c r="BU1785" s="164"/>
      <c r="BV1785" s="164"/>
      <c r="BW1785" s="164"/>
      <c r="BX1785" s="164"/>
      <c r="BY1785" s="172"/>
    </row>
    <row r="1786" spans="1:77" s="169" customFormat="1" x14ac:dyDescent="0.3">
      <c r="A1786" s="156"/>
      <c r="B1786" s="170"/>
      <c r="W1786" s="170"/>
      <c r="X1786" s="164"/>
      <c r="Y1786" s="164"/>
      <c r="Z1786" s="164"/>
      <c r="AA1786" s="164"/>
      <c r="AB1786" s="164"/>
      <c r="AC1786" s="164"/>
      <c r="AD1786" s="164"/>
      <c r="AE1786" s="164"/>
      <c r="AF1786" s="164"/>
      <c r="AG1786" s="164"/>
      <c r="AH1786" s="164"/>
      <c r="AI1786" s="164"/>
      <c r="AJ1786" s="164"/>
      <c r="AK1786" s="164"/>
      <c r="AL1786" s="164"/>
      <c r="AM1786" s="164"/>
      <c r="AN1786" s="164"/>
      <c r="AO1786" s="164"/>
      <c r="AP1786" s="164"/>
      <c r="AQ1786" s="164"/>
      <c r="AR1786" s="164"/>
      <c r="AS1786" s="164"/>
      <c r="AT1786" s="164"/>
      <c r="AU1786" s="164"/>
      <c r="AV1786" s="164"/>
      <c r="AW1786" s="164"/>
      <c r="AX1786" s="164"/>
      <c r="AY1786" s="164"/>
      <c r="AZ1786" s="164"/>
      <c r="BA1786" s="164"/>
      <c r="BB1786" s="164"/>
      <c r="BC1786" s="164"/>
      <c r="BD1786" s="164"/>
      <c r="BE1786" s="164"/>
      <c r="BF1786" s="164"/>
      <c r="BG1786" s="164"/>
      <c r="BH1786" s="164"/>
      <c r="BI1786" s="164"/>
      <c r="BJ1786" s="164"/>
      <c r="BK1786" s="164"/>
      <c r="BL1786" s="164"/>
      <c r="BM1786" s="164"/>
      <c r="BN1786" s="164"/>
      <c r="BO1786" s="164"/>
      <c r="BP1786" s="164"/>
      <c r="BQ1786" s="164"/>
      <c r="BR1786" s="164"/>
      <c r="BS1786" s="164"/>
      <c r="BT1786" s="164"/>
      <c r="BU1786" s="164"/>
      <c r="BV1786" s="164"/>
      <c r="BW1786" s="164"/>
      <c r="BX1786" s="164"/>
      <c r="BY1786" s="172"/>
    </row>
    <row r="1787" spans="1:77" s="169" customFormat="1" x14ac:dyDescent="0.3">
      <c r="A1787" s="156"/>
      <c r="B1787" s="170"/>
      <c r="W1787" s="170"/>
      <c r="X1787" s="164"/>
      <c r="Y1787" s="164"/>
      <c r="Z1787" s="164"/>
      <c r="AA1787" s="164"/>
      <c r="AB1787" s="164"/>
      <c r="AC1787" s="164"/>
      <c r="AD1787" s="164"/>
      <c r="AE1787" s="164"/>
      <c r="AF1787" s="164"/>
      <c r="AG1787" s="164"/>
      <c r="AH1787" s="164"/>
      <c r="AI1787" s="164"/>
      <c r="AJ1787" s="164"/>
      <c r="AK1787" s="164"/>
      <c r="AL1787" s="164"/>
      <c r="AM1787" s="164"/>
      <c r="AN1787" s="164"/>
      <c r="AO1787" s="164"/>
      <c r="AP1787" s="164"/>
      <c r="AQ1787" s="164"/>
      <c r="AR1787" s="164"/>
      <c r="AS1787" s="164"/>
      <c r="AT1787" s="164"/>
      <c r="AU1787" s="164"/>
      <c r="AV1787" s="164"/>
      <c r="AW1787" s="164"/>
      <c r="AX1787" s="164"/>
      <c r="AY1787" s="164"/>
      <c r="AZ1787" s="164"/>
      <c r="BA1787" s="164"/>
      <c r="BB1787" s="164"/>
      <c r="BC1787" s="164"/>
      <c r="BD1787" s="164"/>
      <c r="BE1787" s="164"/>
      <c r="BF1787" s="164"/>
      <c r="BG1787" s="164"/>
      <c r="BH1787" s="164"/>
      <c r="BI1787" s="164"/>
      <c r="BJ1787" s="164"/>
      <c r="BK1787" s="164"/>
      <c r="BL1787" s="164"/>
      <c r="BM1787" s="164"/>
      <c r="BN1787" s="164"/>
      <c r="BO1787" s="164"/>
      <c r="BP1787" s="164"/>
      <c r="BQ1787" s="164"/>
      <c r="BR1787" s="164"/>
      <c r="BS1787" s="164"/>
      <c r="BT1787" s="164"/>
      <c r="BU1787" s="164"/>
      <c r="BV1787" s="164"/>
      <c r="BW1787" s="164"/>
      <c r="BX1787" s="164"/>
      <c r="BY1787" s="172"/>
    </row>
    <row r="1788" spans="1:77" s="169" customFormat="1" x14ac:dyDescent="0.3">
      <c r="A1788" s="156"/>
      <c r="B1788" s="170"/>
      <c r="W1788" s="170"/>
      <c r="X1788" s="164"/>
      <c r="Y1788" s="164"/>
      <c r="Z1788" s="164"/>
      <c r="AA1788" s="164"/>
      <c r="AB1788" s="164"/>
      <c r="AC1788" s="164"/>
      <c r="AD1788" s="164"/>
      <c r="AE1788" s="164"/>
      <c r="AF1788" s="164"/>
      <c r="AG1788" s="164"/>
      <c r="AH1788" s="164"/>
      <c r="AI1788" s="164"/>
      <c r="AJ1788" s="164"/>
      <c r="AK1788" s="164"/>
      <c r="AL1788" s="164"/>
      <c r="AM1788" s="164"/>
      <c r="AN1788" s="164"/>
      <c r="AO1788" s="164"/>
      <c r="AP1788" s="164"/>
      <c r="AQ1788" s="164"/>
      <c r="AR1788" s="164"/>
      <c r="AS1788" s="164"/>
      <c r="AT1788" s="164"/>
      <c r="AU1788" s="164"/>
      <c r="AV1788" s="164"/>
      <c r="AW1788" s="164"/>
      <c r="AX1788" s="164"/>
      <c r="AY1788" s="164"/>
      <c r="AZ1788" s="164"/>
      <c r="BA1788" s="164"/>
      <c r="BB1788" s="164"/>
      <c r="BC1788" s="164"/>
      <c r="BD1788" s="164"/>
      <c r="BE1788" s="164"/>
      <c r="BF1788" s="164"/>
      <c r="BG1788" s="164"/>
      <c r="BH1788" s="164"/>
      <c r="BI1788" s="164"/>
      <c r="BJ1788" s="164"/>
      <c r="BK1788" s="164"/>
      <c r="BL1788" s="164"/>
      <c r="BM1788" s="164"/>
      <c r="BN1788" s="164"/>
      <c r="BO1788" s="164"/>
      <c r="BP1788" s="164"/>
      <c r="BQ1788" s="164"/>
      <c r="BR1788" s="164"/>
      <c r="BS1788" s="164"/>
      <c r="BT1788" s="164"/>
      <c r="BU1788" s="164"/>
      <c r="BV1788" s="164"/>
      <c r="BW1788" s="164"/>
      <c r="BX1788" s="164"/>
      <c r="BY1788" s="172"/>
    </row>
    <row r="1789" spans="1:77" s="169" customFormat="1" x14ac:dyDescent="0.3">
      <c r="A1789" s="156"/>
      <c r="B1789" s="170"/>
      <c r="W1789" s="170"/>
      <c r="X1789" s="164"/>
      <c r="Y1789" s="164"/>
      <c r="Z1789" s="164"/>
      <c r="AA1789" s="164"/>
      <c r="AB1789" s="164"/>
      <c r="AC1789" s="164"/>
      <c r="AD1789" s="164"/>
      <c r="AE1789" s="164"/>
      <c r="AF1789" s="164"/>
      <c r="AG1789" s="164"/>
      <c r="AH1789" s="164"/>
      <c r="AI1789" s="164"/>
      <c r="AJ1789" s="164"/>
      <c r="AK1789" s="164"/>
      <c r="AL1789" s="164"/>
      <c r="AM1789" s="164"/>
      <c r="AN1789" s="164"/>
      <c r="AO1789" s="164"/>
      <c r="AP1789" s="164"/>
      <c r="AQ1789" s="164"/>
      <c r="AR1789" s="164"/>
      <c r="AS1789" s="164"/>
      <c r="AT1789" s="164"/>
      <c r="AU1789" s="164"/>
      <c r="AV1789" s="164"/>
      <c r="AW1789" s="164"/>
      <c r="AX1789" s="164"/>
      <c r="AY1789" s="164"/>
      <c r="AZ1789" s="164"/>
      <c r="BA1789" s="164"/>
      <c r="BB1789" s="164"/>
      <c r="BC1789" s="164"/>
      <c r="BD1789" s="164"/>
      <c r="BE1789" s="164"/>
      <c r="BF1789" s="164"/>
      <c r="BG1789" s="164"/>
      <c r="BH1789" s="164"/>
      <c r="BI1789" s="164"/>
      <c r="BJ1789" s="164"/>
      <c r="BK1789" s="164"/>
      <c r="BL1789" s="164"/>
      <c r="BM1789" s="164"/>
      <c r="BN1789" s="164"/>
      <c r="BO1789" s="164"/>
      <c r="BP1789" s="164"/>
      <c r="BQ1789" s="164"/>
      <c r="BR1789" s="164"/>
      <c r="BS1789" s="164"/>
      <c r="BT1789" s="164"/>
      <c r="BU1789" s="164"/>
      <c r="BV1789" s="164"/>
      <c r="BW1789" s="164"/>
      <c r="BX1789" s="164"/>
      <c r="BY1789" s="172"/>
    </row>
    <row r="1790" spans="1:77" s="169" customFormat="1" x14ac:dyDescent="0.3">
      <c r="A1790" s="156"/>
      <c r="B1790" s="170"/>
      <c r="W1790" s="170"/>
      <c r="X1790" s="164"/>
      <c r="Y1790" s="164"/>
      <c r="Z1790" s="164"/>
      <c r="AA1790" s="164"/>
      <c r="AB1790" s="164"/>
      <c r="AC1790" s="164"/>
      <c r="AD1790" s="164"/>
      <c r="AE1790" s="164"/>
      <c r="AF1790" s="164"/>
      <c r="AG1790" s="164"/>
      <c r="AH1790" s="164"/>
      <c r="AI1790" s="164"/>
      <c r="AJ1790" s="164"/>
      <c r="AK1790" s="164"/>
      <c r="AL1790" s="164"/>
      <c r="AM1790" s="164"/>
      <c r="AN1790" s="164"/>
      <c r="AO1790" s="164"/>
      <c r="AP1790" s="164"/>
      <c r="AQ1790" s="164"/>
      <c r="AR1790" s="164"/>
      <c r="AS1790" s="164"/>
      <c r="AT1790" s="164"/>
      <c r="AU1790" s="164"/>
      <c r="AV1790" s="164"/>
      <c r="AW1790" s="164"/>
      <c r="AX1790" s="164"/>
      <c r="AY1790" s="164"/>
      <c r="AZ1790" s="164"/>
      <c r="BA1790" s="164"/>
      <c r="BB1790" s="164"/>
      <c r="BC1790" s="164"/>
      <c r="BD1790" s="164"/>
      <c r="BE1790" s="164"/>
      <c r="BF1790" s="164"/>
      <c r="BG1790" s="164"/>
      <c r="BH1790" s="164"/>
      <c r="BI1790" s="164"/>
      <c r="BJ1790" s="164"/>
      <c r="BK1790" s="164"/>
      <c r="BL1790" s="164"/>
      <c r="BM1790" s="164"/>
      <c r="BN1790" s="164"/>
      <c r="BO1790" s="164"/>
      <c r="BP1790" s="164"/>
      <c r="BQ1790" s="164"/>
      <c r="BR1790" s="164"/>
      <c r="BS1790" s="164"/>
      <c r="BT1790" s="164"/>
      <c r="BU1790" s="164"/>
      <c r="BV1790" s="164"/>
      <c r="BW1790" s="164"/>
      <c r="BX1790" s="164"/>
      <c r="BY1790" s="172"/>
    </row>
    <row r="1791" spans="1:77" s="169" customFormat="1" x14ac:dyDescent="0.3">
      <c r="A1791" s="156"/>
      <c r="B1791" s="170"/>
      <c r="W1791" s="170"/>
      <c r="X1791" s="164"/>
      <c r="Y1791" s="164"/>
      <c r="Z1791" s="164"/>
      <c r="AA1791" s="164"/>
      <c r="AB1791" s="164"/>
      <c r="AC1791" s="164"/>
      <c r="AD1791" s="164"/>
      <c r="AE1791" s="164"/>
      <c r="AF1791" s="164"/>
      <c r="AG1791" s="164"/>
      <c r="AH1791" s="164"/>
      <c r="AI1791" s="164"/>
      <c r="AJ1791" s="164"/>
      <c r="AK1791" s="164"/>
      <c r="AL1791" s="164"/>
      <c r="AM1791" s="164"/>
      <c r="AN1791" s="164"/>
      <c r="AO1791" s="164"/>
      <c r="AP1791" s="164"/>
      <c r="AQ1791" s="164"/>
      <c r="AR1791" s="164"/>
      <c r="AS1791" s="164"/>
      <c r="AT1791" s="164"/>
      <c r="AU1791" s="164"/>
      <c r="AV1791" s="164"/>
      <c r="AW1791" s="164"/>
      <c r="AX1791" s="164"/>
      <c r="AY1791" s="164"/>
      <c r="AZ1791" s="164"/>
      <c r="BA1791" s="164"/>
      <c r="BB1791" s="164"/>
      <c r="BC1791" s="164"/>
      <c r="BD1791" s="164"/>
      <c r="BE1791" s="164"/>
      <c r="BF1791" s="164"/>
      <c r="BG1791" s="164"/>
      <c r="BH1791" s="164"/>
      <c r="BI1791" s="164"/>
      <c r="BJ1791" s="164"/>
      <c r="BK1791" s="164"/>
      <c r="BL1791" s="164"/>
      <c r="BM1791" s="164"/>
      <c r="BN1791" s="164"/>
      <c r="BO1791" s="164"/>
      <c r="BP1791" s="164"/>
      <c r="BQ1791" s="164"/>
      <c r="BR1791" s="164"/>
      <c r="BS1791" s="164"/>
      <c r="BT1791" s="164"/>
      <c r="BU1791" s="164"/>
      <c r="BV1791" s="164"/>
      <c r="BW1791" s="164"/>
      <c r="BX1791" s="164"/>
      <c r="BY1791" s="172"/>
    </row>
    <row r="1792" spans="1:77" s="169" customFormat="1" x14ac:dyDescent="0.3">
      <c r="A1792" s="156"/>
      <c r="B1792" s="170"/>
      <c r="W1792" s="170"/>
      <c r="X1792" s="164"/>
      <c r="Y1792" s="164"/>
      <c r="Z1792" s="164"/>
      <c r="AA1792" s="164"/>
      <c r="AB1792" s="164"/>
      <c r="AC1792" s="164"/>
      <c r="AD1792" s="164"/>
      <c r="AE1792" s="164"/>
      <c r="AF1792" s="164"/>
      <c r="AG1792" s="164"/>
      <c r="AH1792" s="164"/>
      <c r="AI1792" s="164"/>
      <c r="AJ1792" s="164"/>
      <c r="AK1792" s="164"/>
      <c r="AL1792" s="164"/>
      <c r="AM1792" s="164"/>
      <c r="AN1792" s="164"/>
      <c r="AO1792" s="164"/>
      <c r="AP1792" s="164"/>
      <c r="AQ1792" s="164"/>
      <c r="AR1792" s="164"/>
      <c r="AS1792" s="164"/>
      <c r="AT1792" s="164"/>
      <c r="AU1792" s="164"/>
      <c r="AV1792" s="164"/>
      <c r="AW1792" s="164"/>
      <c r="AX1792" s="164"/>
      <c r="AY1792" s="164"/>
      <c r="AZ1792" s="164"/>
      <c r="BA1792" s="164"/>
      <c r="BB1792" s="164"/>
      <c r="BC1792" s="164"/>
      <c r="BD1792" s="164"/>
      <c r="BE1792" s="164"/>
      <c r="BF1792" s="164"/>
      <c r="BG1792" s="164"/>
      <c r="BH1792" s="164"/>
      <c r="BI1792" s="164"/>
      <c r="BJ1792" s="164"/>
      <c r="BK1792" s="164"/>
      <c r="BL1792" s="164"/>
      <c r="BM1792" s="164"/>
      <c r="BN1792" s="164"/>
      <c r="BO1792" s="164"/>
      <c r="BP1792" s="164"/>
      <c r="BQ1792" s="164"/>
      <c r="BR1792" s="164"/>
      <c r="BS1792" s="164"/>
      <c r="BT1792" s="164"/>
      <c r="BU1792" s="164"/>
      <c r="BV1792" s="164"/>
      <c r="BW1792" s="164"/>
      <c r="BX1792" s="164"/>
      <c r="BY1792" s="172"/>
    </row>
    <row r="1793" spans="1:77" s="169" customFormat="1" x14ac:dyDescent="0.3">
      <c r="A1793" s="156"/>
      <c r="B1793" s="170"/>
      <c r="W1793" s="170"/>
      <c r="X1793" s="164"/>
      <c r="Y1793" s="164"/>
      <c r="Z1793" s="164"/>
      <c r="AA1793" s="164"/>
      <c r="AB1793" s="164"/>
      <c r="AC1793" s="164"/>
      <c r="AD1793" s="164"/>
      <c r="AE1793" s="164"/>
      <c r="AF1793" s="164"/>
      <c r="AG1793" s="164"/>
      <c r="AH1793" s="164"/>
      <c r="AI1793" s="164"/>
      <c r="AJ1793" s="164"/>
      <c r="AK1793" s="164"/>
      <c r="AL1793" s="164"/>
      <c r="AM1793" s="164"/>
      <c r="AN1793" s="164"/>
      <c r="AO1793" s="164"/>
      <c r="AP1793" s="164"/>
      <c r="AQ1793" s="164"/>
      <c r="AR1793" s="164"/>
      <c r="AS1793" s="164"/>
      <c r="AT1793" s="164"/>
      <c r="AU1793" s="164"/>
      <c r="AV1793" s="164"/>
      <c r="AW1793" s="164"/>
      <c r="AX1793" s="164"/>
      <c r="AY1793" s="164"/>
      <c r="AZ1793" s="164"/>
      <c r="BA1793" s="164"/>
      <c r="BB1793" s="164"/>
      <c r="BC1793" s="164"/>
      <c r="BD1793" s="164"/>
      <c r="BE1793" s="164"/>
      <c r="BF1793" s="164"/>
      <c r="BG1793" s="164"/>
      <c r="BH1793" s="164"/>
      <c r="BI1793" s="164"/>
      <c r="BJ1793" s="164"/>
      <c r="BK1793" s="164"/>
      <c r="BL1793" s="164"/>
      <c r="BM1793" s="164"/>
      <c r="BN1793" s="164"/>
      <c r="BO1793" s="164"/>
      <c r="BP1793" s="164"/>
      <c r="BQ1793" s="164"/>
      <c r="BR1793" s="164"/>
      <c r="BS1793" s="164"/>
      <c r="BT1793" s="164"/>
      <c r="BU1793" s="164"/>
      <c r="BV1793" s="164"/>
      <c r="BW1793" s="164"/>
      <c r="BX1793" s="164"/>
      <c r="BY1793" s="172"/>
    </row>
    <row r="1794" spans="1:77" s="169" customFormat="1" x14ac:dyDescent="0.3">
      <c r="A1794" s="156"/>
      <c r="B1794" s="170"/>
      <c r="W1794" s="170"/>
      <c r="X1794" s="164"/>
      <c r="Y1794" s="164"/>
      <c r="Z1794" s="164"/>
      <c r="AA1794" s="164"/>
      <c r="AB1794" s="164"/>
      <c r="AC1794" s="164"/>
      <c r="AD1794" s="164"/>
      <c r="AE1794" s="164"/>
      <c r="AF1794" s="164"/>
      <c r="AG1794" s="164"/>
      <c r="AH1794" s="164"/>
      <c r="AI1794" s="164"/>
      <c r="AJ1794" s="164"/>
      <c r="AK1794" s="164"/>
      <c r="AL1794" s="164"/>
      <c r="AM1794" s="164"/>
      <c r="AN1794" s="164"/>
      <c r="AO1794" s="164"/>
      <c r="AP1794" s="164"/>
      <c r="AQ1794" s="164"/>
      <c r="AR1794" s="164"/>
      <c r="AS1794" s="164"/>
      <c r="AT1794" s="164"/>
      <c r="AU1794" s="164"/>
      <c r="AV1794" s="164"/>
      <c r="AW1794" s="164"/>
      <c r="AX1794" s="164"/>
      <c r="AY1794" s="164"/>
      <c r="AZ1794" s="164"/>
      <c r="BA1794" s="164"/>
      <c r="BB1794" s="164"/>
      <c r="BC1794" s="164"/>
      <c r="BD1794" s="164"/>
      <c r="BE1794" s="164"/>
      <c r="BF1794" s="164"/>
      <c r="BG1794" s="164"/>
      <c r="BH1794" s="164"/>
      <c r="BI1794" s="164"/>
      <c r="BJ1794" s="164"/>
      <c r="BK1794" s="164"/>
      <c r="BL1794" s="164"/>
      <c r="BM1794" s="164"/>
      <c r="BN1794" s="164"/>
      <c r="BO1794" s="164"/>
      <c r="BP1794" s="164"/>
      <c r="BQ1794" s="164"/>
      <c r="BR1794" s="164"/>
      <c r="BS1794" s="164"/>
      <c r="BT1794" s="164"/>
      <c r="BU1794" s="164"/>
      <c r="BV1794" s="164"/>
      <c r="BW1794" s="164"/>
      <c r="BX1794" s="164"/>
      <c r="BY1794" s="172"/>
    </row>
    <row r="1795" spans="1:77" s="169" customFormat="1" x14ac:dyDescent="0.3">
      <c r="A1795" s="156"/>
      <c r="B1795" s="170"/>
      <c r="W1795" s="170"/>
      <c r="X1795" s="164"/>
      <c r="Y1795" s="164"/>
      <c r="Z1795" s="164"/>
      <c r="AA1795" s="164"/>
      <c r="AB1795" s="164"/>
      <c r="AC1795" s="164"/>
      <c r="AD1795" s="164"/>
      <c r="AE1795" s="164"/>
      <c r="AF1795" s="164"/>
      <c r="AG1795" s="164"/>
      <c r="AH1795" s="164"/>
      <c r="AI1795" s="164"/>
      <c r="AJ1795" s="164"/>
      <c r="AK1795" s="164"/>
      <c r="AL1795" s="164"/>
      <c r="AM1795" s="164"/>
      <c r="AN1795" s="164"/>
      <c r="AO1795" s="164"/>
      <c r="AP1795" s="164"/>
      <c r="AQ1795" s="164"/>
      <c r="AR1795" s="164"/>
      <c r="AS1795" s="164"/>
      <c r="AT1795" s="164"/>
      <c r="AU1795" s="164"/>
      <c r="AV1795" s="164"/>
      <c r="AW1795" s="164"/>
      <c r="AX1795" s="164"/>
      <c r="AY1795" s="164"/>
      <c r="AZ1795" s="164"/>
      <c r="BA1795" s="164"/>
      <c r="BB1795" s="164"/>
      <c r="BC1795" s="164"/>
      <c r="BD1795" s="164"/>
      <c r="BE1795" s="164"/>
      <c r="BF1795" s="164"/>
      <c r="BG1795" s="164"/>
      <c r="BH1795" s="164"/>
      <c r="BI1795" s="164"/>
      <c r="BJ1795" s="164"/>
      <c r="BK1795" s="164"/>
      <c r="BL1795" s="164"/>
      <c r="BM1795" s="164"/>
      <c r="BN1795" s="164"/>
      <c r="BO1795" s="164"/>
      <c r="BP1795" s="164"/>
      <c r="BQ1795" s="164"/>
      <c r="BR1795" s="164"/>
      <c r="BS1795" s="164"/>
      <c r="BT1795" s="164"/>
      <c r="BU1795" s="164"/>
      <c r="BV1795" s="164"/>
      <c r="BW1795" s="164"/>
      <c r="BX1795" s="164"/>
      <c r="BY1795" s="172"/>
    </row>
    <row r="1796" spans="1:77" s="169" customFormat="1" x14ac:dyDescent="0.3">
      <c r="A1796" s="156"/>
      <c r="B1796" s="170"/>
      <c r="W1796" s="170"/>
      <c r="X1796" s="164"/>
      <c r="Y1796" s="164"/>
      <c r="Z1796" s="164"/>
      <c r="AA1796" s="164"/>
      <c r="AB1796" s="164"/>
      <c r="AC1796" s="164"/>
      <c r="AD1796" s="164"/>
      <c r="AE1796" s="164"/>
      <c r="AF1796" s="164"/>
      <c r="AG1796" s="164"/>
      <c r="AH1796" s="164"/>
      <c r="AI1796" s="164"/>
      <c r="AJ1796" s="164"/>
      <c r="AK1796" s="164"/>
      <c r="AL1796" s="164"/>
      <c r="AM1796" s="164"/>
      <c r="AN1796" s="164"/>
      <c r="AO1796" s="164"/>
      <c r="AP1796" s="164"/>
      <c r="AQ1796" s="164"/>
      <c r="AR1796" s="164"/>
      <c r="AS1796" s="164"/>
      <c r="AT1796" s="164"/>
      <c r="AU1796" s="164"/>
      <c r="AV1796" s="164"/>
      <c r="AW1796" s="164"/>
      <c r="AX1796" s="164"/>
      <c r="AY1796" s="164"/>
      <c r="AZ1796" s="164"/>
      <c r="BA1796" s="164"/>
      <c r="BB1796" s="164"/>
      <c r="BC1796" s="164"/>
      <c r="BD1796" s="164"/>
      <c r="BE1796" s="164"/>
      <c r="BF1796" s="164"/>
      <c r="BG1796" s="164"/>
      <c r="BH1796" s="164"/>
      <c r="BI1796" s="164"/>
      <c r="BJ1796" s="164"/>
      <c r="BK1796" s="164"/>
      <c r="BL1796" s="164"/>
      <c r="BM1796" s="164"/>
      <c r="BN1796" s="164"/>
      <c r="BO1796" s="164"/>
      <c r="BP1796" s="164"/>
      <c r="BQ1796" s="164"/>
      <c r="BR1796" s="164"/>
      <c r="BS1796" s="164"/>
      <c r="BT1796" s="164"/>
      <c r="BU1796" s="164"/>
      <c r="BV1796" s="164"/>
      <c r="BW1796" s="164"/>
      <c r="BX1796" s="164"/>
      <c r="BY1796" s="172"/>
    </row>
    <row r="1797" spans="1:77" s="169" customFormat="1" x14ac:dyDescent="0.3">
      <c r="A1797" s="156"/>
      <c r="B1797" s="170"/>
      <c r="W1797" s="170"/>
      <c r="X1797" s="164"/>
      <c r="Y1797" s="164"/>
      <c r="Z1797" s="164"/>
      <c r="AA1797" s="164"/>
      <c r="AB1797" s="164"/>
      <c r="AC1797" s="164"/>
      <c r="AD1797" s="164"/>
      <c r="AE1797" s="164"/>
      <c r="AF1797" s="164"/>
      <c r="AG1797" s="164"/>
      <c r="AH1797" s="164"/>
      <c r="AI1797" s="164"/>
      <c r="AJ1797" s="164"/>
      <c r="AK1797" s="164"/>
      <c r="AL1797" s="164"/>
      <c r="AM1797" s="164"/>
      <c r="AN1797" s="164"/>
      <c r="AO1797" s="164"/>
      <c r="AP1797" s="164"/>
      <c r="AQ1797" s="164"/>
      <c r="AR1797" s="164"/>
      <c r="AS1797" s="164"/>
      <c r="AT1797" s="164"/>
      <c r="AU1797" s="164"/>
      <c r="AV1797" s="164"/>
      <c r="AW1797" s="164"/>
      <c r="AX1797" s="164"/>
      <c r="AY1797" s="164"/>
      <c r="AZ1797" s="164"/>
      <c r="BA1797" s="164"/>
      <c r="BB1797" s="164"/>
      <c r="BC1797" s="164"/>
      <c r="BD1797" s="164"/>
      <c r="BE1797" s="164"/>
      <c r="BF1797" s="164"/>
      <c r="BG1797" s="164"/>
      <c r="BH1797" s="164"/>
      <c r="BI1797" s="164"/>
      <c r="BJ1797" s="164"/>
      <c r="BK1797" s="164"/>
      <c r="BL1797" s="164"/>
      <c r="BM1797" s="164"/>
      <c r="BN1797" s="164"/>
      <c r="BO1797" s="164"/>
      <c r="BP1797" s="164"/>
      <c r="BQ1797" s="164"/>
      <c r="BR1797" s="164"/>
      <c r="BS1797" s="164"/>
      <c r="BT1797" s="164"/>
      <c r="BU1797" s="164"/>
      <c r="BV1797" s="164"/>
      <c r="BW1797" s="164"/>
      <c r="BX1797" s="164"/>
      <c r="BY1797" s="172"/>
    </row>
    <row r="1798" spans="1:77" s="169" customFormat="1" x14ac:dyDescent="0.3">
      <c r="A1798" s="156"/>
      <c r="B1798" s="170"/>
      <c r="W1798" s="170"/>
      <c r="X1798" s="164"/>
      <c r="Y1798" s="164"/>
      <c r="Z1798" s="164"/>
      <c r="AA1798" s="164"/>
      <c r="AB1798" s="164"/>
      <c r="AC1798" s="164"/>
      <c r="AD1798" s="164"/>
      <c r="AE1798" s="164"/>
      <c r="AF1798" s="164"/>
      <c r="AG1798" s="164"/>
      <c r="AH1798" s="164"/>
      <c r="AI1798" s="164"/>
      <c r="AJ1798" s="164"/>
      <c r="AK1798" s="164"/>
      <c r="AL1798" s="164"/>
      <c r="AM1798" s="164"/>
      <c r="AN1798" s="164"/>
      <c r="AO1798" s="164"/>
      <c r="AP1798" s="164"/>
      <c r="AQ1798" s="164"/>
      <c r="AR1798" s="164"/>
      <c r="AS1798" s="164"/>
      <c r="AT1798" s="164"/>
      <c r="AU1798" s="164"/>
      <c r="AV1798" s="164"/>
      <c r="AW1798" s="164"/>
      <c r="AX1798" s="164"/>
      <c r="AY1798" s="164"/>
      <c r="AZ1798" s="164"/>
      <c r="BA1798" s="164"/>
      <c r="BB1798" s="164"/>
      <c r="BC1798" s="164"/>
      <c r="BD1798" s="164"/>
      <c r="BE1798" s="164"/>
      <c r="BF1798" s="164"/>
      <c r="BG1798" s="164"/>
      <c r="BH1798" s="164"/>
      <c r="BI1798" s="164"/>
      <c r="BJ1798" s="164"/>
      <c r="BK1798" s="164"/>
      <c r="BL1798" s="164"/>
      <c r="BM1798" s="164"/>
      <c r="BN1798" s="164"/>
      <c r="BO1798" s="164"/>
      <c r="BP1798" s="164"/>
      <c r="BQ1798" s="164"/>
      <c r="BR1798" s="164"/>
      <c r="BS1798" s="164"/>
      <c r="BT1798" s="164"/>
      <c r="BU1798" s="164"/>
      <c r="BV1798" s="164"/>
      <c r="BW1798" s="164"/>
      <c r="BX1798" s="164"/>
      <c r="BY1798" s="172"/>
    </row>
    <row r="1799" spans="1:77" s="169" customFormat="1" x14ac:dyDescent="0.3">
      <c r="A1799" s="156"/>
      <c r="B1799" s="170"/>
      <c r="W1799" s="170"/>
      <c r="X1799" s="164"/>
      <c r="Y1799" s="164"/>
      <c r="Z1799" s="164"/>
      <c r="AA1799" s="164"/>
      <c r="AB1799" s="164"/>
      <c r="AC1799" s="164"/>
      <c r="AD1799" s="164"/>
      <c r="AE1799" s="164"/>
      <c r="AF1799" s="164"/>
      <c r="AG1799" s="164"/>
      <c r="AH1799" s="164"/>
      <c r="AI1799" s="164"/>
      <c r="AJ1799" s="164"/>
      <c r="AK1799" s="164"/>
      <c r="AL1799" s="164"/>
      <c r="AM1799" s="164"/>
      <c r="AN1799" s="164"/>
      <c r="AO1799" s="164"/>
      <c r="AP1799" s="164"/>
      <c r="AQ1799" s="164"/>
      <c r="AR1799" s="164"/>
      <c r="AS1799" s="164"/>
      <c r="AT1799" s="164"/>
      <c r="AU1799" s="164"/>
      <c r="AV1799" s="164"/>
      <c r="AW1799" s="164"/>
      <c r="AX1799" s="164"/>
      <c r="AY1799" s="164"/>
      <c r="AZ1799" s="164"/>
      <c r="BA1799" s="164"/>
      <c r="BB1799" s="164"/>
      <c r="BC1799" s="164"/>
      <c r="BD1799" s="164"/>
      <c r="BE1799" s="164"/>
      <c r="BF1799" s="164"/>
      <c r="BG1799" s="164"/>
      <c r="BH1799" s="164"/>
      <c r="BI1799" s="164"/>
      <c r="BJ1799" s="164"/>
      <c r="BK1799" s="164"/>
      <c r="BL1799" s="164"/>
      <c r="BM1799" s="164"/>
      <c r="BN1799" s="164"/>
      <c r="BO1799" s="164"/>
      <c r="BP1799" s="164"/>
      <c r="BQ1799" s="164"/>
      <c r="BR1799" s="164"/>
      <c r="BS1799" s="164"/>
      <c r="BT1799" s="164"/>
      <c r="BU1799" s="164"/>
      <c r="BV1799" s="164"/>
      <c r="BW1799" s="164"/>
      <c r="BX1799" s="164"/>
      <c r="BY1799" s="172"/>
    </row>
    <row r="1800" spans="1:77" s="169" customFormat="1" x14ac:dyDescent="0.3">
      <c r="A1800" s="156"/>
      <c r="B1800" s="170"/>
      <c r="W1800" s="170"/>
      <c r="X1800" s="164"/>
      <c r="Y1800" s="164"/>
      <c r="Z1800" s="164"/>
      <c r="AA1800" s="164"/>
      <c r="AB1800" s="164"/>
      <c r="AC1800" s="164"/>
      <c r="AD1800" s="164"/>
      <c r="AE1800" s="164"/>
      <c r="AF1800" s="164"/>
      <c r="AG1800" s="164"/>
      <c r="AH1800" s="164"/>
      <c r="AI1800" s="164"/>
      <c r="AJ1800" s="164"/>
      <c r="AK1800" s="164"/>
      <c r="AL1800" s="164"/>
      <c r="AM1800" s="164"/>
      <c r="AN1800" s="164"/>
      <c r="AO1800" s="164"/>
      <c r="AP1800" s="164"/>
      <c r="AQ1800" s="164"/>
      <c r="AR1800" s="164"/>
      <c r="AS1800" s="164"/>
      <c r="AT1800" s="164"/>
      <c r="AU1800" s="164"/>
      <c r="AV1800" s="164"/>
      <c r="AW1800" s="164"/>
      <c r="AX1800" s="164"/>
      <c r="AY1800" s="164"/>
      <c r="AZ1800" s="164"/>
      <c r="BA1800" s="164"/>
      <c r="BB1800" s="164"/>
      <c r="BC1800" s="164"/>
      <c r="BD1800" s="164"/>
      <c r="BE1800" s="164"/>
      <c r="BF1800" s="164"/>
      <c r="BG1800" s="164"/>
      <c r="BH1800" s="164"/>
      <c r="BI1800" s="164"/>
      <c r="BJ1800" s="164"/>
      <c r="BK1800" s="164"/>
      <c r="BL1800" s="164"/>
      <c r="BM1800" s="164"/>
      <c r="BN1800" s="164"/>
      <c r="BO1800" s="164"/>
      <c r="BP1800" s="164"/>
      <c r="BQ1800" s="164"/>
      <c r="BR1800" s="164"/>
      <c r="BS1800" s="164"/>
      <c r="BT1800" s="164"/>
      <c r="BU1800" s="164"/>
      <c r="BV1800" s="164"/>
      <c r="BW1800" s="164"/>
      <c r="BX1800" s="164"/>
      <c r="BY1800" s="172"/>
    </row>
    <row r="1801" spans="1:77" s="169" customFormat="1" x14ac:dyDescent="0.3">
      <c r="A1801" s="156"/>
      <c r="B1801" s="170"/>
      <c r="W1801" s="170"/>
      <c r="X1801" s="164"/>
      <c r="Y1801" s="164"/>
      <c r="Z1801" s="164"/>
      <c r="AA1801" s="164"/>
      <c r="AB1801" s="164"/>
      <c r="AC1801" s="164"/>
      <c r="AD1801" s="164"/>
      <c r="AE1801" s="164"/>
      <c r="AF1801" s="164"/>
      <c r="AG1801" s="164"/>
      <c r="AH1801" s="164"/>
      <c r="AI1801" s="164"/>
      <c r="AJ1801" s="164"/>
      <c r="AK1801" s="164"/>
      <c r="AL1801" s="164"/>
      <c r="AM1801" s="164"/>
      <c r="AN1801" s="164"/>
      <c r="AO1801" s="164"/>
      <c r="AP1801" s="164"/>
      <c r="AQ1801" s="164"/>
      <c r="AR1801" s="164"/>
      <c r="AS1801" s="164"/>
      <c r="AT1801" s="164"/>
      <c r="AU1801" s="164"/>
      <c r="AV1801" s="164"/>
      <c r="AW1801" s="164"/>
      <c r="AX1801" s="164"/>
      <c r="AY1801" s="164"/>
      <c r="AZ1801" s="164"/>
      <c r="BA1801" s="164"/>
      <c r="BB1801" s="164"/>
      <c r="BC1801" s="164"/>
      <c r="BD1801" s="164"/>
      <c r="BE1801" s="164"/>
      <c r="BF1801" s="164"/>
      <c r="BG1801" s="164"/>
      <c r="BH1801" s="164"/>
      <c r="BI1801" s="164"/>
      <c r="BJ1801" s="164"/>
      <c r="BK1801" s="164"/>
      <c r="BL1801" s="164"/>
      <c r="BM1801" s="164"/>
      <c r="BN1801" s="164"/>
      <c r="BO1801" s="164"/>
      <c r="BP1801" s="164"/>
      <c r="BQ1801" s="164"/>
      <c r="BR1801" s="164"/>
      <c r="BS1801" s="164"/>
      <c r="BT1801" s="164"/>
      <c r="BU1801" s="164"/>
      <c r="BV1801" s="164"/>
      <c r="BW1801" s="164"/>
      <c r="BX1801" s="164"/>
      <c r="BY1801" s="172"/>
    </row>
    <row r="1802" spans="1:77" s="169" customFormat="1" x14ac:dyDescent="0.3">
      <c r="A1802" s="156"/>
      <c r="B1802" s="170"/>
      <c r="W1802" s="170"/>
      <c r="X1802" s="164"/>
      <c r="Y1802" s="164"/>
      <c r="Z1802" s="164"/>
      <c r="AA1802" s="164"/>
      <c r="AB1802" s="164"/>
      <c r="AC1802" s="164"/>
      <c r="AD1802" s="164"/>
      <c r="AE1802" s="164"/>
      <c r="AF1802" s="164"/>
      <c r="AG1802" s="164"/>
      <c r="AH1802" s="164"/>
      <c r="AI1802" s="164"/>
      <c r="AJ1802" s="164"/>
      <c r="AK1802" s="164"/>
      <c r="AL1802" s="164"/>
      <c r="AM1802" s="164"/>
      <c r="AN1802" s="164"/>
      <c r="AO1802" s="164"/>
      <c r="AP1802" s="164"/>
      <c r="AQ1802" s="164"/>
      <c r="AR1802" s="164"/>
      <c r="AS1802" s="164"/>
      <c r="AT1802" s="164"/>
      <c r="AU1802" s="164"/>
      <c r="AV1802" s="164"/>
      <c r="AW1802" s="164"/>
      <c r="AX1802" s="164"/>
      <c r="AY1802" s="164"/>
      <c r="AZ1802" s="164"/>
      <c r="BA1802" s="164"/>
      <c r="BB1802" s="164"/>
      <c r="BC1802" s="164"/>
      <c r="BD1802" s="164"/>
      <c r="BE1802" s="164"/>
      <c r="BF1802" s="164"/>
      <c r="BG1802" s="164"/>
      <c r="BH1802" s="164"/>
      <c r="BI1802" s="164"/>
      <c r="BJ1802" s="164"/>
      <c r="BK1802" s="164"/>
      <c r="BL1802" s="164"/>
      <c r="BM1802" s="164"/>
      <c r="BN1802" s="164"/>
      <c r="BO1802" s="164"/>
      <c r="BP1802" s="164"/>
      <c r="BQ1802" s="164"/>
      <c r="BR1802" s="164"/>
      <c r="BS1802" s="164"/>
      <c r="BT1802" s="164"/>
      <c r="BU1802" s="164"/>
      <c r="BV1802" s="164"/>
      <c r="BW1802" s="164"/>
      <c r="BX1802" s="164"/>
      <c r="BY1802" s="172"/>
    </row>
    <row r="1803" spans="1:77" s="169" customFormat="1" x14ac:dyDescent="0.3">
      <c r="A1803" s="156"/>
      <c r="B1803" s="170"/>
      <c r="W1803" s="170"/>
      <c r="X1803" s="164"/>
      <c r="Y1803" s="164"/>
      <c r="Z1803" s="164"/>
      <c r="AA1803" s="164"/>
      <c r="AB1803" s="164"/>
      <c r="AC1803" s="164"/>
      <c r="AD1803" s="164"/>
      <c r="AE1803" s="164"/>
      <c r="AF1803" s="164"/>
      <c r="AG1803" s="164"/>
      <c r="AH1803" s="164"/>
      <c r="AI1803" s="164"/>
      <c r="AJ1803" s="164"/>
      <c r="AK1803" s="164"/>
      <c r="AL1803" s="164"/>
      <c r="AM1803" s="164"/>
      <c r="AN1803" s="164"/>
      <c r="AO1803" s="164"/>
      <c r="AP1803" s="164"/>
      <c r="AQ1803" s="164"/>
      <c r="AR1803" s="164"/>
      <c r="AS1803" s="164"/>
      <c r="AT1803" s="164"/>
      <c r="AU1803" s="164"/>
      <c r="AV1803" s="164"/>
      <c r="AW1803" s="164"/>
      <c r="AX1803" s="164"/>
      <c r="AY1803" s="164"/>
      <c r="AZ1803" s="164"/>
      <c r="BA1803" s="164"/>
      <c r="BB1803" s="164"/>
      <c r="BC1803" s="164"/>
      <c r="BD1803" s="164"/>
      <c r="BE1803" s="164"/>
      <c r="BF1803" s="164"/>
      <c r="BG1803" s="164"/>
      <c r="BH1803" s="164"/>
      <c r="BI1803" s="164"/>
      <c r="BJ1803" s="164"/>
      <c r="BK1803" s="164"/>
      <c r="BL1803" s="164"/>
      <c r="BM1803" s="164"/>
      <c r="BN1803" s="164"/>
      <c r="BO1803" s="164"/>
      <c r="BP1803" s="164"/>
      <c r="BQ1803" s="164"/>
      <c r="BR1803" s="164"/>
      <c r="BS1803" s="164"/>
      <c r="BT1803" s="164"/>
      <c r="BU1803" s="164"/>
      <c r="BV1803" s="164"/>
      <c r="BW1803" s="164"/>
      <c r="BX1803" s="164"/>
      <c r="BY1803" s="172"/>
    </row>
    <row r="1804" spans="1:77" s="169" customFormat="1" x14ac:dyDescent="0.3">
      <c r="A1804" s="156"/>
      <c r="B1804" s="170"/>
      <c r="W1804" s="170"/>
      <c r="X1804" s="164"/>
      <c r="Y1804" s="164"/>
      <c r="Z1804" s="164"/>
      <c r="AA1804" s="164"/>
      <c r="AB1804" s="164"/>
      <c r="AC1804" s="164"/>
      <c r="AD1804" s="164"/>
      <c r="AE1804" s="164"/>
      <c r="AF1804" s="164"/>
      <c r="AG1804" s="164"/>
      <c r="AH1804" s="164"/>
      <c r="AI1804" s="164"/>
      <c r="AJ1804" s="164"/>
      <c r="AK1804" s="164"/>
      <c r="AL1804" s="164"/>
      <c r="AM1804" s="164"/>
      <c r="AN1804" s="164"/>
      <c r="AO1804" s="164"/>
      <c r="AP1804" s="164"/>
      <c r="AQ1804" s="164"/>
      <c r="AR1804" s="164"/>
      <c r="AS1804" s="164"/>
      <c r="AT1804" s="164"/>
      <c r="AU1804" s="164"/>
      <c r="AV1804" s="164"/>
      <c r="AW1804" s="164"/>
      <c r="AX1804" s="164"/>
      <c r="AY1804" s="164"/>
      <c r="AZ1804" s="164"/>
      <c r="BA1804" s="164"/>
      <c r="BB1804" s="164"/>
      <c r="BC1804" s="164"/>
      <c r="BD1804" s="164"/>
      <c r="BE1804" s="164"/>
      <c r="BF1804" s="164"/>
      <c r="BG1804" s="164"/>
      <c r="BH1804" s="164"/>
      <c r="BI1804" s="164"/>
      <c r="BJ1804" s="164"/>
      <c r="BK1804" s="164"/>
      <c r="BL1804" s="164"/>
      <c r="BM1804" s="164"/>
      <c r="BN1804" s="164"/>
      <c r="BO1804" s="164"/>
      <c r="BP1804" s="164"/>
      <c r="BQ1804" s="164"/>
      <c r="BR1804" s="164"/>
      <c r="BS1804" s="164"/>
      <c r="BT1804" s="164"/>
      <c r="BU1804" s="164"/>
      <c r="BV1804" s="164"/>
      <c r="BW1804" s="164"/>
      <c r="BX1804" s="164"/>
      <c r="BY1804" s="172"/>
    </row>
    <row r="1805" spans="1:77" s="169" customFormat="1" x14ac:dyDescent="0.3">
      <c r="A1805" s="156"/>
      <c r="B1805" s="170"/>
      <c r="W1805" s="170"/>
      <c r="X1805" s="164"/>
      <c r="Y1805" s="164"/>
      <c r="Z1805" s="164"/>
      <c r="AA1805" s="164"/>
      <c r="AB1805" s="164"/>
      <c r="AC1805" s="164"/>
      <c r="AD1805" s="164"/>
      <c r="AE1805" s="164"/>
      <c r="AF1805" s="164"/>
      <c r="AG1805" s="164"/>
      <c r="AH1805" s="164"/>
      <c r="AI1805" s="164"/>
      <c r="AJ1805" s="164"/>
      <c r="AK1805" s="164"/>
      <c r="AL1805" s="164"/>
      <c r="AM1805" s="164"/>
      <c r="AN1805" s="164"/>
      <c r="AO1805" s="164"/>
      <c r="AP1805" s="164"/>
      <c r="AQ1805" s="164"/>
      <c r="AR1805" s="164"/>
      <c r="AS1805" s="164"/>
      <c r="AT1805" s="164"/>
      <c r="AU1805" s="164"/>
      <c r="AV1805" s="164"/>
      <c r="AW1805" s="164"/>
      <c r="AX1805" s="164"/>
      <c r="AY1805" s="164"/>
      <c r="AZ1805" s="164"/>
      <c r="BA1805" s="164"/>
      <c r="BB1805" s="164"/>
      <c r="BC1805" s="164"/>
      <c r="BD1805" s="164"/>
      <c r="BE1805" s="164"/>
      <c r="BF1805" s="164"/>
      <c r="BG1805" s="164"/>
      <c r="BH1805" s="164"/>
      <c r="BI1805" s="164"/>
      <c r="BJ1805" s="164"/>
      <c r="BK1805" s="164"/>
      <c r="BL1805" s="164"/>
      <c r="BM1805" s="164"/>
      <c r="BN1805" s="164"/>
      <c r="BO1805" s="164"/>
      <c r="BP1805" s="164"/>
      <c r="BQ1805" s="164"/>
      <c r="BR1805" s="164"/>
      <c r="BS1805" s="164"/>
      <c r="BT1805" s="164"/>
      <c r="BU1805" s="164"/>
      <c r="BV1805" s="164"/>
      <c r="BW1805" s="164"/>
      <c r="BX1805" s="164"/>
      <c r="BY1805" s="172"/>
    </row>
    <row r="1806" spans="1:77" s="169" customFormat="1" x14ac:dyDescent="0.3">
      <c r="A1806" s="156"/>
      <c r="B1806" s="170"/>
      <c r="W1806" s="170"/>
      <c r="X1806" s="164"/>
      <c r="Y1806" s="164"/>
      <c r="Z1806" s="164"/>
      <c r="AA1806" s="164"/>
      <c r="AB1806" s="164"/>
      <c r="AC1806" s="164"/>
      <c r="AD1806" s="164"/>
      <c r="AE1806" s="164"/>
      <c r="AF1806" s="164"/>
      <c r="AG1806" s="164"/>
      <c r="AH1806" s="164"/>
      <c r="AI1806" s="164"/>
      <c r="AJ1806" s="164"/>
      <c r="AK1806" s="164"/>
      <c r="AL1806" s="164"/>
      <c r="AM1806" s="164"/>
      <c r="AN1806" s="164"/>
      <c r="AO1806" s="164"/>
      <c r="AP1806" s="164"/>
      <c r="AQ1806" s="164"/>
      <c r="AR1806" s="164"/>
      <c r="AS1806" s="164"/>
      <c r="AT1806" s="164"/>
      <c r="AU1806" s="164"/>
      <c r="AV1806" s="164"/>
      <c r="AW1806" s="164"/>
      <c r="AX1806" s="164"/>
      <c r="AY1806" s="164"/>
      <c r="AZ1806" s="164"/>
      <c r="BA1806" s="164"/>
      <c r="BB1806" s="164"/>
      <c r="BC1806" s="164"/>
      <c r="BD1806" s="164"/>
      <c r="BE1806" s="164"/>
      <c r="BF1806" s="164"/>
      <c r="BG1806" s="164"/>
      <c r="BH1806" s="164"/>
      <c r="BI1806" s="164"/>
      <c r="BJ1806" s="164"/>
      <c r="BK1806" s="164"/>
      <c r="BL1806" s="164"/>
      <c r="BM1806" s="164"/>
      <c r="BN1806" s="164"/>
      <c r="BO1806" s="164"/>
      <c r="BP1806" s="164"/>
      <c r="BQ1806" s="164"/>
      <c r="BR1806" s="164"/>
      <c r="BS1806" s="164"/>
      <c r="BT1806" s="164"/>
      <c r="BU1806" s="164"/>
      <c r="BV1806" s="164"/>
      <c r="BW1806" s="164"/>
      <c r="BX1806" s="164"/>
      <c r="BY1806" s="172"/>
    </row>
    <row r="1807" spans="1:77" s="169" customFormat="1" x14ac:dyDescent="0.3">
      <c r="A1807" s="156"/>
      <c r="B1807" s="170"/>
      <c r="W1807" s="170"/>
      <c r="X1807" s="164"/>
      <c r="Y1807" s="164"/>
      <c r="Z1807" s="164"/>
      <c r="AA1807" s="164"/>
      <c r="AB1807" s="164"/>
      <c r="AC1807" s="164"/>
      <c r="AD1807" s="164"/>
      <c r="AE1807" s="164"/>
      <c r="AF1807" s="164"/>
      <c r="AG1807" s="164"/>
      <c r="AH1807" s="164"/>
      <c r="AI1807" s="164"/>
      <c r="AJ1807" s="164"/>
      <c r="AK1807" s="164"/>
      <c r="AL1807" s="164"/>
      <c r="AM1807" s="164"/>
      <c r="AN1807" s="164"/>
      <c r="AO1807" s="164"/>
      <c r="AP1807" s="164"/>
      <c r="AQ1807" s="164"/>
      <c r="AR1807" s="164"/>
      <c r="AS1807" s="164"/>
      <c r="AT1807" s="164"/>
      <c r="AU1807" s="164"/>
      <c r="AV1807" s="164"/>
      <c r="AW1807" s="164"/>
      <c r="AX1807" s="164"/>
      <c r="AY1807" s="164"/>
      <c r="AZ1807" s="164"/>
      <c r="BA1807" s="164"/>
      <c r="BB1807" s="164"/>
      <c r="BC1807" s="164"/>
      <c r="BD1807" s="164"/>
      <c r="BE1807" s="164"/>
      <c r="BF1807" s="164"/>
      <c r="BG1807" s="164"/>
      <c r="BH1807" s="164"/>
      <c r="BI1807" s="164"/>
      <c r="BJ1807" s="164"/>
      <c r="BK1807" s="164"/>
      <c r="BL1807" s="164"/>
      <c r="BM1807" s="164"/>
      <c r="BN1807" s="164"/>
      <c r="BO1807" s="164"/>
      <c r="BP1807" s="164"/>
      <c r="BQ1807" s="164"/>
      <c r="BR1807" s="164"/>
      <c r="BS1807" s="164"/>
      <c r="BT1807" s="164"/>
      <c r="BU1807" s="164"/>
      <c r="BV1807" s="164"/>
      <c r="BW1807" s="164"/>
      <c r="BX1807" s="164"/>
      <c r="BY1807" s="172"/>
    </row>
    <row r="1808" spans="1:77" s="169" customFormat="1" x14ac:dyDescent="0.3">
      <c r="A1808" s="156"/>
      <c r="B1808" s="170"/>
      <c r="W1808" s="170"/>
      <c r="X1808" s="164"/>
      <c r="Y1808" s="164"/>
      <c r="Z1808" s="164"/>
      <c r="AA1808" s="164"/>
      <c r="AB1808" s="164"/>
      <c r="AC1808" s="164"/>
      <c r="AD1808" s="164"/>
      <c r="AE1808" s="164"/>
      <c r="AF1808" s="164"/>
      <c r="AG1808" s="164"/>
      <c r="AH1808" s="164"/>
      <c r="AI1808" s="164"/>
      <c r="AJ1808" s="164"/>
      <c r="AK1808" s="164"/>
      <c r="AL1808" s="164"/>
      <c r="AM1808" s="164"/>
      <c r="AN1808" s="164"/>
      <c r="AO1808" s="164"/>
      <c r="AP1808" s="164"/>
      <c r="AQ1808" s="164"/>
      <c r="AR1808" s="164"/>
      <c r="AS1808" s="164"/>
      <c r="AT1808" s="164"/>
      <c r="AU1808" s="164"/>
      <c r="AV1808" s="164"/>
      <c r="AW1808" s="164"/>
      <c r="AX1808" s="164"/>
      <c r="AY1808" s="164"/>
      <c r="AZ1808" s="164"/>
      <c r="BA1808" s="164"/>
      <c r="BB1808" s="164"/>
      <c r="BC1808" s="164"/>
      <c r="BD1808" s="164"/>
      <c r="BE1808" s="164"/>
      <c r="BF1808" s="164"/>
      <c r="BG1808" s="164"/>
      <c r="BH1808" s="164"/>
      <c r="BI1808" s="164"/>
      <c r="BJ1808" s="164"/>
      <c r="BK1808" s="164"/>
      <c r="BL1808" s="164"/>
      <c r="BM1808" s="164"/>
      <c r="BN1808" s="164"/>
      <c r="BO1808" s="164"/>
      <c r="BP1808" s="164"/>
      <c r="BQ1808" s="164"/>
      <c r="BR1808" s="164"/>
      <c r="BS1808" s="164"/>
      <c r="BT1808" s="164"/>
      <c r="BU1808" s="164"/>
      <c r="BV1808" s="164"/>
      <c r="BW1808" s="164"/>
      <c r="BX1808" s="164"/>
      <c r="BY1808" s="172"/>
    </row>
    <row r="1809" spans="1:77" s="169" customFormat="1" x14ac:dyDescent="0.3">
      <c r="A1809" s="156"/>
      <c r="B1809" s="170"/>
      <c r="W1809" s="170"/>
      <c r="X1809" s="164"/>
      <c r="Y1809" s="164"/>
      <c r="Z1809" s="164"/>
      <c r="AA1809" s="164"/>
      <c r="AB1809" s="164"/>
      <c r="AC1809" s="164"/>
      <c r="AD1809" s="164"/>
      <c r="AE1809" s="164"/>
      <c r="AF1809" s="164"/>
      <c r="AG1809" s="164"/>
      <c r="AH1809" s="164"/>
      <c r="AI1809" s="164"/>
      <c r="AJ1809" s="164"/>
      <c r="AK1809" s="164"/>
      <c r="AL1809" s="164"/>
      <c r="AM1809" s="164"/>
      <c r="AN1809" s="164"/>
      <c r="AO1809" s="164"/>
      <c r="AP1809" s="164"/>
      <c r="AQ1809" s="164"/>
      <c r="AR1809" s="164"/>
      <c r="AS1809" s="164"/>
      <c r="AT1809" s="164"/>
      <c r="AU1809" s="164"/>
      <c r="AV1809" s="164"/>
      <c r="AW1809" s="164"/>
      <c r="AX1809" s="164"/>
      <c r="AY1809" s="164"/>
      <c r="AZ1809" s="164"/>
      <c r="BA1809" s="164"/>
      <c r="BB1809" s="164"/>
      <c r="BC1809" s="164"/>
      <c r="BD1809" s="164"/>
      <c r="BE1809" s="164"/>
      <c r="BF1809" s="164"/>
      <c r="BG1809" s="164"/>
      <c r="BH1809" s="164"/>
      <c r="BI1809" s="164"/>
      <c r="BJ1809" s="164"/>
      <c r="BK1809" s="164"/>
      <c r="BL1809" s="164"/>
      <c r="BM1809" s="164"/>
      <c r="BN1809" s="164"/>
      <c r="BO1809" s="164"/>
      <c r="BP1809" s="164"/>
      <c r="BQ1809" s="164"/>
      <c r="BR1809" s="164"/>
      <c r="BS1809" s="164"/>
      <c r="BT1809" s="164"/>
      <c r="BU1809" s="164"/>
      <c r="BV1809" s="164"/>
      <c r="BW1809" s="164"/>
      <c r="BX1809" s="164"/>
      <c r="BY1809" s="172"/>
    </row>
    <row r="1810" spans="1:77" s="169" customFormat="1" x14ac:dyDescent="0.3">
      <c r="A1810" s="156"/>
      <c r="B1810" s="170"/>
      <c r="W1810" s="170"/>
      <c r="X1810" s="164"/>
      <c r="Y1810" s="164"/>
      <c r="Z1810" s="164"/>
      <c r="AA1810" s="164"/>
      <c r="AB1810" s="164"/>
      <c r="AC1810" s="164"/>
      <c r="AD1810" s="164"/>
      <c r="AE1810" s="164"/>
      <c r="AF1810" s="164"/>
      <c r="AG1810" s="164"/>
      <c r="AH1810" s="164"/>
      <c r="AI1810" s="164"/>
      <c r="AJ1810" s="164"/>
      <c r="AK1810" s="164"/>
      <c r="AL1810" s="164"/>
      <c r="AM1810" s="164"/>
      <c r="AN1810" s="164"/>
      <c r="AO1810" s="164"/>
      <c r="AP1810" s="164"/>
      <c r="AQ1810" s="164"/>
      <c r="AR1810" s="164"/>
      <c r="AS1810" s="164"/>
      <c r="AT1810" s="164"/>
      <c r="AU1810" s="164"/>
      <c r="AV1810" s="164"/>
      <c r="AW1810" s="164"/>
      <c r="AX1810" s="164"/>
      <c r="AY1810" s="164"/>
      <c r="AZ1810" s="164"/>
      <c r="BA1810" s="164"/>
      <c r="BB1810" s="164"/>
      <c r="BC1810" s="164"/>
      <c r="BD1810" s="164"/>
      <c r="BE1810" s="164"/>
      <c r="BF1810" s="164"/>
      <c r="BG1810" s="164"/>
      <c r="BH1810" s="164"/>
      <c r="BI1810" s="164"/>
      <c r="BJ1810" s="164"/>
      <c r="BK1810" s="164"/>
      <c r="BL1810" s="164"/>
      <c r="BM1810" s="164"/>
      <c r="BN1810" s="164"/>
      <c r="BO1810" s="164"/>
      <c r="BP1810" s="164"/>
      <c r="BQ1810" s="164"/>
      <c r="BR1810" s="164"/>
      <c r="BS1810" s="164"/>
      <c r="BT1810" s="164"/>
      <c r="BU1810" s="164"/>
      <c r="BV1810" s="164"/>
      <c r="BW1810" s="164"/>
      <c r="BX1810" s="164"/>
      <c r="BY1810" s="172"/>
    </row>
    <row r="1811" spans="1:77" s="169" customFormat="1" x14ac:dyDescent="0.3">
      <c r="A1811" s="156"/>
      <c r="B1811" s="170"/>
      <c r="W1811" s="170"/>
      <c r="X1811" s="164"/>
      <c r="Y1811" s="164"/>
      <c r="Z1811" s="164"/>
      <c r="AA1811" s="164"/>
      <c r="AB1811" s="164"/>
      <c r="AC1811" s="164"/>
      <c r="AD1811" s="164"/>
      <c r="AE1811" s="164"/>
      <c r="AF1811" s="164"/>
      <c r="AG1811" s="164"/>
      <c r="AH1811" s="164"/>
      <c r="AI1811" s="164"/>
      <c r="AJ1811" s="164"/>
      <c r="AK1811" s="164"/>
      <c r="AL1811" s="164"/>
      <c r="AM1811" s="164"/>
      <c r="AN1811" s="164"/>
      <c r="AO1811" s="164"/>
      <c r="AP1811" s="164"/>
      <c r="AQ1811" s="164"/>
      <c r="AR1811" s="164"/>
      <c r="AS1811" s="164"/>
      <c r="AT1811" s="164"/>
      <c r="AU1811" s="164"/>
      <c r="AV1811" s="164"/>
      <c r="AW1811" s="164"/>
      <c r="AX1811" s="164"/>
      <c r="AY1811" s="164"/>
      <c r="AZ1811" s="164"/>
      <c r="BA1811" s="164"/>
      <c r="BB1811" s="164"/>
      <c r="BC1811" s="164"/>
      <c r="BD1811" s="164"/>
      <c r="BE1811" s="164"/>
      <c r="BF1811" s="164"/>
      <c r="BG1811" s="164"/>
      <c r="BH1811" s="164"/>
      <c r="BI1811" s="164"/>
      <c r="BJ1811" s="164"/>
      <c r="BK1811" s="164"/>
      <c r="BL1811" s="164"/>
      <c r="BM1811" s="164"/>
      <c r="BN1811" s="164"/>
      <c r="BO1811" s="164"/>
      <c r="BP1811" s="164"/>
      <c r="BQ1811" s="164"/>
      <c r="BR1811" s="164"/>
      <c r="BS1811" s="164"/>
      <c r="BT1811" s="164"/>
      <c r="BU1811" s="164"/>
      <c r="BV1811" s="164"/>
      <c r="BW1811" s="164"/>
      <c r="BX1811" s="164"/>
      <c r="BY1811" s="172"/>
    </row>
    <row r="1812" spans="1:77" s="169" customFormat="1" x14ac:dyDescent="0.3">
      <c r="A1812" s="156"/>
      <c r="B1812" s="170"/>
      <c r="W1812" s="170"/>
      <c r="X1812" s="164"/>
      <c r="Y1812" s="164"/>
      <c r="Z1812" s="164"/>
      <c r="AA1812" s="164"/>
      <c r="AB1812" s="164"/>
      <c r="AC1812" s="164"/>
      <c r="AD1812" s="164"/>
      <c r="AE1812" s="164"/>
      <c r="AF1812" s="164"/>
      <c r="AG1812" s="164"/>
      <c r="AH1812" s="164"/>
      <c r="AI1812" s="164"/>
      <c r="AJ1812" s="164"/>
      <c r="AK1812" s="164"/>
      <c r="AL1812" s="164"/>
      <c r="AM1812" s="164"/>
      <c r="AN1812" s="164"/>
      <c r="AO1812" s="164"/>
      <c r="AP1812" s="164"/>
      <c r="AQ1812" s="164"/>
      <c r="AR1812" s="164"/>
      <c r="AS1812" s="164"/>
      <c r="AT1812" s="164"/>
      <c r="AU1812" s="164"/>
      <c r="AV1812" s="164"/>
      <c r="AW1812" s="164"/>
      <c r="AX1812" s="164"/>
      <c r="AY1812" s="164"/>
      <c r="AZ1812" s="164"/>
      <c r="BA1812" s="164"/>
      <c r="BB1812" s="164"/>
      <c r="BC1812" s="164"/>
      <c r="BD1812" s="164"/>
      <c r="BE1812" s="164"/>
      <c r="BF1812" s="164"/>
      <c r="BG1812" s="164"/>
      <c r="BH1812" s="164"/>
      <c r="BI1812" s="164"/>
      <c r="BJ1812" s="164"/>
      <c r="BK1812" s="164"/>
      <c r="BL1812" s="164"/>
      <c r="BM1812" s="164"/>
      <c r="BN1812" s="164"/>
      <c r="BO1812" s="164"/>
      <c r="BP1812" s="164"/>
      <c r="BQ1812" s="164"/>
      <c r="BR1812" s="164"/>
      <c r="BS1812" s="164"/>
      <c r="BT1812" s="164"/>
      <c r="BU1812" s="164"/>
      <c r="BV1812" s="164"/>
      <c r="BW1812" s="164"/>
      <c r="BX1812" s="164"/>
      <c r="BY1812" s="172"/>
    </row>
    <row r="1813" spans="1:77" s="169" customFormat="1" x14ac:dyDescent="0.3">
      <c r="A1813" s="156"/>
      <c r="B1813" s="170"/>
      <c r="W1813" s="170"/>
      <c r="X1813" s="164"/>
      <c r="Y1813" s="164"/>
      <c r="Z1813" s="164"/>
      <c r="AA1813" s="164"/>
      <c r="AB1813" s="164"/>
      <c r="AC1813" s="164"/>
      <c r="AD1813" s="164"/>
      <c r="AE1813" s="164"/>
      <c r="AF1813" s="164"/>
      <c r="AG1813" s="164"/>
      <c r="AH1813" s="164"/>
      <c r="AI1813" s="164"/>
      <c r="AJ1813" s="164"/>
      <c r="AK1813" s="164"/>
      <c r="AL1813" s="164"/>
      <c r="AM1813" s="164"/>
      <c r="AN1813" s="164"/>
      <c r="AO1813" s="164"/>
      <c r="AP1813" s="164"/>
      <c r="AQ1813" s="164"/>
      <c r="AR1813" s="164"/>
      <c r="AS1813" s="164"/>
      <c r="AT1813" s="164"/>
      <c r="AU1813" s="164"/>
      <c r="AV1813" s="164"/>
      <c r="AW1813" s="164"/>
      <c r="AX1813" s="164"/>
      <c r="AY1813" s="164"/>
      <c r="AZ1813" s="164"/>
      <c r="BA1813" s="164"/>
      <c r="BB1813" s="164"/>
      <c r="BC1813" s="164"/>
      <c r="BD1813" s="164"/>
      <c r="BE1813" s="164"/>
      <c r="BF1813" s="164"/>
      <c r="BG1813" s="164"/>
      <c r="BH1813" s="164"/>
      <c r="BI1813" s="164"/>
      <c r="BJ1813" s="164"/>
      <c r="BK1813" s="164"/>
      <c r="BL1813" s="164"/>
      <c r="BM1813" s="164"/>
      <c r="BN1813" s="164"/>
      <c r="BO1813" s="164"/>
      <c r="BP1813" s="164"/>
      <c r="BQ1813" s="164"/>
      <c r="BR1813" s="164"/>
      <c r="BS1813" s="164"/>
      <c r="BT1813" s="164"/>
      <c r="BU1813" s="164"/>
      <c r="BV1813" s="164"/>
      <c r="BW1813" s="164"/>
      <c r="BX1813" s="164"/>
      <c r="BY1813" s="172"/>
    </row>
    <row r="1814" spans="1:77" s="169" customFormat="1" x14ac:dyDescent="0.3">
      <c r="A1814" s="156"/>
      <c r="B1814" s="170"/>
      <c r="W1814" s="170"/>
      <c r="X1814" s="164"/>
      <c r="Y1814" s="164"/>
      <c r="Z1814" s="164"/>
      <c r="AA1814" s="164"/>
      <c r="AB1814" s="164"/>
      <c r="AC1814" s="164"/>
      <c r="AD1814" s="164"/>
      <c r="AE1814" s="164"/>
      <c r="AF1814" s="164"/>
      <c r="AG1814" s="164"/>
      <c r="AH1814" s="164"/>
      <c r="AI1814" s="164"/>
      <c r="AJ1814" s="164"/>
      <c r="AK1814" s="164"/>
      <c r="AL1814" s="164"/>
      <c r="AM1814" s="164"/>
      <c r="AN1814" s="164"/>
      <c r="AO1814" s="164"/>
      <c r="AP1814" s="164"/>
      <c r="AQ1814" s="164"/>
      <c r="AR1814" s="164"/>
      <c r="AS1814" s="164"/>
      <c r="AT1814" s="164"/>
      <c r="AU1814" s="164"/>
      <c r="AV1814" s="164"/>
      <c r="AW1814" s="164"/>
      <c r="AX1814" s="164"/>
      <c r="AY1814" s="164"/>
      <c r="AZ1814" s="164"/>
      <c r="BA1814" s="164"/>
      <c r="BB1814" s="164"/>
      <c r="BC1814" s="164"/>
      <c r="BD1814" s="164"/>
      <c r="BE1814" s="164"/>
      <c r="BF1814" s="164"/>
      <c r="BG1814" s="164"/>
      <c r="BH1814" s="164"/>
      <c r="BI1814" s="164"/>
      <c r="BJ1814" s="164"/>
      <c r="BK1814" s="164"/>
      <c r="BL1814" s="164"/>
      <c r="BM1814" s="164"/>
      <c r="BN1814" s="164"/>
      <c r="BO1814" s="164"/>
      <c r="BP1814" s="164"/>
      <c r="BQ1814" s="164"/>
      <c r="BR1814" s="164"/>
      <c r="BS1814" s="164"/>
      <c r="BT1814" s="164"/>
      <c r="BU1814" s="164"/>
      <c r="BV1814" s="164"/>
      <c r="BW1814" s="164"/>
      <c r="BX1814" s="164"/>
      <c r="BY1814" s="172"/>
    </row>
    <row r="1815" spans="1:77" s="169" customFormat="1" x14ac:dyDescent="0.3">
      <c r="A1815" s="156"/>
      <c r="B1815" s="170"/>
      <c r="W1815" s="170"/>
      <c r="X1815" s="164"/>
      <c r="Y1815" s="164"/>
      <c r="Z1815" s="164"/>
      <c r="AA1815" s="164"/>
      <c r="AB1815" s="164"/>
      <c r="AC1815" s="164"/>
      <c r="AD1815" s="164"/>
      <c r="AE1815" s="164"/>
      <c r="AF1815" s="164"/>
      <c r="AG1815" s="164"/>
      <c r="AH1815" s="164"/>
      <c r="AI1815" s="164"/>
      <c r="AJ1815" s="164"/>
      <c r="AK1815" s="164"/>
      <c r="AL1815" s="164"/>
      <c r="AM1815" s="164"/>
      <c r="AN1815" s="164"/>
      <c r="AO1815" s="164"/>
      <c r="AP1815" s="164"/>
      <c r="AQ1815" s="164"/>
      <c r="AR1815" s="164"/>
      <c r="AS1815" s="164"/>
      <c r="AT1815" s="164"/>
      <c r="AU1815" s="164"/>
      <c r="AV1815" s="164"/>
      <c r="AW1815" s="164"/>
      <c r="AX1815" s="164"/>
      <c r="AY1815" s="164"/>
      <c r="AZ1815" s="164"/>
      <c r="BA1815" s="164"/>
      <c r="BB1815" s="164"/>
      <c r="BC1815" s="164"/>
      <c r="BD1815" s="164"/>
      <c r="BE1815" s="164"/>
      <c r="BF1815" s="164"/>
      <c r="BG1815" s="164"/>
      <c r="BH1815" s="164"/>
      <c r="BI1815" s="164"/>
      <c r="BJ1815" s="164"/>
      <c r="BK1815" s="164"/>
      <c r="BL1815" s="164"/>
      <c r="BM1815" s="164"/>
      <c r="BN1815" s="164"/>
      <c r="BO1815" s="164"/>
      <c r="BP1815" s="164"/>
      <c r="BQ1815" s="164"/>
      <c r="BR1815" s="164"/>
      <c r="BS1815" s="164"/>
      <c r="BT1815" s="164"/>
      <c r="BU1815" s="164"/>
      <c r="BV1815" s="164"/>
      <c r="BW1815" s="164"/>
      <c r="BX1815" s="164"/>
      <c r="BY1815" s="172"/>
    </row>
    <row r="1816" spans="1:77" s="169" customFormat="1" x14ac:dyDescent="0.3">
      <c r="A1816" s="156"/>
      <c r="B1816" s="170"/>
      <c r="W1816" s="170"/>
      <c r="X1816" s="164"/>
      <c r="Y1816" s="164"/>
      <c r="Z1816" s="164"/>
      <c r="AA1816" s="164"/>
      <c r="AB1816" s="164"/>
      <c r="AC1816" s="164"/>
      <c r="AD1816" s="164"/>
      <c r="AE1816" s="164"/>
      <c r="AF1816" s="164"/>
      <c r="AG1816" s="164"/>
      <c r="AH1816" s="164"/>
      <c r="AI1816" s="164"/>
      <c r="AJ1816" s="164"/>
      <c r="AK1816" s="164"/>
      <c r="AL1816" s="164"/>
      <c r="AM1816" s="164"/>
      <c r="AN1816" s="164"/>
      <c r="AO1816" s="164"/>
      <c r="AP1816" s="164"/>
      <c r="AQ1816" s="164"/>
      <c r="AR1816" s="164"/>
      <c r="AS1816" s="164"/>
      <c r="AT1816" s="164"/>
      <c r="AU1816" s="164"/>
      <c r="AV1816" s="164"/>
      <c r="AW1816" s="164"/>
      <c r="AX1816" s="164"/>
      <c r="AY1816" s="164"/>
      <c r="AZ1816" s="164"/>
      <c r="BA1816" s="164"/>
      <c r="BB1816" s="164"/>
      <c r="BC1816" s="164"/>
      <c r="BD1816" s="164"/>
      <c r="BE1816" s="164"/>
      <c r="BF1816" s="164"/>
      <c r="BG1816" s="164"/>
      <c r="BH1816" s="164"/>
      <c r="BI1816" s="164"/>
      <c r="BJ1816" s="164"/>
      <c r="BK1816" s="164"/>
      <c r="BL1816" s="164"/>
      <c r="BM1816" s="164"/>
      <c r="BN1816" s="164"/>
      <c r="BO1816" s="164"/>
      <c r="BP1816" s="164"/>
      <c r="BQ1816" s="164"/>
      <c r="BR1816" s="164"/>
      <c r="BS1816" s="164"/>
      <c r="BT1816" s="164"/>
      <c r="BU1816" s="164"/>
      <c r="BV1816" s="164"/>
      <c r="BW1816" s="164"/>
      <c r="BX1816" s="164"/>
      <c r="BY1816" s="172"/>
    </row>
    <row r="1817" spans="1:77" s="169" customFormat="1" x14ac:dyDescent="0.3">
      <c r="A1817" s="156"/>
      <c r="B1817" s="170"/>
      <c r="W1817" s="170"/>
      <c r="X1817" s="164"/>
      <c r="Y1817" s="164"/>
      <c r="Z1817" s="164"/>
      <c r="AA1817" s="164"/>
      <c r="AB1817" s="164"/>
      <c r="AC1817" s="164"/>
      <c r="AD1817" s="164"/>
      <c r="AE1817" s="164"/>
      <c r="AF1817" s="164"/>
      <c r="AG1817" s="164"/>
      <c r="AH1817" s="164"/>
      <c r="AI1817" s="164"/>
      <c r="AJ1817" s="164"/>
      <c r="AK1817" s="164"/>
      <c r="AL1817" s="164"/>
      <c r="AM1817" s="164"/>
      <c r="AN1817" s="164"/>
      <c r="AO1817" s="164"/>
      <c r="AP1817" s="164"/>
      <c r="AQ1817" s="164"/>
      <c r="AR1817" s="164"/>
      <c r="AS1817" s="164"/>
      <c r="AT1817" s="164"/>
      <c r="AU1817" s="164"/>
      <c r="AV1817" s="164"/>
      <c r="AW1817" s="164"/>
      <c r="AX1817" s="164"/>
      <c r="AY1817" s="164"/>
      <c r="AZ1817" s="164"/>
      <c r="BA1817" s="164"/>
      <c r="BB1817" s="164"/>
      <c r="BC1817" s="164"/>
      <c r="BD1817" s="164"/>
      <c r="BE1817" s="164"/>
      <c r="BF1817" s="164"/>
      <c r="BG1817" s="164"/>
      <c r="BH1817" s="164"/>
      <c r="BI1817" s="164"/>
      <c r="BJ1817" s="164"/>
      <c r="BK1817" s="164"/>
      <c r="BL1817" s="164"/>
      <c r="BM1817" s="164"/>
      <c r="BN1817" s="164"/>
      <c r="BO1817" s="164"/>
      <c r="BP1817" s="164"/>
      <c r="BQ1817" s="164"/>
      <c r="BR1817" s="164"/>
      <c r="BS1817" s="164"/>
      <c r="BT1817" s="164"/>
      <c r="BU1817" s="164"/>
      <c r="BV1817" s="164"/>
      <c r="BW1817" s="164"/>
      <c r="BX1817" s="164"/>
      <c r="BY1817" s="172"/>
    </row>
    <row r="1818" spans="1:77" s="169" customFormat="1" x14ac:dyDescent="0.3">
      <c r="A1818" s="156"/>
      <c r="B1818" s="170"/>
      <c r="W1818" s="170"/>
      <c r="X1818" s="164"/>
      <c r="Y1818" s="164"/>
      <c r="Z1818" s="164"/>
      <c r="AA1818" s="164"/>
      <c r="AB1818" s="164"/>
      <c r="AC1818" s="164"/>
      <c r="AD1818" s="164"/>
      <c r="AE1818" s="164"/>
      <c r="AF1818" s="164"/>
      <c r="AG1818" s="164"/>
      <c r="AH1818" s="164"/>
      <c r="AI1818" s="164"/>
      <c r="AJ1818" s="164"/>
      <c r="AK1818" s="164"/>
      <c r="AL1818" s="164"/>
      <c r="AM1818" s="164"/>
      <c r="AN1818" s="164"/>
      <c r="AO1818" s="164"/>
      <c r="AP1818" s="164"/>
      <c r="AQ1818" s="164"/>
      <c r="AR1818" s="164"/>
      <c r="AS1818" s="164"/>
      <c r="AT1818" s="164"/>
      <c r="AU1818" s="164"/>
      <c r="AV1818" s="164"/>
      <c r="AW1818" s="164"/>
      <c r="AX1818" s="164"/>
      <c r="AY1818" s="164"/>
      <c r="AZ1818" s="164"/>
      <c r="BA1818" s="164"/>
      <c r="BB1818" s="164"/>
      <c r="BC1818" s="164"/>
      <c r="BD1818" s="164"/>
      <c r="BE1818" s="164"/>
      <c r="BF1818" s="164"/>
      <c r="BG1818" s="164"/>
      <c r="BH1818" s="164"/>
      <c r="BI1818" s="164"/>
      <c r="BJ1818" s="164"/>
      <c r="BK1818" s="164"/>
      <c r="BL1818" s="164"/>
      <c r="BM1818" s="164"/>
      <c r="BN1818" s="164"/>
      <c r="BO1818" s="164"/>
      <c r="BP1818" s="164"/>
      <c r="BQ1818" s="164"/>
      <c r="BR1818" s="164"/>
      <c r="BS1818" s="164"/>
      <c r="BT1818" s="164"/>
      <c r="BU1818" s="164"/>
      <c r="BV1818" s="164"/>
      <c r="BW1818" s="164"/>
      <c r="BX1818" s="164"/>
      <c r="BY1818" s="172"/>
    </row>
    <row r="1819" spans="1:77" s="169" customFormat="1" x14ac:dyDescent="0.3">
      <c r="A1819" s="156"/>
      <c r="B1819" s="170"/>
      <c r="W1819" s="170"/>
      <c r="X1819" s="164"/>
      <c r="Y1819" s="164"/>
      <c r="Z1819" s="164"/>
      <c r="AA1819" s="164"/>
      <c r="AB1819" s="164"/>
      <c r="AC1819" s="164"/>
      <c r="AD1819" s="164"/>
      <c r="AE1819" s="164"/>
      <c r="AF1819" s="164"/>
      <c r="AG1819" s="164"/>
      <c r="AH1819" s="164"/>
      <c r="AI1819" s="164"/>
      <c r="AJ1819" s="164"/>
      <c r="AK1819" s="164"/>
      <c r="AL1819" s="164"/>
      <c r="AM1819" s="164"/>
      <c r="AN1819" s="164"/>
      <c r="AO1819" s="164"/>
      <c r="AP1819" s="164"/>
      <c r="AQ1819" s="164"/>
      <c r="AR1819" s="164"/>
      <c r="AS1819" s="164"/>
      <c r="AT1819" s="164"/>
      <c r="AU1819" s="164"/>
      <c r="AV1819" s="164"/>
      <c r="AW1819" s="164"/>
      <c r="AX1819" s="164"/>
      <c r="AY1819" s="164"/>
      <c r="AZ1819" s="164"/>
      <c r="BA1819" s="164"/>
      <c r="BB1819" s="164"/>
      <c r="BC1819" s="164"/>
      <c r="BD1819" s="164"/>
      <c r="BE1819" s="164"/>
      <c r="BF1819" s="164"/>
      <c r="BG1819" s="164"/>
      <c r="BH1819" s="164"/>
      <c r="BI1819" s="164"/>
      <c r="BJ1819" s="164"/>
      <c r="BK1819" s="164"/>
      <c r="BL1819" s="164"/>
      <c r="BM1819" s="164"/>
      <c r="BN1819" s="164"/>
      <c r="BO1819" s="164"/>
      <c r="BP1819" s="164"/>
      <c r="BQ1819" s="164"/>
      <c r="BR1819" s="164"/>
      <c r="BS1819" s="164"/>
      <c r="BT1819" s="164"/>
      <c r="BU1819" s="164"/>
      <c r="BV1819" s="164"/>
      <c r="BW1819" s="164"/>
      <c r="BX1819" s="164"/>
      <c r="BY1819" s="172"/>
    </row>
    <row r="1820" spans="1:77" s="169" customFormat="1" x14ac:dyDescent="0.3">
      <c r="A1820" s="156"/>
      <c r="B1820" s="170"/>
      <c r="W1820" s="170"/>
      <c r="X1820" s="164"/>
      <c r="Y1820" s="164"/>
      <c r="Z1820" s="164"/>
      <c r="AA1820" s="164"/>
      <c r="AB1820" s="164"/>
      <c r="AC1820" s="164"/>
      <c r="AD1820" s="164"/>
      <c r="AE1820" s="164"/>
      <c r="AF1820" s="164"/>
      <c r="AG1820" s="164"/>
      <c r="AH1820" s="164"/>
      <c r="AI1820" s="164"/>
      <c r="AJ1820" s="164"/>
      <c r="AK1820" s="164"/>
      <c r="AL1820" s="164"/>
      <c r="AM1820" s="164"/>
      <c r="AN1820" s="164"/>
      <c r="AO1820" s="164"/>
      <c r="AP1820" s="164"/>
      <c r="AQ1820" s="164"/>
      <c r="AR1820" s="164"/>
      <c r="AS1820" s="164"/>
      <c r="AT1820" s="164"/>
      <c r="AU1820" s="164"/>
      <c r="AV1820" s="164"/>
      <c r="AW1820" s="164"/>
      <c r="AX1820" s="164"/>
      <c r="AY1820" s="164"/>
      <c r="AZ1820" s="164"/>
      <c r="BA1820" s="164"/>
      <c r="BB1820" s="164"/>
      <c r="BC1820" s="164"/>
      <c r="BD1820" s="164"/>
      <c r="BE1820" s="164"/>
      <c r="BF1820" s="164"/>
      <c r="BG1820" s="164"/>
      <c r="BH1820" s="164"/>
      <c r="BI1820" s="164"/>
      <c r="BJ1820" s="164"/>
      <c r="BK1820" s="164"/>
      <c r="BL1820" s="164"/>
      <c r="BM1820" s="164"/>
      <c r="BN1820" s="164"/>
      <c r="BO1820" s="164"/>
      <c r="BP1820" s="164"/>
      <c r="BQ1820" s="164"/>
      <c r="BR1820" s="164"/>
      <c r="BS1820" s="164"/>
      <c r="BT1820" s="164"/>
      <c r="BU1820" s="164"/>
      <c r="BV1820" s="164"/>
      <c r="BW1820" s="164"/>
      <c r="BX1820" s="164"/>
      <c r="BY1820" s="172"/>
    </row>
    <row r="1821" spans="1:77" s="169" customFormat="1" x14ac:dyDescent="0.3">
      <c r="A1821" s="156"/>
      <c r="B1821" s="170"/>
      <c r="W1821" s="170"/>
      <c r="X1821" s="164"/>
      <c r="Y1821" s="164"/>
      <c r="Z1821" s="164"/>
      <c r="AA1821" s="164"/>
      <c r="AB1821" s="164"/>
      <c r="AC1821" s="164"/>
      <c r="AD1821" s="164"/>
      <c r="AE1821" s="164"/>
      <c r="AF1821" s="164"/>
      <c r="AG1821" s="164"/>
      <c r="AH1821" s="164"/>
      <c r="AI1821" s="164"/>
      <c r="AJ1821" s="164"/>
      <c r="AK1821" s="164"/>
      <c r="AL1821" s="164"/>
      <c r="AM1821" s="164"/>
      <c r="AN1821" s="164"/>
      <c r="AO1821" s="164"/>
      <c r="AP1821" s="164"/>
      <c r="AQ1821" s="164"/>
      <c r="AR1821" s="164"/>
      <c r="AS1821" s="164"/>
      <c r="AT1821" s="164"/>
      <c r="AU1821" s="164"/>
      <c r="AV1821" s="164"/>
      <c r="AW1821" s="164"/>
      <c r="AX1821" s="164"/>
      <c r="AY1821" s="164"/>
      <c r="AZ1821" s="164"/>
      <c r="BA1821" s="164"/>
      <c r="BB1821" s="164"/>
      <c r="BC1821" s="164"/>
      <c r="BD1821" s="164"/>
      <c r="BE1821" s="164"/>
      <c r="BF1821" s="164"/>
      <c r="BG1821" s="164"/>
      <c r="BH1821" s="164"/>
      <c r="BI1821" s="164"/>
      <c r="BJ1821" s="164"/>
      <c r="BK1821" s="164"/>
      <c r="BL1821" s="164"/>
      <c r="BM1821" s="164"/>
      <c r="BN1821" s="164"/>
      <c r="BO1821" s="164"/>
      <c r="BP1821" s="164"/>
      <c r="BQ1821" s="164"/>
      <c r="BR1821" s="164"/>
      <c r="BS1821" s="164"/>
      <c r="BT1821" s="164"/>
      <c r="BU1821" s="164"/>
      <c r="BV1821" s="164"/>
      <c r="BW1821" s="164"/>
      <c r="BX1821" s="164"/>
      <c r="BY1821" s="172"/>
    </row>
    <row r="1822" spans="1:77" s="169" customFormat="1" x14ac:dyDescent="0.3">
      <c r="A1822" s="156"/>
      <c r="B1822" s="170"/>
      <c r="W1822" s="170"/>
      <c r="X1822" s="164"/>
      <c r="Y1822" s="164"/>
      <c r="Z1822" s="164"/>
      <c r="AA1822" s="164"/>
      <c r="AB1822" s="164"/>
      <c r="AC1822" s="164"/>
      <c r="AD1822" s="164"/>
      <c r="AE1822" s="164"/>
      <c r="AF1822" s="164"/>
      <c r="AG1822" s="164"/>
      <c r="AH1822" s="164"/>
      <c r="AI1822" s="164"/>
      <c r="AJ1822" s="164"/>
      <c r="AK1822" s="164"/>
      <c r="AL1822" s="164"/>
      <c r="AM1822" s="164"/>
      <c r="AN1822" s="164"/>
      <c r="AO1822" s="164"/>
      <c r="AP1822" s="164"/>
      <c r="AQ1822" s="164"/>
      <c r="AR1822" s="164"/>
      <c r="AS1822" s="164"/>
      <c r="AT1822" s="164"/>
      <c r="AU1822" s="164"/>
      <c r="AV1822" s="164"/>
      <c r="AW1822" s="164"/>
      <c r="AX1822" s="164"/>
      <c r="AY1822" s="164"/>
      <c r="AZ1822" s="164"/>
      <c r="BA1822" s="164"/>
      <c r="BB1822" s="164"/>
      <c r="BC1822" s="164"/>
      <c r="BD1822" s="164"/>
      <c r="BE1822" s="164"/>
      <c r="BF1822" s="164"/>
      <c r="BG1822" s="164"/>
      <c r="BH1822" s="164"/>
      <c r="BI1822" s="164"/>
      <c r="BJ1822" s="164"/>
      <c r="BK1822" s="164"/>
      <c r="BL1822" s="164"/>
      <c r="BM1822" s="164"/>
      <c r="BN1822" s="164"/>
      <c r="BO1822" s="164"/>
      <c r="BP1822" s="164"/>
      <c r="BQ1822" s="164"/>
      <c r="BR1822" s="164"/>
      <c r="BS1822" s="164"/>
      <c r="BT1822" s="164"/>
      <c r="BU1822" s="164"/>
      <c r="BV1822" s="164"/>
      <c r="BW1822" s="164"/>
      <c r="BX1822" s="164"/>
      <c r="BY1822" s="172"/>
    </row>
    <row r="1823" spans="1:77" s="169" customFormat="1" x14ac:dyDescent="0.3">
      <c r="A1823" s="156"/>
      <c r="B1823" s="170"/>
      <c r="W1823" s="170"/>
      <c r="X1823" s="164"/>
      <c r="Y1823" s="164"/>
      <c r="Z1823" s="164"/>
      <c r="AA1823" s="164"/>
      <c r="AB1823" s="164"/>
      <c r="AC1823" s="164"/>
      <c r="AD1823" s="164"/>
      <c r="AE1823" s="164"/>
      <c r="AF1823" s="164"/>
      <c r="AG1823" s="164"/>
      <c r="AH1823" s="164"/>
      <c r="AI1823" s="164"/>
      <c r="AJ1823" s="164"/>
      <c r="AK1823" s="164"/>
      <c r="AL1823" s="164"/>
      <c r="AM1823" s="164"/>
      <c r="AN1823" s="164"/>
      <c r="AO1823" s="164"/>
      <c r="AP1823" s="164"/>
      <c r="AQ1823" s="164"/>
      <c r="AR1823" s="164"/>
      <c r="AS1823" s="164"/>
      <c r="AT1823" s="164"/>
      <c r="AU1823" s="164"/>
      <c r="AV1823" s="164"/>
      <c r="AW1823" s="164"/>
      <c r="AX1823" s="164"/>
      <c r="AY1823" s="164"/>
      <c r="AZ1823" s="164"/>
      <c r="BA1823" s="164"/>
      <c r="BB1823" s="164"/>
      <c r="BC1823" s="164"/>
      <c r="BD1823" s="164"/>
      <c r="BE1823" s="164"/>
      <c r="BF1823" s="164"/>
      <c r="BG1823" s="164"/>
      <c r="BH1823" s="164"/>
      <c r="BI1823" s="164"/>
      <c r="BJ1823" s="164"/>
      <c r="BK1823" s="164"/>
      <c r="BL1823" s="164"/>
      <c r="BM1823" s="164"/>
      <c r="BN1823" s="164"/>
      <c r="BO1823" s="164"/>
      <c r="BP1823" s="164"/>
      <c r="BQ1823" s="164"/>
      <c r="BR1823" s="164"/>
      <c r="BS1823" s="164"/>
      <c r="BT1823" s="164"/>
      <c r="BU1823" s="164"/>
      <c r="BV1823" s="164"/>
      <c r="BW1823" s="164"/>
      <c r="BX1823" s="164"/>
      <c r="BY1823" s="172"/>
    </row>
    <row r="1824" spans="1:77" s="169" customFormat="1" x14ac:dyDescent="0.3">
      <c r="A1824" s="156"/>
      <c r="B1824" s="170"/>
      <c r="W1824" s="170"/>
      <c r="X1824" s="164"/>
      <c r="Y1824" s="164"/>
      <c r="Z1824" s="164"/>
      <c r="AA1824" s="164"/>
      <c r="AB1824" s="164"/>
      <c r="AC1824" s="164"/>
      <c r="AD1824" s="164"/>
      <c r="AE1824" s="164"/>
      <c r="AF1824" s="164"/>
      <c r="AG1824" s="164"/>
      <c r="AH1824" s="164"/>
      <c r="AI1824" s="164"/>
      <c r="AJ1824" s="164"/>
      <c r="AK1824" s="164"/>
      <c r="AL1824" s="164"/>
      <c r="AM1824" s="164"/>
      <c r="AN1824" s="164"/>
      <c r="AO1824" s="164"/>
      <c r="AP1824" s="164"/>
      <c r="AQ1824" s="164"/>
      <c r="AR1824" s="164"/>
      <c r="AS1824" s="164"/>
      <c r="AT1824" s="164"/>
      <c r="AU1824" s="164"/>
      <c r="AV1824" s="164"/>
      <c r="AW1824" s="164"/>
      <c r="AX1824" s="164"/>
      <c r="AY1824" s="164"/>
      <c r="AZ1824" s="164"/>
      <c r="BA1824" s="164"/>
      <c r="BB1824" s="164"/>
      <c r="BC1824" s="164"/>
      <c r="BD1824" s="164"/>
      <c r="BE1824" s="164"/>
      <c r="BF1824" s="164"/>
      <c r="BG1824" s="164"/>
      <c r="BH1824" s="164"/>
      <c r="BI1824" s="164"/>
      <c r="BJ1824" s="164"/>
      <c r="BK1824" s="164"/>
      <c r="BL1824" s="164"/>
      <c r="BM1824" s="164"/>
      <c r="BN1824" s="164"/>
      <c r="BO1824" s="164"/>
      <c r="BP1824" s="164"/>
      <c r="BQ1824" s="164"/>
      <c r="BR1824" s="164"/>
      <c r="BS1824" s="164"/>
      <c r="BT1824" s="164"/>
      <c r="BU1824" s="164"/>
      <c r="BV1824" s="164"/>
      <c r="BW1824" s="164"/>
      <c r="BX1824" s="164"/>
      <c r="BY1824" s="172"/>
    </row>
    <row r="1825" spans="1:77" s="169" customFormat="1" x14ac:dyDescent="0.3">
      <c r="A1825" s="156"/>
      <c r="B1825" s="170"/>
      <c r="W1825" s="170"/>
      <c r="X1825" s="164"/>
      <c r="Y1825" s="164"/>
      <c r="Z1825" s="164"/>
      <c r="AA1825" s="164"/>
      <c r="AB1825" s="164"/>
      <c r="AC1825" s="164"/>
      <c r="AD1825" s="164"/>
      <c r="AE1825" s="164"/>
      <c r="AF1825" s="164"/>
      <c r="AG1825" s="164"/>
      <c r="AH1825" s="164"/>
      <c r="AI1825" s="164"/>
      <c r="AJ1825" s="164"/>
      <c r="AK1825" s="164"/>
      <c r="AL1825" s="164"/>
      <c r="AM1825" s="164"/>
      <c r="AN1825" s="164"/>
      <c r="AO1825" s="164"/>
      <c r="AP1825" s="164"/>
      <c r="AQ1825" s="164"/>
      <c r="AR1825" s="164"/>
      <c r="AS1825" s="164"/>
      <c r="AT1825" s="164"/>
      <c r="AU1825" s="164"/>
      <c r="AV1825" s="164"/>
      <c r="AW1825" s="164"/>
      <c r="AX1825" s="164"/>
      <c r="AY1825" s="164"/>
      <c r="AZ1825" s="164"/>
      <c r="BA1825" s="164"/>
      <c r="BB1825" s="164"/>
      <c r="BC1825" s="164"/>
      <c r="BD1825" s="164"/>
      <c r="BE1825" s="164"/>
      <c r="BF1825" s="164"/>
      <c r="BG1825" s="164"/>
      <c r="BH1825" s="164"/>
      <c r="BI1825" s="164"/>
      <c r="BJ1825" s="164"/>
      <c r="BK1825" s="164"/>
      <c r="BL1825" s="164"/>
      <c r="BM1825" s="164"/>
      <c r="BN1825" s="164"/>
      <c r="BO1825" s="164"/>
      <c r="BP1825" s="164"/>
      <c r="BQ1825" s="164"/>
      <c r="BR1825" s="164"/>
      <c r="BS1825" s="164"/>
      <c r="BT1825" s="164"/>
      <c r="BU1825" s="164"/>
      <c r="BV1825" s="164"/>
      <c r="BW1825" s="164"/>
      <c r="BX1825" s="164"/>
      <c r="BY1825" s="172"/>
    </row>
    <row r="1826" spans="1:77" s="169" customFormat="1" x14ac:dyDescent="0.3">
      <c r="A1826" s="156"/>
      <c r="B1826" s="170"/>
      <c r="W1826" s="170"/>
      <c r="X1826" s="164"/>
      <c r="Y1826" s="164"/>
      <c r="Z1826" s="164"/>
      <c r="AA1826" s="164"/>
      <c r="AB1826" s="164"/>
      <c r="AC1826" s="164"/>
      <c r="AD1826" s="164"/>
      <c r="AE1826" s="164"/>
      <c r="AF1826" s="164"/>
      <c r="AG1826" s="164"/>
      <c r="AH1826" s="164"/>
      <c r="AI1826" s="164"/>
      <c r="AJ1826" s="164"/>
      <c r="AK1826" s="164"/>
      <c r="AL1826" s="164"/>
      <c r="AM1826" s="164"/>
      <c r="AN1826" s="164"/>
      <c r="AO1826" s="164"/>
      <c r="AP1826" s="164"/>
      <c r="AQ1826" s="164"/>
      <c r="AR1826" s="164"/>
      <c r="AS1826" s="164"/>
      <c r="AT1826" s="164"/>
      <c r="AU1826" s="164"/>
      <c r="AV1826" s="164"/>
      <c r="AW1826" s="164"/>
      <c r="AX1826" s="164"/>
      <c r="AY1826" s="164"/>
      <c r="AZ1826" s="164"/>
      <c r="BA1826" s="164"/>
      <c r="BB1826" s="164"/>
      <c r="BC1826" s="164"/>
      <c r="BD1826" s="164"/>
      <c r="BE1826" s="164"/>
      <c r="BF1826" s="164"/>
      <c r="BG1826" s="164"/>
      <c r="BH1826" s="164"/>
      <c r="BI1826" s="164"/>
      <c r="BJ1826" s="164"/>
      <c r="BK1826" s="164"/>
      <c r="BL1826" s="164"/>
      <c r="BM1826" s="164"/>
      <c r="BN1826" s="164"/>
      <c r="BO1826" s="164"/>
      <c r="BP1826" s="164"/>
      <c r="BQ1826" s="164"/>
      <c r="BR1826" s="164"/>
      <c r="BS1826" s="164"/>
      <c r="BT1826" s="164"/>
      <c r="BU1826" s="164"/>
      <c r="BV1826" s="164"/>
      <c r="BW1826" s="164"/>
      <c r="BX1826" s="164"/>
      <c r="BY1826" s="172"/>
    </row>
    <row r="1827" spans="1:77" s="169" customFormat="1" x14ac:dyDescent="0.3">
      <c r="A1827" s="156"/>
      <c r="B1827" s="170"/>
      <c r="W1827" s="170"/>
      <c r="X1827" s="164"/>
      <c r="Y1827" s="164"/>
      <c r="Z1827" s="164"/>
      <c r="AA1827" s="164"/>
      <c r="AB1827" s="164"/>
      <c r="AC1827" s="164"/>
      <c r="AD1827" s="164"/>
      <c r="AE1827" s="164"/>
      <c r="AF1827" s="164"/>
      <c r="AG1827" s="164"/>
      <c r="AH1827" s="164"/>
      <c r="AI1827" s="164"/>
      <c r="AJ1827" s="164"/>
      <c r="AK1827" s="164"/>
      <c r="AL1827" s="164"/>
      <c r="AM1827" s="164"/>
      <c r="AN1827" s="164"/>
      <c r="AO1827" s="164"/>
      <c r="AP1827" s="164"/>
      <c r="AQ1827" s="164"/>
      <c r="AR1827" s="164"/>
      <c r="AS1827" s="164"/>
      <c r="AT1827" s="164"/>
      <c r="AU1827" s="164"/>
      <c r="AV1827" s="164"/>
      <c r="AW1827" s="164"/>
      <c r="AX1827" s="164"/>
      <c r="AY1827" s="164"/>
      <c r="AZ1827" s="164"/>
      <c r="BA1827" s="164"/>
      <c r="BB1827" s="164"/>
      <c r="BC1827" s="164"/>
      <c r="BD1827" s="164"/>
      <c r="BE1827" s="164"/>
      <c r="BF1827" s="164"/>
      <c r="BG1827" s="164"/>
      <c r="BH1827" s="164"/>
      <c r="BI1827" s="164"/>
      <c r="BJ1827" s="164"/>
      <c r="BK1827" s="164"/>
      <c r="BL1827" s="164"/>
      <c r="BM1827" s="164"/>
      <c r="BN1827" s="164"/>
      <c r="BO1827" s="164"/>
      <c r="BP1827" s="164"/>
      <c r="BQ1827" s="164"/>
      <c r="BR1827" s="164"/>
      <c r="BS1827" s="164"/>
      <c r="BT1827" s="164"/>
      <c r="BU1827" s="164"/>
      <c r="BV1827" s="164"/>
      <c r="BW1827" s="164"/>
      <c r="BX1827" s="164"/>
      <c r="BY1827" s="172"/>
    </row>
    <row r="1828" spans="1:77" s="169" customFormat="1" x14ac:dyDescent="0.3">
      <c r="A1828" s="156"/>
      <c r="B1828" s="170"/>
      <c r="W1828" s="170"/>
      <c r="X1828" s="164"/>
      <c r="Y1828" s="164"/>
      <c r="Z1828" s="164"/>
      <c r="AA1828" s="164"/>
      <c r="AB1828" s="164"/>
      <c r="AC1828" s="164"/>
      <c r="AD1828" s="164"/>
      <c r="AE1828" s="164"/>
      <c r="AF1828" s="164"/>
      <c r="AG1828" s="164"/>
      <c r="AH1828" s="164"/>
      <c r="AI1828" s="164"/>
      <c r="AJ1828" s="164"/>
      <c r="AK1828" s="164"/>
      <c r="AL1828" s="164"/>
      <c r="AM1828" s="164"/>
      <c r="AN1828" s="164"/>
      <c r="AO1828" s="164"/>
      <c r="AP1828" s="164"/>
      <c r="AQ1828" s="164"/>
      <c r="AR1828" s="164"/>
      <c r="AS1828" s="164"/>
      <c r="AT1828" s="164"/>
      <c r="AU1828" s="164"/>
      <c r="AV1828" s="164"/>
      <c r="AW1828" s="164"/>
      <c r="AX1828" s="164"/>
      <c r="AY1828" s="164"/>
      <c r="AZ1828" s="164"/>
      <c r="BA1828" s="164"/>
      <c r="BB1828" s="164"/>
      <c r="BC1828" s="164"/>
      <c r="BD1828" s="164"/>
      <c r="BE1828" s="164"/>
      <c r="BF1828" s="164"/>
      <c r="BG1828" s="164"/>
      <c r="BH1828" s="164"/>
      <c r="BI1828" s="164"/>
      <c r="BJ1828" s="164"/>
      <c r="BK1828" s="164"/>
      <c r="BL1828" s="164"/>
      <c r="BM1828" s="164"/>
      <c r="BN1828" s="164"/>
      <c r="BO1828" s="164"/>
      <c r="BP1828" s="164"/>
      <c r="BQ1828" s="164"/>
      <c r="BR1828" s="164"/>
      <c r="BS1828" s="164"/>
      <c r="BT1828" s="164"/>
      <c r="BU1828" s="164"/>
      <c r="BV1828" s="164"/>
      <c r="BW1828" s="164"/>
      <c r="BX1828" s="164"/>
      <c r="BY1828" s="172"/>
    </row>
    <row r="1829" spans="1:77" s="169" customFormat="1" x14ac:dyDescent="0.3">
      <c r="A1829" s="156"/>
      <c r="B1829" s="170"/>
      <c r="W1829" s="170"/>
      <c r="X1829" s="164"/>
      <c r="Y1829" s="164"/>
      <c r="Z1829" s="164"/>
      <c r="AA1829" s="164"/>
      <c r="AB1829" s="164"/>
      <c r="AC1829" s="164"/>
      <c r="AD1829" s="164"/>
      <c r="AE1829" s="164"/>
      <c r="AF1829" s="164"/>
      <c r="AG1829" s="164"/>
      <c r="AH1829" s="164"/>
      <c r="AI1829" s="164"/>
      <c r="AJ1829" s="164"/>
      <c r="AK1829" s="164"/>
      <c r="AL1829" s="164"/>
      <c r="AM1829" s="164"/>
      <c r="AN1829" s="164"/>
      <c r="AO1829" s="164"/>
      <c r="AP1829" s="164"/>
      <c r="AQ1829" s="164"/>
      <c r="AR1829" s="164"/>
      <c r="AS1829" s="164"/>
      <c r="AT1829" s="164"/>
      <c r="AU1829" s="164"/>
      <c r="AV1829" s="164"/>
      <c r="AW1829" s="164"/>
      <c r="AX1829" s="164"/>
      <c r="AY1829" s="164"/>
      <c r="AZ1829" s="164"/>
      <c r="BA1829" s="164"/>
      <c r="BB1829" s="164"/>
      <c r="BC1829" s="164"/>
      <c r="BD1829" s="164"/>
      <c r="BE1829" s="164"/>
      <c r="BF1829" s="164"/>
      <c r="BG1829" s="164"/>
      <c r="BH1829" s="164"/>
      <c r="BI1829" s="164"/>
      <c r="BJ1829" s="164"/>
      <c r="BK1829" s="164"/>
      <c r="BL1829" s="164"/>
      <c r="BM1829" s="164"/>
      <c r="BN1829" s="164"/>
      <c r="BO1829" s="164"/>
      <c r="BP1829" s="164"/>
      <c r="BQ1829" s="164"/>
      <c r="BR1829" s="164"/>
      <c r="BS1829" s="164"/>
      <c r="BT1829" s="164"/>
      <c r="BU1829" s="164"/>
      <c r="BV1829" s="164"/>
      <c r="BW1829" s="164"/>
      <c r="BX1829" s="164"/>
      <c r="BY1829" s="172"/>
    </row>
    <row r="1830" spans="1:77" s="169" customFormat="1" x14ac:dyDescent="0.3">
      <c r="A1830" s="156"/>
      <c r="B1830" s="170"/>
      <c r="W1830" s="170"/>
      <c r="X1830" s="164"/>
      <c r="Y1830" s="164"/>
      <c r="Z1830" s="164"/>
      <c r="AA1830" s="164"/>
      <c r="AB1830" s="164"/>
      <c r="AC1830" s="164"/>
      <c r="AD1830" s="164"/>
      <c r="AE1830" s="164"/>
      <c r="AF1830" s="164"/>
      <c r="AG1830" s="164"/>
      <c r="AH1830" s="164"/>
      <c r="AI1830" s="164"/>
      <c r="AJ1830" s="164"/>
      <c r="AK1830" s="164"/>
      <c r="AL1830" s="164"/>
      <c r="AM1830" s="164"/>
      <c r="AN1830" s="164"/>
      <c r="AO1830" s="164"/>
      <c r="AP1830" s="164"/>
      <c r="AQ1830" s="164"/>
      <c r="AR1830" s="164"/>
      <c r="AS1830" s="164"/>
      <c r="AT1830" s="164"/>
      <c r="AU1830" s="164"/>
      <c r="AV1830" s="164"/>
      <c r="AW1830" s="164"/>
      <c r="AX1830" s="164"/>
      <c r="AY1830" s="164"/>
      <c r="AZ1830" s="164"/>
      <c r="BA1830" s="164"/>
      <c r="BB1830" s="164"/>
      <c r="BC1830" s="164"/>
      <c r="BD1830" s="164"/>
      <c r="BE1830" s="164"/>
      <c r="BF1830" s="164"/>
      <c r="BG1830" s="164"/>
      <c r="BH1830" s="164"/>
      <c r="BI1830" s="164"/>
      <c r="BJ1830" s="164"/>
      <c r="BK1830" s="164"/>
      <c r="BL1830" s="164"/>
      <c r="BM1830" s="164"/>
      <c r="BN1830" s="164"/>
      <c r="BO1830" s="164"/>
      <c r="BP1830" s="164"/>
      <c r="BQ1830" s="164"/>
      <c r="BR1830" s="164"/>
      <c r="BS1830" s="164"/>
      <c r="BT1830" s="164"/>
      <c r="BU1830" s="164"/>
      <c r="BV1830" s="164"/>
      <c r="BW1830" s="164"/>
      <c r="BX1830" s="164"/>
      <c r="BY1830" s="172"/>
    </row>
    <row r="1831" spans="1:77" s="169" customFormat="1" x14ac:dyDescent="0.3">
      <c r="A1831" s="156"/>
      <c r="B1831" s="170"/>
      <c r="W1831" s="170"/>
      <c r="X1831" s="164"/>
      <c r="Y1831" s="164"/>
      <c r="Z1831" s="164"/>
      <c r="AA1831" s="164"/>
      <c r="AB1831" s="164"/>
      <c r="AC1831" s="164"/>
      <c r="AD1831" s="164"/>
      <c r="AE1831" s="164"/>
      <c r="AF1831" s="164"/>
      <c r="AG1831" s="164"/>
      <c r="AH1831" s="164"/>
      <c r="AI1831" s="164"/>
      <c r="AJ1831" s="164"/>
      <c r="AK1831" s="164"/>
      <c r="AL1831" s="164"/>
      <c r="AM1831" s="164"/>
      <c r="AN1831" s="164"/>
      <c r="AO1831" s="164"/>
      <c r="AP1831" s="164"/>
      <c r="AQ1831" s="164"/>
      <c r="AR1831" s="164"/>
      <c r="AS1831" s="164"/>
      <c r="AT1831" s="164"/>
      <c r="AU1831" s="164"/>
      <c r="AV1831" s="164"/>
      <c r="AW1831" s="164"/>
      <c r="AX1831" s="164"/>
      <c r="AY1831" s="164"/>
      <c r="AZ1831" s="164"/>
      <c r="BA1831" s="164"/>
      <c r="BB1831" s="164"/>
      <c r="BC1831" s="164"/>
      <c r="BD1831" s="164"/>
      <c r="BE1831" s="164"/>
      <c r="BF1831" s="164"/>
      <c r="BG1831" s="164"/>
      <c r="BH1831" s="164"/>
      <c r="BI1831" s="164"/>
      <c r="BJ1831" s="164"/>
      <c r="BK1831" s="164"/>
      <c r="BL1831" s="164"/>
      <c r="BM1831" s="164"/>
      <c r="BN1831" s="164"/>
      <c r="BO1831" s="164"/>
      <c r="BP1831" s="164"/>
      <c r="BQ1831" s="164"/>
      <c r="BR1831" s="164"/>
      <c r="BS1831" s="164"/>
      <c r="BT1831" s="164"/>
      <c r="BU1831" s="164"/>
      <c r="BV1831" s="164"/>
      <c r="BW1831" s="164"/>
      <c r="BX1831" s="164"/>
      <c r="BY1831" s="172"/>
    </row>
    <row r="1832" spans="1:77" s="169" customFormat="1" x14ac:dyDescent="0.3">
      <c r="A1832" s="156"/>
      <c r="B1832" s="170"/>
      <c r="W1832" s="170"/>
      <c r="X1832" s="164"/>
      <c r="Y1832" s="164"/>
      <c r="Z1832" s="164"/>
      <c r="AA1832" s="164"/>
      <c r="AB1832" s="164"/>
      <c r="AC1832" s="164"/>
      <c r="AD1832" s="164"/>
      <c r="AE1832" s="164"/>
      <c r="AF1832" s="164"/>
      <c r="AG1832" s="164"/>
      <c r="AH1832" s="164"/>
      <c r="AI1832" s="164"/>
      <c r="AJ1832" s="164"/>
      <c r="AK1832" s="164"/>
      <c r="AL1832" s="164"/>
      <c r="AM1832" s="164"/>
      <c r="AN1832" s="164"/>
      <c r="AO1832" s="164"/>
      <c r="AP1832" s="164"/>
      <c r="AQ1832" s="164"/>
      <c r="AR1832" s="164"/>
      <c r="AS1832" s="164"/>
      <c r="AT1832" s="164"/>
      <c r="AU1832" s="164"/>
      <c r="AV1832" s="164"/>
      <c r="AW1832" s="164"/>
      <c r="AX1832" s="164"/>
      <c r="AY1832" s="164"/>
      <c r="AZ1832" s="164"/>
      <c r="BA1832" s="164"/>
      <c r="BB1832" s="164"/>
      <c r="BC1832" s="164"/>
      <c r="BD1832" s="164"/>
      <c r="BE1832" s="164"/>
      <c r="BF1832" s="164"/>
      <c r="BG1832" s="164"/>
      <c r="BH1832" s="164"/>
      <c r="BI1832" s="164"/>
      <c r="BJ1832" s="164"/>
      <c r="BK1832" s="164"/>
      <c r="BL1832" s="164"/>
      <c r="BM1832" s="164"/>
      <c r="BN1832" s="164"/>
      <c r="BO1832" s="164"/>
      <c r="BP1832" s="164"/>
      <c r="BQ1832" s="164"/>
      <c r="BR1832" s="164"/>
      <c r="BS1832" s="164"/>
      <c r="BT1832" s="164"/>
      <c r="BU1832" s="164"/>
      <c r="BV1832" s="164"/>
      <c r="BW1832" s="164"/>
      <c r="BX1832" s="164"/>
      <c r="BY1832" s="172"/>
    </row>
    <row r="1833" spans="1:77" s="169" customFormat="1" x14ac:dyDescent="0.3">
      <c r="A1833" s="156"/>
      <c r="B1833" s="170"/>
      <c r="W1833" s="170"/>
      <c r="X1833" s="164"/>
      <c r="Y1833" s="164"/>
      <c r="Z1833" s="164"/>
      <c r="AA1833" s="164"/>
      <c r="AB1833" s="164"/>
      <c r="AC1833" s="164"/>
      <c r="AD1833" s="164"/>
      <c r="AE1833" s="164"/>
      <c r="AF1833" s="164"/>
      <c r="AG1833" s="164"/>
      <c r="AH1833" s="164"/>
      <c r="AI1833" s="164"/>
      <c r="AJ1833" s="164"/>
      <c r="AK1833" s="164"/>
      <c r="AL1833" s="164"/>
      <c r="AM1833" s="164"/>
      <c r="AN1833" s="164"/>
      <c r="AO1833" s="164"/>
      <c r="AP1833" s="164"/>
      <c r="AQ1833" s="164"/>
      <c r="AR1833" s="164"/>
      <c r="AS1833" s="164"/>
      <c r="AT1833" s="164"/>
      <c r="AU1833" s="164"/>
      <c r="AV1833" s="164"/>
      <c r="AW1833" s="164"/>
      <c r="AX1833" s="164"/>
      <c r="AY1833" s="164"/>
      <c r="AZ1833" s="164"/>
      <c r="BA1833" s="164"/>
      <c r="BB1833" s="164"/>
      <c r="BC1833" s="164"/>
      <c r="BD1833" s="164"/>
      <c r="BE1833" s="164"/>
      <c r="BF1833" s="164"/>
      <c r="BG1833" s="164"/>
      <c r="BH1833" s="164"/>
      <c r="BI1833" s="164"/>
      <c r="BJ1833" s="164"/>
      <c r="BK1833" s="164"/>
      <c r="BL1833" s="164"/>
      <c r="BM1833" s="164"/>
      <c r="BN1833" s="164"/>
      <c r="BO1833" s="164"/>
      <c r="BP1833" s="164"/>
      <c r="BQ1833" s="164"/>
      <c r="BR1833" s="164"/>
      <c r="BS1833" s="164"/>
      <c r="BT1833" s="164"/>
      <c r="BU1833" s="164"/>
      <c r="BV1833" s="164"/>
      <c r="BW1833" s="164"/>
      <c r="BX1833" s="164"/>
      <c r="BY1833" s="172"/>
    </row>
    <row r="1834" spans="1:77" s="169" customFormat="1" x14ac:dyDescent="0.3">
      <c r="A1834" s="156"/>
      <c r="B1834" s="170"/>
      <c r="W1834" s="170"/>
      <c r="X1834" s="164"/>
      <c r="Y1834" s="164"/>
      <c r="Z1834" s="164"/>
      <c r="AA1834" s="164"/>
      <c r="AB1834" s="164"/>
      <c r="AC1834" s="164"/>
      <c r="AD1834" s="164"/>
      <c r="AE1834" s="164"/>
      <c r="AF1834" s="164"/>
      <c r="AG1834" s="164"/>
      <c r="AH1834" s="164"/>
      <c r="AI1834" s="164"/>
      <c r="AJ1834" s="164"/>
      <c r="AK1834" s="164"/>
      <c r="AL1834" s="164"/>
      <c r="AM1834" s="164"/>
      <c r="AN1834" s="164"/>
      <c r="AO1834" s="164"/>
      <c r="AP1834" s="164"/>
      <c r="AQ1834" s="164"/>
      <c r="AR1834" s="164"/>
      <c r="AS1834" s="164"/>
      <c r="AT1834" s="164"/>
      <c r="AU1834" s="164"/>
      <c r="AV1834" s="164"/>
      <c r="AW1834" s="164"/>
      <c r="AX1834" s="164"/>
      <c r="AY1834" s="164"/>
      <c r="AZ1834" s="164"/>
      <c r="BA1834" s="164"/>
      <c r="BB1834" s="164"/>
      <c r="BC1834" s="164"/>
      <c r="BD1834" s="164"/>
      <c r="BE1834" s="164"/>
      <c r="BF1834" s="164"/>
      <c r="BG1834" s="164"/>
      <c r="BH1834" s="164"/>
      <c r="BI1834" s="164"/>
      <c r="BJ1834" s="164"/>
      <c r="BK1834" s="164"/>
      <c r="BL1834" s="164"/>
      <c r="BM1834" s="164"/>
      <c r="BN1834" s="164"/>
      <c r="BO1834" s="164"/>
      <c r="BP1834" s="164"/>
      <c r="BQ1834" s="164"/>
      <c r="BR1834" s="164"/>
      <c r="BS1834" s="164"/>
      <c r="BT1834" s="164"/>
      <c r="BU1834" s="164"/>
      <c r="BV1834" s="164"/>
      <c r="BW1834" s="164"/>
      <c r="BX1834" s="164"/>
      <c r="BY1834" s="172"/>
    </row>
    <row r="1835" spans="1:77" s="169" customFormat="1" x14ac:dyDescent="0.3">
      <c r="A1835" s="156"/>
      <c r="B1835" s="170"/>
      <c r="W1835" s="170"/>
      <c r="X1835" s="164"/>
      <c r="Y1835" s="164"/>
      <c r="Z1835" s="164"/>
      <c r="AA1835" s="164"/>
      <c r="AB1835" s="164"/>
      <c r="AC1835" s="164"/>
      <c r="AD1835" s="164"/>
      <c r="AE1835" s="164"/>
      <c r="AF1835" s="164"/>
      <c r="AG1835" s="164"/>
      <c r="AH1835" s="164"/>
      <c r="AI1835" s="164"/>
      <c r="AJ1835" s="164"/>
      <c r="AK1835" s="164"/>
      <c r="AL1835" s="164"/>
      <c r="AM1835" s="164"/>
      <c r="AN1835" s="164"/>
      <c r="AO1835" s="164"/>
      <c r="AP1835" s="164"/>
      <c r="AQ1835" s="164"/>
      <c r="AR1835" s="164"/>
      <c r="AS1835" s="164"/>
      <c r="AT1835" s="164"/>
      <c r="AU1835" s="164"/>
      <c r="AV1835" s="164"/>
      <c r="AW1835" s="164"/>
      <c r="AX1835" s="164"/>
      <c r="AY1835" s="164"/>
      <c r="AZ1835" s="164"/>
      <c r="BA1835" s="164"/>
      <c r="BB1835" s="164"/>
      <c r="BC1835" s="164"/>
      <c r="BD1835" s="164"/>
      <c r="BE1835" s="164"/>
      <c r="BF1835" s="164"/>
      <c r="BG1835" s="164"/>
      <c r="BH1835" s="164"/>
      <c r="BI1835" s="164"/>
      <c r="BJ1835" s="164"/>
      <c r="BK1835" s="164"/>
      <c r="BL1835" s="164"/>
      <c r="BM1835" s="164"/>
      <c r="BN1835" s="164"/>
      <c r="BO1835" s="164"/>
      <c r="BP1835" s="164"/>
      <c r="BQ1835" s="164"/>
      <c r="BR1835" s="164"/>
      <c r="BS1835" s="164"/>
      <c r="BT1835" s="164"/>
      <c r="BU1835" s="164"/>
      <c r="BV1835" s="164"/>
      <c r="BW1835" s="164"/>
      <c r="BX1835" s="164"/>
      <c r="BY1835" s="172"/>
    </row>
    <row r="1836" spans="1:77" s="169" customFormat="1" x14ac:dyDescent="0.3">
      <c r="A1836" s="156"/>
      <c r="B1836" s="170"/>
      <c r="W1836" s="170"/>
      <c r="X1836" s="164"/>
      <c r="Y1836" s="164"/>
      <c r="Z1836" s="164"/>
      <c r="AA1836" s="164"/>
      <c r="AB1836" s="164"/>
      <c r="AC1836" s="164"/>
      <c r="AD1836" s="164"/>
      <c r="AE1836" s="164"/>
      <c r="AF1836" s="164"/>
      <c r="AG1836" s="164"/>
      <c r="AH1836" s="164"/>
      <c r="AI1836" s="164"/>
      <c r="AJ1836" s="164"/>
      <c r="AK1836" s="164"/>
      <c r="AL1836" s="164"/>
      <c r="AM1836" s="164"/>
      <c r="AN1836" s="164"/>
      <c r="AO1836" s="164"/>
      <c r="AP1836" s="164"/>
      <c r="AQ1836" s="164"/>
      <c r="AR1836" s="164"/>
      <c r="AS1836" s="164"/>
      <c r="AT1836" s="164"/>
      <c r="AU1836" s="164"/>
      <c r="AV1836" s="164"/>
      <c r="AW1836" s="164"/>
      <c r="AX1836" s="164"/>
      <c r="AY1836" s="164"/>
      <c r="AZ1836" s="164"/>
      <c r="BA1836" s="164"/>
      <c r="BB1836" s="164"/>
      <c r="BC1836" s="164"/>
      <c r="BD1836" s="164"/>
      <c r="BE1836" s="164"/>
      <c r="BF1836" s="164"/>
      <c r="BG1836" s="164"/>
      <c r="BH1836" s="164"/>
      <c r="BI1836" s="164"/>
      <c r="BJ1836" s="164"/>
      <c r="BK1836" s="164"/>
      <c r="BL1836" s="164"/>
      <c r="BM1836" s="164"/>
      <c r="BN1836" s="164"/>
      <c r="BO1836" s="164"/>
      <c r="BP1836" s="164"/>
      <c r="BQ1836" s="164"/>
      <c r="BR1836" s="164"/>
      <c r="BS1836" s="164"/>
      <c r="BT1836" s="164"/>
      <c r="BU1836" s="164"/>
      <c r="BV1836" s="164"/>
      <c r="BW1836" s="164"/>
      <c r="BX1836" s="164"/>
      <c r="BY1836" s="172"/>
    </row>
    <row r="1837" spans="1:77" s="169" customFormat="1" x14ac:dyDescent="0.3">
      <c r="A1837" s="156"/>
      <c r="B1837" s="170"/>
      <c r="W1837" s="170"/>
      <c r="X1837" s="164"/>
      <c r="Y1837" s="164"/>
      <c r="Z1837" s="164"/>
      <c r="AA1837" s="164"/>
      <c r="AB1837" s="164"/>
      <c r="AC1837" s="164"/>
      <c r="AD1837" s="164"/>
      <c r="AE1837" s="164"/>
      <c r="AF1837" s="164"/>
      <c r="AG1837" s="164"/>
      <c r="AH1837" s="164"/>
      <c r="AI1837" s="164"/>
      <c r="AJ1837" s="164"/>
      <c r="AK1837" s="164"/>
      <c r="AL1837" s="164"/>
      <c r="AM1837" s="164"/>
      <c r="AN1837" s="164"/>
      <c r="AO1837" s="164"/>
      <c r="AP1837" s="164"/>
      <c r="AQ1837" s="164"/>
      <c r="AR1837" s="164"/>
      <c r="AS1837" s="164"/>
      <c r="AT1837" s="164"/>
      <c r="AU1837" s="164"/>
      <c r="AV1837" s="164"/>
      <c r="AW1837" s="164"/>
      <c r="AX1837" s="164"/>
      <c r="AY1837" s="164"/>
      <c r="AZ1837" s="164"/>
      <c r="BA1837" s="164"/>
      <c r="BB1837" s="164"/>
      <c r="BC1837" s="164"/>
      <c r="BD1837" s="164"/>
      <c r="BE1837" s="164"/>
      <c r="BF1837" s="164"/>
      <c r="BG1837" s="164"/>
      <c r="BH1837" s="164"/>
      <c r="BI1837" s="164"/>
      <c r="BJ1837" s="164"/>
      <c r="BK1837" s="164"/>
      <c r="BL1837" s="164"/>
      <c r="BM1837" s="164"/>
      <c r="BN1837" s="164"/>
      <c r="BO1837" s="164"/>
      <c r="BP1837" s="164"/>
      <c r="BQ1837" s="164"/>
      <c r="BR1837" s="164"/>
      <c r="BS1837" s="164"/>
      <c r="BT1837" s="164"/>
      <c r="BU1837" s="164"/>
      <c r="BV1837" s="164"/>
      <c r="BW1837" s="164"/>
      <c r="BX1837" s="164"/>
      <c r="BY1837" s="172"/>
    </row>
    <row r="1838" spans="1:77" s="169" customFormat="1" x14ac:dyDescent="0.3">
      <c r="A1838" s="156"/>
      <c r="B1838" s="170"/>
      <c r="W1838" s="170"/>
      <c r="X1838" s="164"/>
      <c r="Y1838" s="164"/>
      <c r="Z1838" s="164"/>
      <c r="AA1838" s="164"/>
      <c r="AB1838" s="164"/>
      <c r="AC1838" s="164"/>
      <c r="AD1838" s="164"/>
      <c r="AE1838" s="164"/>
      <c r="AF1838" s="164"/>
      <c r="AG1838" s="164"/>
      <c r="AH1838" s="164"/>
      <c r="AI1838" s="164"/>
      <c r="AJ1838" s="164"/>
      <c r="AK1838" s="164"/>
      <c r="AL1838" s="164"/>
      <c r="AM1838" s="164"/>
      <c r="AN1838" s="164"/>
      <c r="AO1838" s="164"/>
      <c r="AP1838" s="164"/>
      <c r="AQ1838" s="164"/>
      <c r="AR1838" s="164"/>
      <c r="AS1838" s="164"/>
      <c r="AT1838" s="164"/>
      <c r="AU1838" s="164"/>
      <c r="AV1838" s="164"/>
      <c r="AW1838" s="164"/>
      <c r="AX1838" s="164"/>
      <c r="AY1838" s="164"/>
      <c r="AZ1838" s="164"/>
      <c r="BA1838" s="164"/>
      <c r="BB1838" s="164"/>
      <c r="BC1838" s="164"/>
      <c r="BD1838" s="164"/>
      <c r="BE1838" s="164"/>
      <c r="BF1838" s="164"/>
      <c r="BG1838" s="164"/>
      <c r="BH1838" s="164"/>
      <c r="BI1838" s="164"/>
      <c r="BJ1838" s="164"/>
      <c r="BK1838" s="164"/>
      <c r="BL1838" s="164"/>
      <c r="BM1838" s="164"/>
      <c r="BN1838" s="164"/>
      <c r="BO1838" s="164"/>
      <c r="BP1838" s="164"/>
      <c r="BQ1838" s="164"/>
      <c r="BR1838" s="164"/>
      <c r="BS1838" s="164"/>
      <c r="BT1838" s="164"/>
      <c r="BU1838" s="164"/>
      <c r="BV1838" s="164"/>
      <c r="BW1838" s="164"/>
      <c r="BX1838" s="164"/>
      <c r="BY1838" s="172"/>
    </row>
    <row r="1839" spans="1:77" s="169" customFormat="1" x14ac:dyDescent="0.3">
      <c r="A1839" s="156"/>
      <c r="B1839" s="170"/>
      <c r="W1839" s="170"/>
      <c r="X1839" s="164"/>
      <c r="Y1839" s="164"/>
      <c r="Z1839" s="164"/>
      <c r="AA1839" s="164"/>
      <c r="AB1839" s="164"/>
      <c r="AC1839" s="164"/>
      <c r="AD1839" s="164"/>
      <c r="AE1839" s="164"/>
      <c r="AF1839" s="164"/>
      <c r="AG1839" s="164"/>
      <c r="AH1839" s="164"/>
      <c r="AI1839" s="164"/>
      <c r="AJ1839" s="164"/>
      <c r="AK1839" s="164"/>
      <c r="AL1839" s="164"/>
      <c r="AM1839" s="164"/>
      <c r="AN1839" s="164"/>
      <c r="AO1839" s="164"/>
      <c r="AP1839" s="164"/>
      <c r="AQ1839" s="164"/>
      <c r="AR1839" s="164"/>
      <c r="AS1839" s="164"/>
      <c r="AT1839" s="164"/>
      <c r="AU1839" s="164"/>
      <c r="AV1839" s="164"/>
      <c r="AW1839" s="164"/>
      <c r="AX1839" s="164"/>
      <c r="AY1839" s="164"/>
      <c r="AZ1839" s="164"/>
      <c r="BA1839" s="164"/>
      <c r="BB1839" s="164"/>
      <c r="BC1839" s="164"/>
      <c r="BD1839" s="164"/>
      <c r="BE1839" s="164"/>
      <c r="BF1839" s="164"/>
      <c r="BG1839" s="164"/>
      <c r="BH1839" s="164"/>
      <c r="BI1839" s="164"/>
      <c r="BJ1839" s="164"/>
      <c r="BK1839" s="164"/>
      <c r="BL1839" s="164"/>
      <c r="BM1839" s="164"/>
      <c r="BN1839" s="164"/>
      <c r="BO1839" s="164"/>
      <c r="BP1839" s="164"/>
      <c r="BQ1839" s="164"/>
      <c r="BR1839" s="164"/>
      <c r="BS1839" s="164"/>
      <c r="BT1839" s="164"/>
      <c r="BU1839" s="164"/>
      <c r="BV1839" s="164"/>
      <c r="BW1839" s="164"/>
      <c r="BX1839" s="164"/>
      <c r="BY1839" s="172"/>
    </row>
    <row r="1840" spans="1:77" s="169" customFormat="1" x14ac:dyDescent="0.3">
      <c r="A1840" s="156"/>
      <c r="B1840" s="170"/>
      <c r="W1840" s="170"/>
      <c r="X1840" s="164"/>
      <c r="Y1840" s="164"/>
      <c r="Z1840" s="164"/>
      <c r="AA1840" s="164"/>
      <c r="AB1840" s="164"/>
      <c r="AC1840" s="164"/>
      <c r="AD1840" s="164"/>
      <c r="AE1840" s="164"/>
      <c r="AF1840" s="164"/>
      <c r="AG1840" s="164"/>
      <c r="AH1840" s="164"/>
      <c r="AI1840" s="164"/>
      <c r="AJ1840" s="164"/>
      <c r="AK1840" s="164"/>
      <c r="AL1840" s="164"/>
      <c r="AM1840" s="164"/>
      <c r="AN1840" s="164"/>
      <c r="AO1840" s="164"/>
      <c r="AP1840" s="164"/>
      <c r="AQ1840" s="164"/>
      <c r="AR1840" s="164"/>
      <c r="AS1840" s="164"/>
      <c r="AT1840" s="164"/>
      <c r="AU1840" s="164"/>
      <c r="AV1840" s="164"/>
      <c r="AW1840" s="164"/>
      <c r="AX1840" s="164"/>
      <c r="AY1840" s="164"/>
      <c r="AZ1840" s="164"/>
      <c r="BA1840" s="164"/>
      <c r="BB1840" s="164"/>
      <c r="BC1840" s="164"/>
      <c r="BD1840" s="164"/>
      <c r="BE1840" s="164"/>
      <c r="BF1840" s="164"/>
      <c r="BG1840" s="164"/>
      <c r="BH1840" s="164"/>
      <c r="BI1840" s="164"/>
      <c r="BJ1840" s="164"/>
      <c r="BK1840" s="164"/>
      <c r="BL1840" s="164"/>
      <c r="BM1840" s="164"/>
      <c r="BN1840" s="164"/>
      <c r="BO1840" s="164"/>
      <c r="BP1840" s="164"/>
      <c r="BQ1840" s="164"/>
      <c r="BR1840" s="164"/>
      <c r="BS1840" s="164"/>
      <c r="BT1840" s="164"/>
      <c r="BU1840" s="164"/>
      <c r="BV1840" s="164"/>
      <c r="BW1840" s="164"/>
      <c r="BX1840" s="164"/>
      <c r="BY1840" s="172"/>
    </row>
    <row r="1841" spans="1:77" s="169" customFormat="1" x14ac:dyDescent="0.3">
      <c r="A1841" s="156"/>
      <c r="B1841" s="170"/>
      <c r="W1841" s="170"/>
      <c r="X1841" s="164"/>
      <c r="Y1841" s="164"/>
      <c r="Z1841" s="164"/>
      <c r="AA1841" s="164"/>
      <c r="AB1841" s="164"/>
      <c r="AC1841" s="164"/>
      <c r="AD1841" s="164"/>
      <c r="AE1841" s="164"/>
      <c r="AF1841" s="164"/>
      <c r="AG1841" s="164"/>
      <c r="AH1841" s="164"/>
      <c r="AI1841" s="164"/>
      <c r="AJ1841" s="164"/>
      <c r="AK1841" s="164"/>
      <c r="AL1841" s="164"/>
      <c r="AM1841" s="164"/>
      <c r="AN1841" s="164"/>
      <c r="AO1841" s="164"/>
      <c r="AP1841" s="164"/>
      <c r="AQ1841" s="164"/>
      <c r="AR1841" s="164"/>
      <c r="AS1841" s="164"/>
      <c r="AT1841" s="164"/>
      <c r="AU1841" s="164"/>
      <c r="AV1841" s="164"/>
      <c r="AW1841" s="164"/>
      <c r="AX1841" s="164"/>
      <c r="AY1841" s="164"/>
      <c r="AZ1841" s="164"/>
      <c r="BA1841" s="164"/>
      <c r="BB1841" s="164"/>
      <c r="BC1841" s="164"/>
      <c r="BD1841" s="164"/>
      <c r="BE1841" s="164"/>
      <c r="BF1841" s="164"/>
      <c r="BG1841" s="164"/>
      <c r="BH1841" s="164"/>
      <c r="BI1841" s="164"/>
      <c r="BJ1841" s="164"/>
      <c r="BK1841" s="164"/>
      <c r="BL1841" s="164"/>
      <c r="BM1841" s="164"/>
      <c r="BN1841" s="164"/>
      <c r="BO1841" s="164"/>
      <c r="BP1841" s="164"/>
      <c r="BQ1841" s="164"/>
      <c r="BR1841" s="164"/>
      <c r="BS1841" s="164"/>
      <c r="BT1841" s="164"/>
      <c r="BU1841" s="164"/>
      <c r="BV1841" s="164"/>
      <c r="BW1841" s="164"/>
      <c r="BX1841" s="164"/>
      <c r="BY1841" s="172"/>
    </row>
    <row r="1842" spans="1:77" s="169" customFormat="1" x14ac:dyDescent="0.3">
      <c r="A1842" s="156"/>
      <c r="B1842" s="170"/>
      <c r="W1842" s="170"/>
      <c r="X1842" s="164"/>
      <c r="Y1842" s="164"/>
      <c r="Z1842" s="164"/>
      <c r="AA1842" s="164"/>
      <c r="AB1842" s="164"/>
      <c r="AC1842" s="164"/>
      <c r="AD1842" s="164"/>
      <c r="AE1842" s="164"/>
      <c r="AF1842" s="164"/>
      <c r="AG1842" s="164"/>
      <c r="AH1842" s="164"/>
      <c r="AI1842" s="164"/>
      <c r="AJ1842" s="164"/>
      <c r="AK1842" s="164"/>
      <c r="AL1842" s="164"/>
      <c r="AM1842" s="164"/>
      <c r="AN1842" s="164"/>
      <c r="AO1842" s="164"/>
      <c r="AP1842" s="164"/>
      <c r="AQ1842" s="164"/>
      <c r="AR1842" s="164"/>
      <c r="AS1842" s="164"/>
      <c r="AT1842" s="164"/>
      <c r="AU1842" s="164"/>
      <c r="AV1842" s="164"/>
      <c r="AW1842" s="164"/>
      <c r="AX1842" s="164"/>
      <c r="AY1842" s="164"/>
      <c r="AZ1842" s="164"/>
      <c r="BA1842" s="164"/>
      <c r="BB1842" s="164"/>
      <c r="BC1842" s="164"/>
      <c r="BD1842" s="164"/>
      <c r="BE1842" s="164"/>
      <c r="BF1842" s="164"/>
      <c r="BG1842" s="164"/>
      <c r="BH1842" s="164"/>
      <c r="BI1842" s="164"/>
      <c r="BJ1842" s="164"/>
      <c r="BK1842" s="164"/>
      <c r="BL1842" s="164"/>
      <c r="BM1842" s="164"/>
      <c r="BN1842" s="164"/>
      <c r="BO1842" s="164"/>
      <c r="BP1842" s="164"/>
      <c r="BQ1842" s="164"/>
      <c r="BR1842" s="164"/>
      <c r="BS1842" s="164"/>
      <c r="BT1842" s="164"/>
      <c r="BU1842" s="164"/>
      <c r="BV1842" s="164"/>
      <c r="BW1842" s="164"/>
      <c r="BX1842" s="164"/>
      <c r="BY1842" s="172"/>
    </row>
    <row r="1843" spans="1:77" s="169" customFormat="1" x14ac:dyDescent="0.3">
      <c r="A1843" s="156"/>
      <c r="B1843" s="170"/>
      <c r="W1843" s="170"/>
      <c r="X1843" s="164"/>
      <c r="Y1843" s="164"/>
      <c r="Z1843" s="164"/>
      <c r="AA1843" s="164"/>
      <c r="AB1843" s="164"/>
      <c r="AC1843" s="164"/>
      <c r="AD1843" s="164"/>
      <c r="AE1843" s="164"/>
      <c r="AF1843" s="164"/>
      <c r="AG1843" s="164"/>
      <c r="AH1843" s="164"/>
      <c r="AI1843" s="164"/>
      <c r="AJ1843" s="164"/>
      <c r="AK1843" s="164"/>
      <c r="AL1843" s="164"/>
      <c r="AM1843" s="164"/>
      <c r="AN1843" s="164"/>
      <c r="AO1843" s="164"/>
      <c r="AP1843" s="164"/>
      <c r="AQ1843" s="164"/>
      <c r="AR1843" s="164"/>
      <c r="AS1843" s="164"/>
      <c r="AT1843" s="164"/>
      <c r="AU1843" s="164"/>
      <c r="AV1843" s="164"/>
      <c r="AW1843" s="164"/>
      <c r="AX1843" s="164"/>
      <c r="AY1843" s="164"/>
      <c r="AZ1843" s="164"/>
      <c r="BA1843" s="164"/>
      <c r="BB1843" s="164"/>
      <c r="BC1843" s="164"/>
      <c r="BD1843" s="164"/>
      <c r="BE1843" s="164"/>
      <c r="BF1843" s="164"/>
      <c r="BG1843" s="164"/>
      <c r="BH1843" s="164"/>
      <c r="BI1843" s="164"/>
      <c r="BJ1843" s="164"/>
      <c r="BK1843" s="164"/>
      <c r="BL1843" s="164"/>
      <c r="BM1843" s="164"/>
      <c r="BN1843" s="164"/>
      <c r="BO1843" s="164"/>
      <c r="BP1843" s="164"/>
      <c r="BQ1843" s="164"/>
      <c r="BR1843" s="164"/>
      <c r="BS1843" s="164"/>
      <c r="BT1843" s="164"/>
      <c r="BU1843" s="164"/>
      <c r="BV1843" s="164"/>
      <c r="BW1843" s="164"/>
      <c r="BX1843" s="164"/>
      <c r="BY1843" s="172"/>
    </row>
    <row r="1844" spans="1:77" s="169" customFormat="1" x14ac:dyDescent="0.3">
      <c r="A1844" s="156"/>
      <c r="B1844" s="170"/>
      <c r="W1844" s="170"/>
      <c r="X1844" s="164"/>
      <c r="Y1844" s="164"/>
      <c r="Z1844" s="164"/>
      <c r="AA1844" s="164"/>
      <c r="AB1844" s="164"/>
      <c r="AC1844" s="164"/>
      <c r="AD1844" s="164"/>
      <c r="AE1844" s="164"/>
      <c r="AF1844" s="164"/>
      <c r="AG1844" s="164"/>
      <c r="AH1844" s="164"/>
      <c r="AI1844" s="164"/>
      <c r="AJ1844" s="164"/>
      <c r="AK1844" s="164"/>
      <c r="AL1844" s="164"/>
      <c r="AM1844" s="164"/>
      <c r="AN1844" s="164"/>
      <c r="AO1844" s="164"/>
      <c r="AP1844" s="164"/>
      <c r="AQ1844" s="164"/>
      <c r="AR1844" s="164"/>
      <c r="AS1844" s="164"/>
      <c r="AT1844" s="164"/>
      <c r="AU1844" s="164"/>
      <c r="AV1844" s="164"/>
      <c r="AW1844" s="164"/>
      <c r="AX1844" s="164"/>
      <c r="AY1844" s="164"/>
      <c r="AZ1844" s="164"/>
      <c r="BA1844" s="164"/>
      <c r="BB1844" s="164"/>
      <c r="BC1844" s="164"/>
      <c r="BD1844" s="164"/>
      <c r="BE1844" s="164"/>
      <c r="BF1844" s="164"/>
      <c r="BG1844" s="164"/>
      <c r="BH1844" s="164"/>
      <c r="BI1844" s="164"/>
      <c r="BJ1844" s="164"/>
      <c r="BK1844" s="164"/>
      <c r="BL1844" s="164"/>
      <c r="BM1844" s="164"/>
      <c r="BN1844" s="164"/>
      <c r="BO1844" s="164"/>
      <c r="BP1844" s="164"/>
      <c r="BQ1844" s="164"/>
      <c r="BR1844" s="164"/>
      <c r="BS1844" s="164"/>
      <c r="BT1844" s="164"/>
      <c r="BU1844" s="164"/>
      <c r="BV1844" s="164"/>
      <c r="BW1844" s="164"/>
      <c r="BX1844" s="164"/>
      <c r="BY1844" s="172"/>
    </row>
    <row r="1845" spans="1:77" s="169" customFormat="1" x14ac:dyDescent="0.3">
      <c r="A1845" s="156"/>
      <c r="B1845" s="170"/>
      <c r="W1845" s="170"/>
      <c r="X1845" s="164"/>
      <c r="Y1845" s="164"/>
      <c r="Z1845" s="164"/>
      <c r="AA1845" s="164"/>
      <c r="AB1845" s="164"/>
      <c r="AC1845" s="164"/>
      <c r="AD1845" s="164"/>
      <c r="AE1845" s="164"/>
      <c r="AF1845" s="164"/>
      <c r="AG1845" s="164"/>
      <c r="AH1845" s="164"/>
      <c r="AI1845" s="164"/>
      <c r="AJ1845" s="164"/>
      <c r="AK1845" s="164"/>
      <c r="AL1845" s="164"/>
      <c r="AM1845" s="164"/>
      <c r="AN1845" s="164"/>
      <c r="AO1845" s="164"/>
      <c r="AP1845" s="164"/>
      <c r="AQ1845" s="164"/>
      <c r="AR1845" s="164"/>
      <c r="AS1845" s="164"/>
      <c r="AT1845" s="164"/>
      <c r="AU1845" s="164"/>
      <c r="AV1845" s="164"/>
      <c r="AW1845" s="164"/>
      <c r="AX1845" s="164"/>
      <c r="AY1845" s="164"/>
      <c r="AZ1845" s="164"/>
      <c r="BA1845" s="164"/>
      <c r="BB1845" s="164"/>
      <c r="BC1845" s="164"/>
      <c r="BD1845" s="164"/>
      <c r="BE1845" s="164"/>
      <c r="BF1845" s="164"/>
      <c r="BG1845" s="164"/>
      <c r="BH1845" s="164"/>
      <c r="BI1845" s="164"/>
      <c r="BJ1845" s="164"/>
      <c r="BK1845" s="164"/>
      <c r="BL1845" s="164"/>
      <c r="BM1845" s="164"/>
      <c r="BN1845" s="164"/>
      <c r="BO1845" s="164"/>
      <c r="BP1845" s="164"/>
      <c r="BQ1845" s="164"/>
      <c r="BR1845" s="164"/>
      <c r="BS1845" s="164"/>
      <c r="BT1845" s="164"/>
      <c r="BU1845" s="164"/>
      <c r="BV1845" s="164"/>
      <c r="BW1845" s="164"/>
      <c r="BX1845" s="164"/>
      <c r="BY1845" s="172"/>
    </row>
    <row r="1846" spans="1:77" s="169" customFormat="1" x14ac:dyDescent="0.3">
      <c r="A1846" s="156"/>
      <c r="B1846" s="170"/>
      <c r="W1846" s="170"/>
      <c r="X1846" s="164"/>
      <c r="Y1846" s="164"/>
      <c r="Z1846" s="164"/>
      <c r="AA1846" s="164"/>
      <c r="AB1846" s="164"/>
      <c r="AC1846" s="164"/>
      <c r="AD1846" s="164"/>
      <c r="AE1846" s="164"/>
      <c r="AF1846" s="164"/>
      <c r="AG1846" s="164"/>
      <c r="AH1846" s="164"/>
      <c r="AI1846" s="164"/>
      <c r="AJ1846" s="164"/>
      <c r="AK1846" s="164"/>
      <c r="AL1846" s="164"/>
      <c r="AM1846" s="164"/>
      <c r="AN1846" s="164"/>
      <c r="AO1846" s="164"/>
      <c r="AP1846" s="164"/>
      <c r="AQ1846" s="164"/>
      <c r="AR1846" s="164"/>
      <c r="AS1846" s="164"/>
      <c r="AT1846" s="164"/>
      <c r="AU1846" s="164"/>
      <c r="AV1846" s="164"/>
      <c r="AW1846" s="164"/>
      <c r="AX1846" s="164"/>
      <c r="AY1846" s="164"/>
      <c r="AZ1846" s="164"/>
      <c r="BA1846" s="164"/>
      <c r="BB1846" s="164"/>
      <c r="BC1846" s="164"/>
      <c r="BD1846" s="164"/>
      <c r="BE1846" s="164"/>
      <c r="BF1846" s="164"/>
      <c r="BG1846" s="164"/>
      <c r="BH1846" s="164"/>
      <c r="BI1846" s="164"/>
      <c r="BJ1846" s="164"/>
      <c r="BK1846" s="164"/>
      <c r="BL1846" s="164"/>
      <c r="BM1846" s="164"/>
      <c r="BN1846" s="164"/>
      <c r="BO1846" s="164"/>
      <c r="BP1846" s="164"/>
      <c r="BQ1846" s="164"/>
      <c r="BR1846" s="164"/>
      <c r="BS1846" s="164"/>
      <c r="BT1846" s="164"/>
      <c r="BU1846" s="164"/>
      <c r="BV1846" s="164"/>
      <c r="BW1846" s="164"/>
      <c r="BX1846" s="164"/>
      <c r="BY1846" s="172"/>
    </row>
    <row r="1847" spans="1:77" s="169" customFormat="1" x14ac:dyDescent="0.3">
      <c r="A1847" s="156"/>
      <c r="B1847" s="170"/>
      <c r="W1847" s="170"/>
      <c r="X1847" s="164"/>
      <c r="Y1847" s="164"/>
      <c r="Z1847" s="164"/>
      <c r="AA1847" s="164"/>
      <c r="AB1847" s="164"/>
      <c r="AC1847" s="164"/>
      <c r="AD1847" s="164"/>
      <c r="AE1847" s="164"/>
      <c r="AF1847" s="164"/>
      <c r="AG1847" s="164"/>
      <c r="AH1847" s="164"/>
      <c r="AI1847" s="164"/>
      <c r="AJ1847" s="164"/>
      <c r="AK1847" s="164"/>
      <c r="AL1847" s="164"/>
      <c r="AM1847" s="164"/>
      <c r="AN1847" s="164"/>
      <c r="AO1847" s="164"/>
      <c r="AP1847" s="164"/>
      <c r="AQ1847" s="164"/>
      <c r="AR1847" s="164"/>
      <c r="AS1847" s="164"/>
      <c r="AT1847" s="164"/>
      <c r="AU1847" s="164"/>
      <c r="AV1847" s="164"/>
      <c r="AW1847" s="164"/>
      <c r="AX1847" s="164"/>
      <c r="AY1847" s="164"/>
      <c r="AZ1847" s="164"/>
      <c r="BA1847" s="164"/>
      <c r="BB1847" s="164"/>
      <c r="BC1847" s="164"/>
      <c r="BD1847" s="164"/>
      <c r="BE1847" s="164"/>
      <c r="BF1847" s="164"/>
      <c r="BG1847" s="164"/>
      <c r="BH1847" s="164"/>
      <c r="BI1847" s="164"/>
      <c r="BJ1847" s="164"/>
      <c r="BK1847" s="164"/>
      <c r="BL1847" s="164"/>
      <c r="BM1847" s="164"/>
      <c r="BN1847" s="164"/>
      <c r="BO1847" s="164"/>
      <c r="BP1847" s="164"/>
      <c r="BQ1847" s="164"/>
      <c r="BR1847" s="164"/>
      <c r="BS1847" s="164"/>
      <c r="BT1847" s="164"/>
      <c r="BU1847" s="164"/>
      <c r="BV1847" s="164"/>
      <c r="BW1847" s="164"/>
      <c r="BX1847" s="164"/>
      <c r="BY1847" s="172"/>
    </row>
    <row r="1848" spans="1:77" s="169" customFormat="1" x14ac:dyDescent="0.3">
      <c r="A1848" s="156"/>
      <c r="B1848" s="170"/>
      <c r="W1848" s="170"/>
      <c r="X1848" s="164"/>
      <c r="Y1848" s="164"/>
      <c r="Z1848" s="164"/>
      <c r="AA1848" s="164"/>
      <c r="AB1848" s="164"/>
      <c r="AC1848" s="164"/>
      <c r="AD1848" s="164"/>
      <c r="AE1848" s="164"/>
      <c r="AF1848" s="164"/>
      <c r="AG1848" s="164"/>
      <c r="AH1848" s="164"/>
      <c r="AI1848" s="164"/>
      <c r="AJ1848" s="164"/>
      <c r="AK1848" s="164"/>
      <c r="AL1848" s="164"/>
      <c r="AM1848" s="164"/>
      <c r="AN1848" s="164"/>
      <c r="AO1848" s="164"/>
      <c r="AP1848" s="164"/>
      <c r="AQ1848" s="164"/>
      <c r="AR1848" s="164"/>
      <c r="AS1848" s="164"/>
      <c r="AT1848" s="164"/>
      <c r="AU1848" s="164"/>
      <c r="AV1848" s="164"/>
      <c r="AW1848" s="164"/>
      <c r="AX1848" s="164"/>
      <c r="AY1848" s="164"/>
      <c r="AZ1848" s="164"/>
      <c r="BA1848" s="164"/>
      <c r="BB1848" s="164"/>
      <c r="BC1848" s="164"/>
      <c r="BD1848" s="164"/>
      <c r="BE1848" s="164"/>
      <c r="BF1848" s="164"/>
      <c r="BG1848" s="164"/>
      <c r="BH1848" s="164"/>
      <c r="BI1848" s="164"/>
      <c r="BJ1848" s="164"/>
      <c r="BK1848" s="164"/>
      <c r="BL1848" s="164"/>
      <c r="BM1848" s="164"/>
      <c r="BN1848" s="164"/>
      <c r="BO1848" s="164"/>
      <c r="BP1848" s="164"/>
      <c r="BQ1848" s="164"/>
      <c r="BR1848" s="164"/>
      <c r="BS1848" s="164"/>
      <c r="BT1848" s="164"/>
      <c r="BU1848" s="164"/>
      <c r="BV1848" s="164"/>
      <c r="BW1848" s="164"/>
      <c r="BX1848" s="164"/>
      <c r="BY1848" s="172"/>
    </row>
    <row r="1849" spans="1:77" s="169" customFormat="1" x14ac:dyDescent="0.3">
      <c r="A1849" s="156"/>
      <c r="B1849" s="170"/>
      <c r="W1849" s="170"/>
      <c r="X1849" s="164"/>
      <c r="Y1849" s="164"/>
      <c r="Z1849" s="164"/>
      <c r="AA1849" s="164"/>
      <c r="AB1849" s="164"/>
      <c r="AC1849" s="164"/>
      <c r="AD1849" s="164"/>
      <c r="AE1849" s="164"/>
      <c r="AF1849" s="164"/>
      <c r="AG1849" s="164"/>
      <c r="AH1849" s="164"/>
      <c r="AI1849" s="164"/>
      <c r="AJ1849" s="164"/>
      <c r="AK1849" s="164"/>
      <c r="AL1849" s="164"/>
      <c r="AM1849" s="164"/>
      <c r="AN1849" s="164"/>
      <c r="AO1849" s="164"/>
      <c r="AP1849" s="164"/>
      <c r="AQ1849" s="164"/>
      <c r="AR1849" s="164"/>
      <c r="AS1849" s="164"/>
      <c r="AT1849" s="164"/>
      <c r="AU1849" s="164"/>
      <c r="AV1849" s="164"/>
      <c r="AW1849" s="164"/>
      <c r="AX1849" s="164"/>
      <c r="AY1849" s="164"/>
      <c r="AZ1849" s="164"/>
      <c r="BA1849" s="164"/>
      <c r="BB1849" s="164"/>
      <c r="BC1849" s="164"/>
      <c r="BD1849" s="164"/>
      <c r="BE1849" s="164"/>
      <c r="BF1849" s="164"/>
      <c r="BG1849" s="164"/>
      <c r="BH1849" s="164"/>
      <c r="BI1849" s="164"/>
      <c r="BJ1849" s="164"/>
      <c r="BK1849" s="164"/>
      <c r="BL1849" s="164"/>
      <c r="BM1849" s="164"/>
      <c r="BN1849" s="164"/>
      <c r="BO1849" s="164"/>
      <c r="BP1849" s="164"/>
      <c r="BQ1849" s="164"/>
      <c r="BR1849" s="164"/>
      <c r="BS1849" s="164"/>
      <c r="BT1849" s="164"/>
      <c r="BU1849" s="164"/>
      <c r="BV1849" s="164"/>
      <c r="BW1849" s="164"/>
      <c r="BX1849" s="164"/>
      <c r="BY1849" s="172"/>
    </row>
    <row r="1850" spans="1:77" s="169" customFormat="1" x14ac:dyDescent="0.3">
      <c r="A1850" s="156"/>
      <c r="B1850" s="170"/>
      <c r="W1850" s="170"/>
      <c r="X1850" s="164"/>
      <c r="Y1850" s="164"/>
      <c r="Z1850" s="164"/>
      <c r="AA1850" s="164"/>
      <c r="AB1850" s="164"/>
      <c r="AC1850" s="164"/>
      <c r="AD1850" s="164"/>
      <c r="AE1850" s="164"/>
      <c r="AF1850" s="164"/>
      <c r="AG1850" s="164"/>
      <c r="AH1850" s="164"/>
      <c r="AI1850" s="164"/>
      <c r="AJ1850" s="164"/>
      <c r="AK1850" s="164"/>
      <c r="AL1850" s="164"/>
      <c r="AM1850" s="164"/>
      <c r="AN1850" s="164"/>
      <c r="AO1850" s="164"/>
      <c r="AP1850" s="164"/>
      <c r="AQ1850" s="164"/>
      <c r="AR1850" s="164"/>
      <c r="AS1850" s="164"/>
      <c r="AT1850" s="164"/>
      <c r="AU1850" s="164"/>
      <c r="AV1850" s="164"/>
      <c r="AW1850" s="164"/>
      <c r="AX1850" s="164"/>
      <c r="AY1850" s="164"/>
      <c r="AZ1850" s="164"/>
      <c r="BA1850" s="164"/>
      <c r="BB1850" s="164"/>
      <c r="BC1850" s="164"/>
      <c r="BD1850" s="164"/>
      <c r="BE1850" s="164"/>
      <c r="BF1850" s="164"/>
      <c r="BG1850" s="164"/>
      <c r="BH1850" s="164"/>
      <c r="BI1850" s="164"/>
      <c r="BJ1850" s="164"/>
      <c r="BK1850" s="164"/>
      <c r="BL1850" s="164"/>
      <c r="BM1850" s="164"/>
      <c r="BN1850" s="164"/>
      <c r="BO1850" s="164"/>
      <c r="BP1850" s="164"/>
      <c r="BQ1850" s="164"/>
      <c r="BR1850" s="164"/>
      <c r="BS1850" s="164"/>
      <c r="BT1850" s="164"/>
      <c r="BU1850" s="164"/>
      <c r="BV1850" s="164"/>
      <c r="BW1850" s="164"/>
      <c r="BX1850" s="164"/>
      <c r="BY1850" s="172"/>
    </row>
    <row r="1851" spans="1:77" s="169" customFormat="1" x14ac:dyDescent="0.3">
      <c r="A1851" s="156"/>
      <c r="B1851" s="170"/>
      <c r="W1851" s="170"/>
      <c r="X1851" s="164"/>
      <c r="Y1851" s="164"/>
      <c r="Z1851" s="164"/>
      <c r="AA1851" s="164"/>
      <c r="AB1851" s="164"/>
      <c r="AC1851" s="164"/>
      <c r="AD1851" s="164"/>
      <c r="AE1851" s="164"/>
      <c r="AF1851" s="164"/>
      <c r="AG1851" s="164"/>
      <c r="AH1851" s="164"/>
      <c r="AI1851" s="164"/>
      <c r="AJ1851" s="164"/>
      <c r="AK1851" s="164"/>
      <c r="AL1851" s="164"/>
      <c r="AM1851" s="164"/>
      <c r="AN1851" s="164"/>
      <c r="AO1851" s="164"/>
      <c r="AP1851" s="164"/>
      <c r="AQ1851" s="164"/>
      <c r="AR1851" s="164"/>
      <c r="AS1851" s="164"/>
      <c r="AT1851" s="164"/>
      <c r="AU1851" s="164"/>
      <c r="AV1851" s="164"/>
      <c r="AW1851" s="164"/>
      <c r="AX1851" s="164"/>
      <c r="AY1851" s="164"/>
      <c r="AZ1851" s="164"/>
      <c r="BA1851" s="164"/>
      <c r="BB1851" s="164"/>
      <c r="BC1851" s="164"/>
      <c r="BD1851" s="164"/>
      <c r="BE1851" s="164"/>
      <c r="BF1851" s="164"/>
      <c r="BG1851" s="164"/>
      <c r="BH1851" s="164"/>
      <c r="BI1851" s="164"/>
      <c r="BJ1851" s="164"/>
      <c r="BK1851" s="164"/>
      <c r="BL1851" s="164"/>
      <c r="BM1851" s="164"/>
      <c r="BN1851" s="164"/>
      <c r="BO1851" s="164"/>
      <c r="BP1851" s="164"/>
      <c r="BQ1851" s="164"/>
      <c r="BR1851" s="164"/>
      <c r="BS1851" s="164"/>
      <c r="BT1851" s="164"/>
      <c r="BU1851" s="164"/>
      <c r="BV1851" s="164"/>
      <c r="BW1851" s="164"/>
      <c r="BX1851" s="164"/>
      <c r="BY1851" s="172"/>
    </row>
    <row r="1852" spans="1:77" s="169" customFormat="1" x14ac:dyDescent="0.3">
      <c r="A1852" s="156"/>
      <c r="B1852" s="170"/>
      <c r="W1852" s="170"/>
      <c r="X1852" s="164"/>
      <c r="Y1852" s="164"/>
      <c r="Z1852" s="164"/>
      <c r="AA1852" s="164"/>
      <c r="AB1852" s="164"/>
      <c r="AC1852" s="164"/>
      <c r="AD1852" s="164"/>
      <c r="AE1852" s="164"/>
      <c r="AF1852" s="164"/>
      <c r="AG1852" s="164"/>
      <c r="AH1852" s="164"/>
      <c r="AI1852" s="164"/>
      <c r="AJ1852" s="164"/>
      <c r="AK1852" s="164"/>
      <c r="AL1852" s="164"/>
      <c r="AM1852" s="164"/>
      <c r="AN1852" s="164"/>
      <c r="AO1852" s="164"/>
      <c r="AP1852" s="164"/>
      <c r="AQ1852" s="164"/>
      <c r="AR1852" s="164"/>
      <c r="AS1852" s="164"/>
      <c r="AT1852" s="164"/>
      <c r="AU1852" s="164"/>
      <c r="AV1852" s="164"/>
      <c r="AW1852" s="164"/>
      <c r="AX1852" s="164"/>
      <c r="AY1852" s="164"/>
      <c r="AZ1852" s="164"/>
      <c r="BA1852" s="164"/>
      <c r="BB1852" s="164"/>
      <c r="BC1852" s="164"/>
      <c r="BD1852" s="164"/>
      <c r="BE1852" s="164"/>
      <c r="BF1852" s="164"/>
      <c r="BG1852" s="164"/>
      <c r="BH1852" s="164"/>
      <c r="BI1852" s="164"/>
      <c r="BJ1852" s="164"/>
      <c r="BK1852" s="164"/>
      <c r="BL1852" s="164"/>
      <c r="BM1852" s="164"/>
      <c r="BN1852" s="164"/>
      <c r="BO1852" s="164"/>
      <c r="BP1852" s="164"/>
      <c r="BQ1852" s="164"/>
      <c r="BR1852" s="164"/>
      <c r="BS1852" s="164"/>
      <c r="BT1852" s="164"/>
      <c r="BU1852" s="164"/>
      <c r="BV1852" s="164"/>
      <c r="BW1852" s="164"/>
      <c r="BX1852" s="164"/>
      <c r="BY1852" s="172"/>
    </row>
    <row r="1853" spans="1:77" s="169" customFormat="1" x14ac:dyDescent="0.3">
      <c r="A1853" s="156"/>
      <c r="B1853" s="170"/>
      <c r="W1853" s="170"/>
      <c r="X1853" s="164"/>
      <c r="Y1853" s="164"/>
      <c r="Z1853" s="164"/>
      <c r="AA1853" s="164"/>
      <c r="AB1853" s="164"/>
      <c r="AC1853" s="164"/>
      <c r="AD1853" s="164"/>
      <c r="AE1853" s="164"/>
      <c r="AF1853" s="164"/>
      <c r="AG1853" s="164"/>
      <c r="AH1853" s="164"/>
      <c r="AI1853" s="164"/>
      <c r="AJ1853" s="164"/>
      <c r="AK1853" s="164"/>
      <c r="AL1853" s="164"/>
      <c r="AM1853" s="164"/>
      <c r="AN1853" s="164"/>
      <c r="AO1853" s="164"/>
      <c r="AP1853" s="164"/>
      <c r="AQ1853" s="164"/>
      <c r="AR1853" s="164"/>
      <c r="AS1853" s="164"/>
      <c r="AT1853" s="164"/>
      <c r="AU1853" s="164"/>
      <c r="AV1853" s="164"/>
      <c r="AW1853" s="164"/>
      <c r="AX1853" s="164"/>
      <c r="AY1853" s="164"/>
      <c r="AZ1853" s="164"/>
      <c r="BA1853" s="164"/>
      <c r="BB1853" s="164"/>
      <c r="BC1853" s="164"/>
      <c r="BD1853" s="164"/>
      <c r="BE1853" s="164"/>
      <c r="BF1853" s="164"/>
      <c r="BG1853" s="164"/>
      <c r="BH1853" s="164"/>
      <c r="BI1853" s="164"/>
      <c r="BJ1853" s="164"/>
      <c r="BK1853" s="164"/>
      <c r="BL1853" s="164"/>
      <c r="BM1853" s="164"/>
      <c r="BN1853" s="164"/>
      <c r="BO1853" s="164"/>
      <c r="BP1853" s="164"/>
      <c r="BQ1853" s="164"/>
      <c r="BR1853" s="164"/>
      <c r="BS1853" s="164"/>
      <c r="BT1853" s="164"/>
      <c r="BU1853" s="164"/>
      <c r="BV1853" s="164"/>
      <c r="BW1853" s="164"/>
      <c r="BX1853" s="164"/>
      <c r="BY1853" s="172"/>
    </row>
    <row r="1854" spans="1:77" s="169" customFormat="1" x14ac:dyDescent="0.3">
      <c r="A1854" s="156"/>
      <c r="B1854" s="170"/>
      <c r="W1854" s="170"/>
      <c r="X1854" s="164"/>
      <c r="Y1854" s="164"/>
      <c r="Z1854" s="164"/>
      <c r="AA1854" s="164"/>
      <c r="AB1854" s="164"/>
      <c r="AC1854" s="164"/>
      <c r="AD1854" s="164"/>
      <c r="AE1854" s="164"/>
      <c r="AF1854" s="164"/>
      <c r="AG1854" s="164"/>
      <c r="AH1854" s="164"/>
      <c r="AI1854" s="164"/>
      <c r="AJ1854" s="164"/>
      <c r="AK1854" s="164"/>
      <c r="AL1854" s="164"/>
      <c r="AM1854" s="164"/>
      <c r="AN1854" s="164"/>
      <c r="AO1854" s="164"/>
      <c r="AP1854" s="164"/>
      <c r="AQ1854" s="164"/>
      <c r="AR1854" s="164"/>
      <c r="AS1854" s="164"/>
      <c r="AT1854" s="164"/>
      <c r="AU1854" s="164"/>
      <c r="AV1854" s="164"/>
      <c r="AW1854" s="164"/>
      <c r="AX1854" s="164"/>
      <c r="AY1854" s="164"/>
      <c r="AZ1854" s="164"/>
      <c r="BA1854" s="164"/>
      <c r="BB1854" s="164"/>
      <c r="BC1854" s="164"/>
      <c r="BD1854" s="164"/>
      <c r="BE1854" s="164"/>
      <c r="BF1854" s="164"/>
      <c r="BG1854" s="164"/>
      <c r="BH1854" s="164"/>
      <c r="BI1854" s="164"/>
      <c r="BJ1854" s="164"/>
      <c r="BK1854" s="164"/>
      <c r="BL1854" s="164"/>
      <c r="BM1854" s="164"/>
      <c r="BN1854" s="164"/>
      <c r="BO1854" s="164"/>
      <c r="BP1854" s="164"/>
      <c r="BQ1854" s="164"/>
      <c r="BR1854" s="164"/>
      <c r="BS1854" s="164"/>
      <c r="BT1854" s="164"/>
      <c r="BU1854" s="164"/>
      <c r="BV1854" s="164"/>
      <c r="BW1854" s="164"/>
      <c r="BX1854" s="164"/>
      <c r="BY1854" s="172"/>
    </row>
    <row r="1855" spans="1:77" s="169" customFormat="1" x14ac:dyDescent="0.3">
      <c r="A1855" s="156"/>
      <c r="B1855" s="170"/>
      <c r="W1855" s="170"/>
      <c r="X1855" s="164"/>
      <c r="Y1855" s="164"/>
      <c r="Z1855" s="164"/>
      <c r="AA1855" s="164"/>
      <c r="AB1855" s="164"/>
      <c r="AC1855" s="164"/>
      <c r="AD1855" s="164"/>
      <c r="AE1855" s="164"/>
      <c r="AF1855" s="164"/>
      <c r="AG1855" s="164"/>
      <c r="AH1855" s="164"/>
      <c r="AI1855" s="164"/>
      <c r="AJ1855" s="164"/>
      <c r="AK1855" s="164"/>
      <c r="AL1855" s="164"/>
      <c r="AM1855" s="164"/>
      <c r="AN1855" s="164"/>
      <c r="AO1855" s="164"/>
      <c r="AP1855" s="164"/>
      <c r="AQ1855" s="164"/>
      <c r="AR1855" s="164"/>
      <c r="AS1855" s="164"/>
      <c r="AT1855" s="164"/>
      <c r="AU1855" s="164"/>
      <c r="AV1855" s="164"/>
      <c r="AW1855" s="164"/>
      <c r="AX1855" s="164"/>
      <c r="AY1855" s="164"/>
      <c r="AZ1855" s="164"/>
      <c r="BA1855" s="164"/>
      <c r="BB1855" s="164"/>
      <c r="BC1855" s="164"/>
      <c r="BD1855" s="164"/>
      <c r="BE1855" s="164"/>
      <c r="BF1855" s="164"/>
      <c r="BG1855" s="164"/>
      <c r="BH1855" s="164"/>
      <c r="BI1855" s="164"/>
      <c r="BJ1855" s="164"/>
      <c r="BK1855" s="164"/>
      <c r="BL1855" s="164"/>
      <c r="BM1855" s="164"/>
      <c r="BN1855" s="164"/>
      <c r="BO1855" s="164"/>
      <c r="BP1855" s="164"/>
      <c r="BQ1855" s="164"/>
      <c r="BR1855" s="164"/>
      <c r="BS1855" s="164"/>
      <c r="BT1855" s="164"/>
      <c r="BU1855" s="164"/>
      <c r="BV1855" s="164"/>
      <c r="BW1855" s="164"/>
      <c r="BX1855" s="164"/>
      <c r="BY1855" s="172"/>
    </row>
    <row r="1856" spans="1:77" s="169" customFormat="1" x14ac:dyDescent="0.3">
      <c r="A1856" s="156"/>
      <c r="B1856" s="170"/>
      <c r="W1856" s="170"/>
      <c r="X1856" s="164"/>
      <c r="Y1856" s="164"/>
      <c r="Z1856" s="164"/>
      <c r="AA1856" s="164"/>
      <c r="AB1856" s="164"/>
      <c r="AC1856" s="164"/>
      <c r="AD1856" s="164"/>
      <c r="AE1856" s="164"/>
      <c r="AF1856" s="164"/>
      <c r="AG1856" s="164"/>
      <c r="AH1856" s="164"/>
      <c r="AI1856" s="164"/>
      <c r="AJ1856" s="164"/>
      <c r="AK1856" s="164"/>
      <c r="AL1856" s="164"/>
      <c r="AM1856" s="164"/>
      <c r="AN1856" s="164"/>
      <c r="AO1856" s="164"/>
      <c r="AP1856" s="164"/>
      <c r="AQ1856" s="164"/>
      <c r="AR1856" s="164"/>
      <c r="AS1856" s="164"/>
      <c r="AT1856" s="164"/>
      <c r="AU1856" s="164"/>
      <c r="AV1856" s="164"/>
      <c r="AW1856" s="164"/>
      <c r="AX1856" s="164"/>
      <c r="AY1856" s="164"/>
      <c r="AZ1856" s="164"/>
      <c r="BA1856" s="164"/>
      <c r="BB1856" s="164"/>
      <c r="BC1856" s="164"/>
      <c r="BD1856" s="164"/>
      <c r="BE1856" s="164"/>
      <c r="BF1856" s="164"/>
      <c r="BG1856" s="164"/>
      <c r="BH1856" s="164"/>
      <c r="BI1856" s="164"/>
      <c r="BJ1856" s="164"/>
      <c r="BK1856" s="164"/>
      <c r="BL1856" s="164"/>
      <c r="BM1856" s="164"/>
      <c r="BN1856" s="164"/>
      <c r="BO1856" s="164"/>
      <c r="BP1856" s="164"/>
      <c r="BQ1856" s="164"/>
      <c r="BR1856" s="164"/>
      <c r="BS1856" s="164"/>
      <c r="BT1856" s="164"/>
      <c r="BU1856" s="164"/>
      <c r="BV1856" s="164"/>
      <c r="BW1856" s="164"/>
      <c r="BX1856" s="164"/>
      <c r="BY1856" s="172"/>
    </row>
    <row r="1857" spans="1:77" s="169" customFormat="1" x14ac:dyDescent="0.3">
      <c r="A1857" s="156"/>
      <c r="B1857" s="170"/>
      <c r="W1857" s="170"/>
      <c r="X1857" s="164"/>
      <c r="Y1857" s="164"/>
      <c r="Z1857" s="164"/>
      <c r="AA1857" s="164"/>
      <c r="AB1857" s="164"/>
      <c r="AC1857" s="164"/>
      <c r="AD1857" s="164"/>
      <c r="AE1857" s="164"/>
      <c r="AF1857" s="164"/>
      <c r="AG1857" s="164"/>
      <c r="AH1857" s="164"/>
      <c r="AI1857" s="164"/>
      <c r="AJ1857" s="164"/>
      <c r="AK1857" s="164"/>
      <c r="AL1857" s="164"/>
      <c r="AM1857" s="164"/>
      <c r="AN1857" s="164"/>
      <c r="AO1857" s="164"/>
      <c r="AP1857" s="164"/>
      <c r="AQ1857" s="164"/>
      <c r="AR1857" s="164"/>
      <c r="AS1857" s="164"/>
      <c r="AT1857" s="164"/>
      <c r="AU1857" s="164"/>
      <c r="AV1857" s="164"/>
      <c r="AW1857" s="164"/>
      <c r="AX1857" s="164"/>
      <c r="AY1857" s="164"/>
      <c r="AZ1857" s="164"/>
      <c r="BA1857" s="164"/>
      <c r="BB1857" s="164"/>
      <c r="BC1857" s="164"/>
      <c r="BD1857" s="164"/>
      <c r="BE1857" s="164"/>
      <c r="BF1857" s="164"/>
      <c r="BG1857" s="164"/>
      <c r="BH1857" s="164"/>
      <c r="BI1857" s="164"/>
      <c r="BJ1857" s="164"/>
      <c r="BK1857" s="164"/>
      <c r="BL1857" s="164"/>
      <c r="BM1857" s="164"/>
      <c r="BN1857" s="164"/>
      <c r="BO1857" s="164"/>
      <c r="BP1857" s="164"/>
      <c r="BQ1857" s="164"/>
      <c r="BR1857" s="164"/>
      <c r="BS1857" s="164"/>
      <c r="BT1857" s="164"/>
      <c r="BU1857" s="164"/>
      <c r="BV1857" s="164"/>
      <c r="BW1857" s="164"/>
      <c r="BX1857" s="164"/>
      <c r="BY1857" s="172"/>
    </row>
    <row r="1858" spans="1:77" s="169" customFormat="1" x14ac:dyDescent="0.3">
      <c r="A1858" s="156"/>
      <c r="B1858" s="170"/>
      <c r="W1858" s="170"/>
      <c r="X1858" s="164"/>
      <c r="Y1858" s="164"/>
      <c r="Z1858" s="164"/>
      <c r="AA1858" s="164"/>
      <c r="AB1858" s="164"/>
      <c r="AC1858" s="164"/>
      <c r="AD1858" s="164"/>
      <c r="AE1858" s="164"/>
      <c r="AF1858" s="164"/>
      <c r="AG1858" s="164"/>
      <c r="AH1858" s="164"/>
      <c r="AI1858" s="164"/>
      <c r="AJ1858" s="164"/>
      <c r="AK1858" s="164"/>
      <c r="AL1858" s="164"/>
      <c r="AM1858" s="164"/>
      <c r="AN1858" s="164"/>
      <c r="AO1858" s="164"/>
      <c r="AP1858" s="164"/>
      <c r="AQ1858" s="164"/>
      <c r="AR1858" s="164"/>
      <c r="AS1858" s="164"/>
      <c r="AT1858" s="164"/>
      <c r="AU1858" s="164"/>
      <c r="AV1858" s="164"/>
      <c r="AW1858" s="164"/>
      <c r="AX1858" s="164"/>
      <c r="AY1858" s="164"/>
      <c r="AZ1858" s="164"/>
      <c r="BA1858" s="164"/>
      <c r="BB1858" s="164"/>
      <c r="BC1858" s="164"/>
      <c r="BD1858" s="164"/>
      <c r="BE1858" s="164"/>
      <c r="BF1858" s="164"/>
      <c r="BG1858" s="164"/>
      <c r="BH1858" s="164"/>
      <c r="BI1858" s="164"/>
      <c r="BJ1858" s="164"/>
      <c r="BK1858" s="164"/>
      <c r="BL1858" s="164"/>
      <c r="BM1858" s="164"/>
      <c r="BN1858" s="164"/>
      <c r="BO1858" s="164"/>
      <c r="BP1858" s="164"/>
      <c r="BQ1858" s="164"/>
      <c r="BR1858" s="164"/>
      <c r="BS1858" s="164"/>
      <c r="BT1858" s="164"/>
      <c r="BU1858" s="164"/>
      <c r="BV1858" s="164"/>
      <c r="BW1858" s="164"/>
      <c r="BX1858" s="164"/>
      <c r="BY1858" s="172"/>
    </row>
    <row r="1859" spans="1:77" s="169" customFormat="1" x14ac:dyDescent="0.3">
      <c r="A1859" s="156"/>
      <c r="B1859" s="170"/>
      <c r="W1859" s="170"/>
      <c r="X1859" s="164"/>
      <c r="Y1859" s="164"/>
      <c r="Z1859" s="164"/>
      <c r="AA1859" s="164"/>
      <c r="AB1859" s="164"/>
      <c r="AC1859" s="164"/>
      <c r="AD1859" s="164"/>
      <c r="AE1859" s="164"/>
      <c r="AF1859" s="164"/>
      <c r="AG1859" s="164"/>
      <c r="AH1859" s="164"/>
      <c r="AI1859" s="164"/>
      <c r="AJ1859" s="164"/>
      <c r="AK1859" s="164"/>
      <c r="AL1859" s="164"/>
      <c r="AM1859" s="164"/>
      <c r="AN1859" s="164"/>
      <c r="AO1859" s="164"/>
      <c r="AP1859" s="164"/>
      <c r="AQ1859" s="164"/>
      <c r="AR1859" s="164"/>
      <c r="AS1859" s="164"/>
      <c r="AT1859" s="164"/>
      <c r="AU1859" s="164"/>
      <c r="AV1859" s="164"/>
      <c r="AW1859" s="164"/>
      <c r="AX1859" s="164"/>
      <c r="AY1859" s="164"/>
      <c r="AZ1859" s="164"/>
      <c r="BA1859" s="164"/>
      <c r="BB1859" s="164"/>
      <c r="BC1859" s="164"/>
      <c r="BD1859" s="164"/>
      <c r="BE1859" s="164"/>
      <c r="BF1859" s="164"/>
      <c r="BG1859" s="164"/>
      <c r="BH1859" s="164"/>
      <c r="BI1859" s="164"/>
      <c r="BJ1859" s="164"/>
      <c r="BK1859" s="164"/>
      <c r="BL1859" s="164"/>
      <c r="BM1859" s="164"/>
      <c r="BN1859" s="164"/>
      <c r="BO1859" s="164"/>
      <c r="BP1859" s="164"/>
      <c r="BQ1859" s="164"/>
      <c r="BR1859" s="164"/>
      <c r="BS1859" s="164"/>
      <c r="BT1859" s="164"/>
      <c r="BU1859" s="164"/>
      <c r="BV1859" s="164"/>
      <c r="BW1859" s="164"/>
      <c r="BX1859" s="164"/>
      <c r="BY1859" s="172"/>
    </row>
    <row r="1860" spans="1:77" s="169" customFormat="1" x14ac:dyDescent="0.3">
      <c r="A1860" s="156"/>
      <c r="B1860" s="170"/>
      <c r="W1860" s="170"/>
      <c r="X1860" s="164"/>
      <c r="Y1860" s="164"/>
      <c r="Z1860" s="164"/>
      <c r="AA1860" s="164"/>
      <c r="AB1860" s="164"/>
      <c r="AC1860" s="164"/>
      <c r="AD1860" s="164"/>
      <c r="AE1860" s="164"/>
      <c r="AF1860" s="164"/>
      <c r="AG1860" s="164"/>
      <c r="AH1860" s="164"/>
      <c r="AI1860" s="164"/>
      <c r="AJ1860" s="164"/>
      <c r="AK1860" s="164"/>
      <c r="AL1860" s="164"/>
      <c r="AM1860" s="164"/>
      <c r="AN1860" s="164"/>
      <c r="AO1860" s="164"/>
      <c r="AP1860" s="164"/>
      <c r="AQ1860" s="164"/>
      <c r="AR1860" s="164"/>
      <c r="AS1860" s="164"/>
      <c r="AT1860" s="164"/>
      <c r="AU1860" s="164"/>
      <c r="AV1860" s="164"/>
      <c r="AW1860" s="164"/>
      <c r="AX1860" s="164"/>
      <c r="AY1860" s="164"/>
      <c r="AZ1860" s="164"/>
      <c r="BA1860" s="164"/>
      <c r="BB1860" s="164"/>
      <c r="BC1860" s="164"/>
      <c r="BD1860" s="164"/>
      <c r="BE1860" s="164"/>
      <c r="BF1860" s="164"/>
      <c r="BG1860" s="164"/>
      <c r="BH1860" s="164"/>
      <c r="BI1860" s="164"/>
      <c r="BJ1860" s="164"/>
      <c r="BK1860" s="164"/>
      <c r="BL1860" s="164"/>
      <c r="BM1860" s="164"/>
      <c r="BN1860" s="164"/>
      <c r="BO1860" s="164"/>
      <c r="BP1860" s="164"/>
      <c r="BQ1860" s="164"/>
      <c r="BR1860" s="164"/>
      <c r="BS1860" s="164"/>
      <c r="BT1860" s="164"/>
      <c r="BU1860" s="164"/>
      <c r="BV1860" s="164"/>
      <c r="BW1860" s="164"/>
      <c r="BX1860" s="164"/>
      <c r="BY1860" s="172"/>
    </row>
    <row r="1861" spans="1:77" s="169" customFormat="1" x14ac:dyDescent="0.3">
      <c r="A1861" s="156"/>
      <c r="B1861" s="170"/>
      <c r="W1861" s="170"/>
      <c r="X1861" s="164"/>
      <c r="Y1861" s="164"/>
      <c r="Z1861" s="164"/>
      <c r="AA1861" s="164"/>
      <c r="AB1861" s="164"/>
      <c r="AC1861" s="164"/>
      <c r="AD1861" s="164"/>
      <c r="AE1861" s="164"/>
      <c r="AF1861" s="164"/>
      <c r="AG1861" s="164"/>
      <c r="AH1861" s="164"/>
      <c r="AI1861" s="164"/>
      <c r="AJ1861" s="164"/>
      <c r="AK1861" s="164"/>
      <c r="AL1861" s="164"/>
      <c r="AM1861" s="164"/>
      <c r="AN1861" s="164"/>
      <c r="AO1861" s="164"/>
      <c r="AP1861" s="164"/>
      <c r="AQ1861" s="164"/>
      <c r="AR1861" s="164"/>
      <c r="AS1861" s="164"/>
      <c r="AT1861" s="164"/>
      <c r="AU1861" s="164"/>
      <c r="AV1861" s="164"/>
      <c r="AW1861" s="164"/>
      <c r="AX1861" s="164"/>
      <c r="AY1861" s="164"/>
      <c r="AZ1861" s="164"/>
      <c r="BA1861" s="164"/>
      <c r="BB1861" s="164"/>
      <c r="BC1861" s="164"/>
      <c r="BD1861" s="164"/>
      <c r="BE1861" s="164"/>
      <c r="BF1861" s="164"/>
      <c r="BG1861" s="164"/>
      <c r="BH1861" s="164"/>
      <c r="BI1861" s="164"/>
      <c r="BJ1861" s="164"/>
      <c r="BK1861" s="164"/>
      <c r="BL1861" s="164"/>
      <c r="BM1861" s="164"/>
      <c r="BN1861" s="164"/>
      <c r="BO1861" s="164"/>
      <c r="BP1861" s="164"/>
      <c r="BQ1861" s="164"/>
      <c r="BR1861" s="164"/>
      <c r="BS1861" s="164"/>
      <c r="BT1861" s="164"/>
      <c r="BU1861" s="164"/>
      <c r="BV1861" s="164"/>
      <c r="BW1861" s="164"/>
      <c r="BX1861" s="164"/>
      <c r="BY1861" s="172"/>
    </row>
    <row r="1862" spans="1:77" s="169" customFormat="1" x14ac:dyDescent="0.3">
      <c r="A1862" s="156"/>
      <c r="B1862" s="170"/>
      <c r="W1862" s="170"/>
      <c r="X1862" s="164"/>
      <c r="Y1862" s="164"/>
      <c r="Z1862" s="164"/>
      <c r="AA1862" s="164"/>
      <c r="AB1862" s="164"/>
      <c r="AC1862" s="164"/>
      <c r="AD1862" s="164"/>
      <c r="AE1862" s="164"/>
      <c r="AF1862" s="164"/>
      <c r="AG1862" s="164"/>
      <c r="AH1862" s="164"/>
      <c r="AI1862" s="164"/>
      <c r="AJ1862" s="164"/>
      <c r="AK1862" s="164"/>
      <c r="AL1862" s="164"/>
      <c r="AM1862" s="164"/>
      <c r="AN1862" s="164"/>
      <c r="AO1862" s="164"/>
      <c r="AP1862" s="164"/>
      <c r="AQ1862" s="164"/>
      <c r="AR1862" s="164"/>
      <c r="AS1862" s="164"/>
      <c r="AT1862" s="164"/>
      <c r="AU1862" s="164"/>
      <c r="AV1862" s="164"/>
      <c r="AW1862" s="164"/>
      <c r="AX1862" s="164"/>
      <c r="AY1862" s="164"/>
      <c r="AZ1862" s="164"/>
      <c r="BA1862" s="164"/>
      <c r="BB1862" s="164"/>
      <c r="BC1862" s="164"/>
      <c r="BD1862" s="164"/>
      <c r="BE1862" s="164"/>
      <c r="BF1862" s="164"/>
      <c r="BG1862" s="164"/>
      <c r="BH1862" s="164"/>
      <c r="BI1862" s="164"/>
      <c r="BJ1862" s="164"/>
      <c r="BK1862" s="164"/>
      <c r="BL1862" s="164"/>
      <c r="BM1862" s="164"/>
      <c r="BN1862" s="164"/>
      <c r="BO1862" s="164"/>
      <c r="BP1862" s="164"/>
      <c r="BQ1862" s="164"/>
      <c r="BR1862" s="164"/>
      <c r="BS1862" s="164"/>
      <c r="BT1862" s="164"/>
      <c r="BU1862" s="164"/>
      <c r="BV1862" s="164"/>
      <c r="BW1862" s="164"/>
      <c r="BX1862" s="164"/>
      <c r="BY1862" s="172"/>
    </row>
    <row r="1863" spans="1:77" s="169" customFormat="1" x14ac:dyDescent="0.3">
      <c r="A1863" s="156"/>
      <c r="B1863" s="170"/>
      <c r="W1863" s="170"/>
      <c r="X1863" s="164"/>
      <c r="Y1863" s="164"/>
      <c r="Z1863" s="164"/>
      <c r="AA1863" s="164"/>
      <c r="AB1863" s="164"/>
      <c r="AC1863" s="164"/>
      <c r="AD1863" s="164"/>
      <c r="AE1863" s="164"/>
      <c r="AF1863" s="164"/>
      <c r="AG1863" s="164"/>
      <c r="AH1863" s="164"/>
      <c r="AI1863" s="164"/>
      <c r="AJ1863" s="164"/>
      <c r="AK1863" s="164"/>
      <c r="AL1863" s="164"/>
      <c r="AM1863" s="164"/>
      <c r="AN1863" s="164"/>
      <c r="AO1863" s="164"/>
      <c r="AP1863" s="164"/>
      <c r="AQ1863" s="164"/>
      <c r="AR1863" s="164"/>
      <c r="AS1863" s="164"/>
      <c r="AT1863" s="164"/>
      <c r="AU1863" s="164"/>
      <c r="AV1863" s="164"/>
      <c r="AW1863" s="164"/>
      <c r="AX1863" s="164"/>
      <c r="AY1863" s="164"/>
      <c r="AZ1863" s="164"/>
      <c r="BA1863" s="164"/>
      <c r="BB1863" s="164"/>
      <c r="BC1863" s="164"/>
      <c r="BD1863" s="164"/>
      <c r="BE1863" s="164"/>
      <c r="BF1863" s="164"/>
      <c r="BG1863" s="164"/>
      <c r="BH1863" s="164"/>
      <c r="BI1863" s="164"/>
      <c r="BJ1863" s="164"/>
      <c r="BK1863" s="164"/>
      <c r="BL1863" s="164"/>
      <c r="BM1863" s="164"/>
      <c r="BN1863" s="164"/>
      <c r="BO1863" s="164"/>
      <c r="BP1863" s="164"/>
      <c r="BQ1863" s="164"/>
      <c r="BR1863" s="164"/>
      <c r="BS1863" s="164"/>
      <c r="BT1863" s="164"/>
      <c r="BU1863" s="164"/>
      <c r="BV1863" s="164"/>
      <c r="BW1863" s="164"/>
      <c r="BX1863" s="164"/>
      <c r="BY1863" s="172"/>
    </row>
    <row r="1864" spans="1:77" s="169" customFormat="1" x14ac:dyDescent="0.3">
      <c r="A1864" s="156"/>
      <c r="B1864" s="170"/>
      <c r="W1864" s="170"/>
      <c r="X1864" s="164"/>
      <c r="Y1864" s="164"/>
      <c r="Z1864" s="164"/>
      <c r="AA1864" s="164"/>
      <c r="AB1864" s="164"/>
      <c r="AC1864" s="164"/>
      <c r="AD1864" s="164"/>
      <c r="AE1864" s="164"/>
      <c r="AF1864" s="164"/>
      <c r="AG1864" s="164"/>
      <c r="AH1864" s="164"/>
      <c r="AI1864" s="164"/>
      <c r="AJ1864" s="164"/>
      <c r="AK1864" s="164"/>
      <c r="AL1864" s="164"/>
      <c r="AM1864" s="164"/>
      <c r="AN1864" s="164"/>
      <c r="AO1864" s="164"/>
      <c r="AP1864" s="164"/>
      <c r="AQ1864" s="164"/>
      <c r="AR1864" s="164"/>
      <c r="AS1864" s="164"/>
      <c r="AT1864" s="164"/>
      <c r="AU1864" s="164"/>
      <c r="AV1864" s="164"/>
      <c r="AW1864" s="164"/>
      <c r="AX1864" s="164"/>
      <c r="AY1864" s="164"/>
      <c r="AZ1864" s="164"/>
      <c r="BA1864" s="164"/>
      <c r="BB1864" s="164"/>
      <c r="BC1864" s="164"/>
      <c r="BD1864" s="164"/>
      <c r="BE1864" s="164"/>
      <c r="BF1864" s="164"/>
      <c r="BG1864" s="164"/>
      <c r="BH1864" s="164"/>
      <c r="BI1864" s="164"/>
      <c r="BJ1864" s="164"/>
      <c r="BK1864" s="164"/>
      <c r="BL1864" s="164"/>
      <c r="BM1864" s="164"/>
      <c r="BN1864" s="164"/>
      <c r="BO1864" s="164"/>
      <c r="BP1864" s="164"/>
      <c r="BQ1864" s="164"/>
      <c r="BR1864" s="164"/>
      <c r="BS1864" s="164"/>
      <c r="BT1864" s="164"/>
      <c r="BU1864" s="164"/>
      <c r="BV1864" s="164"/>
      <c r="BW1864" s="164"/>
      <c r="BX1864" s="164"/>
      <c r="BY1864" s="172"/>
    </row>
    <row r="1865" spans="1:77" s="169" customFormat="1" x14ac:dyDescent="0.3">
      <c r="A1865" s="156"/>
      <c r="B1865" s="170"/>
      <c r="W1865" s="170"/>
      <c r="X1865" s="164"/>
      <c r="Y1865" s="164"/>
      <c r="Z1865" s="164"/>
      <c r="AA1865" s="164"/>
      <c r="AB1865" s="164"/>
      <c r="AC1865" s="164"/>
      <c r="AD1865" s="164"/>
      <c r="AE1865" s="164"/>
      <c r="AF1865" s="164"/>
      <c r="AG1865" s="164"/>
      <c r="AH1865" s="164"/>
      <c r="AI1865" s="164"/>
      <c r="AJ1865" s="164"/>
      <c r="AK1865" s="164"/>
      <c r="AL1865" s="164"/>
      <c r="AM1865" s="164"/>
      <c r="AN1865" s="164"/>
      <c r="AO1865" s="164"/>
      <c r="AP1865" s="164"/>
      <c r="AQ1865" s="164"/>
      <c r="AR1865" s="164"/>
      <c r="AS1865" s="164"/>
      <c r="AT1865" s="164"/>
      <c r="AU1865" s="164"/>
      <c r="AV1865" s="164"/>
      <c r="AW1865" s="164"/>
      <c r="AX1865" s="164"/>
      <c r="AY1865" s="164"/>
      <c r="AZ1865" s="164"/>
      <c r="BA1865" s="164"/>
      <c r="BB1865" s="164"/>
      <c r="BC1865" s="164"/>
      <c r="BD1865" s="164"/>
      <c r="BE1865" s="164"/>
      <c r="BF1865" s="164"/>
      <c r="BG1865" s="164"/>
      <c r="BH1865" s="164"/>
      <c r="BI1865" s="164"/>
      <c r="BJ1865" s="164"/>
      <c r="BK1865" s="164"/>
      <c r="BL1865" s="164"/>
      <c r="BM1865" s="164"/>
      <c r="BN1865" s="164"/>
      <c r="BO1865" s="164"/>
      <c r="BP1865" s="164"/>
      <c r="BQ1865" s="164"/>
      <c r="BR1865" s="164"/>
      <c r="BS1865" s="164"/>
      <c r="BT1865" s="164"/>
      <c r="BU1865" s="164"/>
      <c r="BV1865" s="164"/>
      <c r="BW1865" s="164"/>
      <c r="BX1865" s="164"/>
      <c r="BY1865" s="172"/>
    </row>
    <row r="1866" spans="1:77" s="169" customFormat="1" x14ac:dyDescent="0.3">
      <c r="A1866" s="156"/>
      <c r="B1866" s="170"/>
      <c r="W1866" s="170"/>
      <c r="X1866" s="164"/>
      <c r="Y1866" s="164"/>
      <c r="Z1866" s="164"/>
      <c r="AA1866" s="164"/>
      <c r="AB1866" s="164"/>
      <c r="AC1866" s="164"/>
      <c r="AD1866" s="164"/>
      <c r="AE1866" s="164"/>
      <c r="AF1866" s="164"/>
      <c r="AG1866" s="164"/>
      <c r="AH1866" s="164"/>
      <c r="AI1866" s="164"/>
      <c r="AJ1866" s="164"/>
      <c r="AK1866" s="164"/>
      <c r="AL1866" s="164"/>
      <c r="AM1866" s="164"/>
      <c r="AN1866" s="164"/>
      <c r="AO1866" s="164"/>
      <c r="AP1866" s="164"/>
      <c r="AQ1866" s="164"/>
      <c r="AR1866" s="164"/>
      <c r="AS1866" s="164"/>
      <c r="AT1866" s="164"/>
      <c r="AU1866" s="164"/>
      <c r="AV1866" s="164"/>
      <c r="AW1866" s="164"/>
      <c r="AX1866" s="164"/>
      <c r="AY1866" s="164"/>
      <c r="AZ1866" s="164"/>
      <c r="BA1866" s="164"/>
      <c r="BB1866" s="164"/>
      <c r="BC1866" s="164"/>
      <c r="BD1866" s="164"/>
      <c r="BE1866" s="164"/>
      <c r="BF1866" s="164"/>
      <c r="BG1866" s="164"/>
      <c r="BH1866" s="164"/>
      <c r="BI1866" s="164"/>
      <c r="BJ1866" s="164"/>
      <c r="BK1866" s="164"/>
      <c r="BL1866" s="164"/>
      <c r="BM1866" s="164"/>
      <c r="BN1866" s="164"/>
      <c r="BO1866" s="164"/>
      <c r="BP1866" s="164"/>
      <c r="BQ1866" s="164"/>
      <c r="BR1866" s="164"/>
      <c r="BS1866" s="164"/>
      <c r="BT1866" s="164"/>
      <c r="BU1866" s="164"/>
      <c r="BV1866" s="164"/>
      <c r="BW1866" s="164"/>
      <c r="BX1866" s="164"/>
      <c r="BY1866" s="172"/>
    </row>
    <row r="1867" spans="1:77" s="169" customFormat="1" x14ac:dyDescent="0.3">
      <c r="A1867" s="156"/>
      <c r="B1867" s="170"/>
      <c r="W1867" s="170"/>
      <c r="X1867" s="164"/>
      <c r="Y1867" s="164"/>
      <c r="Z1867" s="164"/>
      <c r="AA1867" s="164"/>
      <c r="AB1867" s="164"/>
      <c r="AC1867" s="164"/>
      <c r="AD1867" s="164"/>
      <c r="AE1867" s="164"/>
      <c r="AF1867" s="164"/>
      <c r="AG1867" s="164"/>
      <c r="AH1867" s="164"/>
      <c r="AI1867" s="164"/>
      <c r="AJ1867" s="164"/>
      <c r="AK1867" s="164"/>
      <c r="AL1867" s="164"/>
      <c r="AM1867" s="164"/>
      <c r="AN1867" s="164"/>
      <c r="AO1867" s="164"/>
      <c r="AP1867" s="164"/>
      <c r="AQ1867" s="164"/>
      <c r="AR1867" s="164"/>
      <c r="AS1867" s="164"/>
      <c r="AT1867" s="164"/>
      <c r="AU1867" s="164"/>
      <c r="AV1867" s="164"/>
      <c r="AW1867" s="164"/>
      <c r="AX1867" s="164"/>
      <c r="AY1867" s="164"/>
      <c r="AZ1867" s="164"/>
      <c r="BA1867" s="164"/>
      <c r="BB1867" s="164"/>
      <c r="BC1867" s="164"/>
      <c r="BD1867" s="164"/>
      <c r="BE1867" s="164"/>
      <c r="BF1867" s="164"/>
      <c r="BG1867" s="164"/>
      <c r="BH1867" s="164"/>
      <c r="BI1867" s="164"/>
      <c r="BJ1867" s="164"/>
      <c r="BK1867" s="164"/>
      <c r="BL1867" s="164"/>
      <c r="BM1867" s="164"/>
      <c r="BN1867" s="164"/>
      <c r="BO1867" s="164"/>
      <c r="BP1867" s="164"/>
      <c r="BQ1867" s="164"/>
      <c r="BR1867" s="164"/>
      <c r="BS1867" s="164"/>
      <c r="BT1867" s="164"/>
      <c r="BU1867" s="164"/>
      <c r="BV1867" s="164"/>
      <c r="BW1867" s="164"/>
      <c r="BX1867" s="164"/>
      <c r="BY1867" s="172"/>
    </row>
    <row r="1868" spans="1:77" s="169" customFormat="1" x14ac:dyDescent="0.3">
      <c r="A1868" s="156"/>
      <c r="B1868" s="170"/>
      <c r="W1868" s="170"/>
      <c r="X1868" s="164"/>
      <c r="Y1868" s="164"/>
      <c r="Z1868" s="164"/>
      <c r="AA1868" s="164"/>
      <c r="AB1868" s="164"/>
      <c r="AC1868" s="164"/>
      <c r="AD1868" s="164"/>
      <c r="AE1868" s="164"/>
      <c r="AF1868" s="164"/>
      <c r="AG1868" s="164"/>
      <c r="AH1868" s="164"/>
      <c r="AI1868" s="164"/>
      <c r="AJ1868" s="164"/>
      <c r="AK1868" s="164"/>
      <c r="AL1868" s="164"/>
      <c r="AM1868" s="164"/>
      <c r="AN1868" s="164"/>
      <c r="AO1868" s="164"/>
      <c r="AP1868" s="164"/>
      <c r="AQ1868" s="164"/>
      <c r="AR1868" s="164"/>
      <c r="AS1868" s="164"/>
      <c r="AT1868" s="164"/>
      <c r="AU1868" s="164"/>
      <c r="AV1868" s="164"/>
      <c r="AW1868" s="164"/>
      <c r="AX1868" s="164"/>
      <c r="AY1868" s="164"/>
      <c r="AZ1868" s="164"/>
      <c r="BA1868" s="164"/>
      <c r="BB1868" s="164"/>
      <c r="BC1868" s="164"/>
      <c r="BD1868" s="164"/>
      <c r="BE1868" s="164"/>
      <c r="BF1868" s="164"/>
      <c r="BG1868" s="164"/>
      <c r="BH1868" s="164"/>
      <c r="BI1868" s="164"/>
      <c r="BJ1868" s="164"/>
      <c r="BK1868" s="164"/>
      <c r="BL1868" s="164"/>
      <c r="BM1868" s="164"/>
      <c r="BN1868" s="164"/>
      <c r="BO1868" s="164"/>
      <c r="BP1868" s="164"/>
      <c r="BQ1868" s="164"/>
      <c r="BR1868" s="164"/>
      <c r="BS1868" s="164"/>
      <c r="BT1868" s="164"/>
      <c r="BU1868" s="164"/>
      <c r="BV1868" s="164"/>
      <c r="BW1868" s="164"/>
      <c r="BX1868" s="164"/>
      <c r="BY1868" s="172"/>
    </row>
    <row r="1869" spans="1:77" s="169" customFormat="1" x14ac:dyDescent="0.3">
      <c r="A1869" s="156"/>
      <c r="B1869" s="170"/>
      <c r="W1869" s="170"/>
      <c r="X1869" s="164"/>
      <c r="Y1869" s="164"/>
      <c r="Z1869" s="164"/>
      <c r="AA1869" s="164"/>
      <c r="AB1869" s="164"/>
      <c r="AC1869" s="164"/>
      <c r="AD1869" s="164"/>
      <c r="AE1869" s="164"/>
      <c r="AF1869" s="164"/>
      <c r="AG1869" s="164"/>
      <c r="AH1869" s="164"/>
      <c r="AI1869" s="164"/>
      <c r="AJ1869" s="164"/>
      <c r="AK1869" s="164"/>
      <c r="AL1869" s="164"/>
      <c r="AM1869" s="164"/>
      <c r="AN1869" s="164"/>
      <c r="AO1869" s="164"/>
      <c r="AP1869" s="164"/>
      <c r="AQ1869" s="164"/>
      <c r="AR1869" s="164"/>
      <c r="AS1869" s="164"/>
      <c r="AT1869" s="164"/>
      <c r="AU1869" s="164"/>
      <c r="AV1869" s="164"/>
      <c r="AW1869" s="164"/>
      <c r="AX1869" s="164"/>
      <c r="AY1869" s="164"/>
      <c r="AZ1869" s="164"/>
      <c r="BA1869" s="164"/>
      <c r="BB1869" s="164"/>
      <c r="BC1869" s="164"/>
      <c r="BD1869" s="164"/>
      <c r="BE1869" s="164"/>
      <c r="BF1869" s="164"/>
      <c r="BG1869" s="164"/>
      <c r="BH1869" s="164"/>
      <c r="BI1869" s="164"/>
      <c r="BJ1869" s="164"/>
      <c r="BK1869" s="164"/>
      <c r="BL1869" s="164"/>
      <c r="BM1869" s="164"/>
      <c r="BN1869" s="164"/>
      <c r="BO1869" s="164"/>
      <c r="BP1869" s="164"/>
      <c r="BQ1869" s="164"/>
      <c r="BR1869" s="164"/>
      <c r="BS1869" s="164"/>
      <c r="BT1869" s="164"/>
      <c r="BU1869" s="164"/>
      <c r="BV1869" s="164"/>
      <c r="BW1869" s="164"/>
      <c r="BX1869" s="164"/>
      <c r="BY1869" s="172"/>
    </row>
    <row r="1870" spans="1:77" s="169" customFormat="1" x14ac:dyDescent="0.3">
      <c r="A1870" s="156"/>
      <c r="B1870" s="170"/>
      <c r="W1870" s="170"/>
      <c r="X1870" s="164"/>
      <c r="Y1870" s="164"/>
      <c r="Z1870" s="164"/>
      <c r="AA1870" s="164"/>
      <c r="AB1870" s="164"/>
      <c r="AC1870" s="164"/>
      <c r="AD1870" s="164"/>
      <c r="AE1870" s="164"/>
      <c r="AF1870" s="164"/>
      <c r="AG1870" s="164"/>
      <c r="AH1870" s="164"/>
      <c r="AI1870" s="164"/>
      <c r="AJ1870" s="164"/>
      <c r="AK1870" s="164"/>
      <c r="AL1870" s="164"/>
      <c r="AM1870" s="164"/>
      <c r="AN1870" s="164"/>
      <c r="AO1870" s="164"/>
      <c r="AP1870" s="164"/>
      <c r="AQ1870" s="164"/>
      <c r="AR1870" s="164"/>
      <c r="AS1870" s="164"/>
      <c r="AT1870" s="164"/>
      <c r="AU1870" s="164"/>
      <c r="AV1870" s="164"/>
      <c r="AW1870" s="164"/>
      <c r="AX1870" s="164"/>
      <c r="AY1870" s="164"/>
      <c r="AZ1870" s="164"/>
      <c r="BA1870" s="164"/>
      <c r="BB1870" s="164"/>
      <c r="BC1870" s="164"/>
      <c r="BD1870" s="164"/>
      <c r="BE1870" s="164"/>
      <c r="BF1870" s="164"/>
      <c r="BG1870" s="164"/>
      <c r="BH1870" s="164"/>
      <c r="BI1870" s="164"/>
      <c r="BJ1870" s="164"/>
      <c r="BK1870" s="164"/>
      <c r="BL1870" s="164"/>
      <c r="BM1870" s="164"/>
      <c r="BN1870" s="164"/>
      <c r="BO1870" s="164"/>
      <c r="BP1870" s="164"/>
      <c r="BQ1870" s="164"/>
      <c r="BR1870" s="164"/>
      <c r="BS1870" s="164"/>
      <c r="BT1870" s="164"/>
      <c r="BU1870" s="164"/>
      <c r="BV1870" s="164"/>
      <c r="BW1870" s="164"/>
      <c r="BX1870" s="164"/>
      <c r="BY1870" s="172"/>
    </row>
    <row r="1871" spans="1:77" s="169" customFormat="1" x14ac:dyDescent="0.3">
      <c r="A1871" s="156"/>
      <c r="B1871" s="170"/>
      <c r="W1871" s="170"/>
      <c r="X1871" s="164"/>
      <c r="Y1871" s="164"/>
      <c r="Z1871" s="164"/>
      <c r="AA1871" s="164"/>
      <c r="AB1871" s="164"/>
      <c r="AC1871" s="164"/>
      <c r="AD1871" s="164"/>
      <c r="AE1871" s="164"/>
      <c r="AF1871" s="164"/>
      <c r="AG1871" s="164"/>
      <c r="AH1871" s="164"/>
      <c r="AI1871" s="164"/>
      <c r="AJ1871" s="164"/>
      <c r="AK1871" s="164"/>
      <c r="AL1871" s="164"/>
      <c r="AM1871" s="164"/>
      <c r="AN1871" s="164"/>
      <c r="AO1871" s="164"/>
      <c r="AP1871" s="164"/>
      <c r="AQ1871" s="164"/>
      <c r="AR1871" s="164"/>
      <c r="AS1871" s="164"/>
      <c r="AT1871" s="164"/>
      <c r="AU1871" s="164"/>
      <c r="AV1871" s="164"/>
      <c r="AW1871" s="164"/>
      <c r="AX1871" s="164"/>
      <c r="AY1871" s="164"/>
      <c r="AZ1871" s="164"/>
      <c r="BA1871" s="164"/>
      <c r="BB1871" s="164"/>
      <c r="BC1871" s="164"/>
      <c r="BD1871" s="164"/>
      <c r="BE1871" s="164"/>
      <c r="BF1871" s="164"/>
      <c r="BG1871" s="164"/>
      <c r="BH1871" s="164"/>
      <c r="BI1871" s="164"/>
      <c r="BJ1871" s="164"/>
      <c r="BK1871" s="164"/>
      <c r="BL1871" s="164"/>
      <c r="BM1871" s="164"/>
      <c r="BN1871" s="164"/>
      <c r="BO1871" s="164"/>
      <c r="BP1871" s="164"/>
      <c r="BQ1871" s="164"/>
      <c r="BR1871" s="164"/>
      <c r="BS1871" s="164"/>
      <c r="BT1871" s="164"/>
      <c r="BU1871" s="164"/>
      <c r="BV1871" s="164"/>
      <c r="BW1871" s="164"/>
      <c r="BX1871" s="164"/>
      <c r="BY1871" s="172"/>
    </row>
    <row r="1872" spans="1:77" s="169" customFormat="1" x14ac:dyDescent="0.3">
      <c r="A1872" s="156"/>
      <c r="B1872" s="170"/>
      <c r="W1872" s="170"/>
      <c r="X1872" s="164"/>
      <c r="Y1872" s="164"/>
      <c r="Z1872" s="164"/>
      <c r="AA1872" s="164"/>
      <c r="AB1872" s="164"/>
      <c r="AC1872" s="164"/>
      <c r="AD1872" s="164"/>
      <c r="AE1872" s="164"/>
      <c r="AF1872" s="164"/>
      <c r="AG1872" s="164"/>
      <c r="AH1872" s="164"/>
      <c r="AI1872" s="164"/>
      <c r="AJ1872" s="164"/>
      <c r="AK1872" s="164"/>
      <c r="AL1872" s="164"/>
      <c r="AM1872" s="164"/>
      <c r="AN1872" s="164"/>
      <c r="AO1872" s="164"/>
      <c r="AP1872" s="164"/>
      <c r="AQ1872" s="164"/>
      <c r="AR1872" s="164"/>
      <c r="AS1872" s="164"/>
      <c r="AT1872" s="164"/>
      <c r="AU1872" s="164"/>
      <c r="AV1872" s="164"/>
      <c r="AW1872" s="164"/>
      <c r="AX1872" s="164"/>
      <c r="AY1872" s="164"/>
      <c r="AZ1872" s="164"/>
      <c r="BA1872" s="164"/>
      <c r="BB1872" s="164"/>
      <c r="BC1872" s="164"/>
      <c r="BD1872" s="164"/>
      <c r="BE1872" s="164"/>
      <c r="BF1872" s="164"/>
      <c r="BG1872" s="164"/>
      <c r="BH1872" s="164"/>
      <c r="BI1872" s="164"/>
      <c r="BJ1872" s="164"/>
      <c r="BK1872" s="164"/>
      <c r="BL1872" s="164"/>
      <c r="BM1872" s="164"/>
      <c r="BN1872" s="164"/>
      <c r="BO1872" s="164"/>
      <c r="BP1872" s="164"/>
      <c r="BQ1872" s="164"/>
      <c r="BR1872" s="164"/>
      <c r="BS1872" s="164"/>
      <c r="BT1872" s="164"/>
      <c r="BU1872" s="164"/>
      <c r="BV1872" s="164"/>
      <c r="BW1872" s="164"/>
      <c r="BX1872" s="164"/>
      <c r="BY1872" s="172"/>
    </row>
    <row r="1873" spans="1:77" s="169" customFormat="1" x14ac:dyDescent="0.3">
      <c r="A1873" s="156"/>
      <c r="B1873" s="170"/>
      <c r="W1873" s="170"/>
      <c r="X1873" s="164"/>
      <c r="Y1873" s="164"/>
      <c r="Z1873" s="164"/>
      <c r="AA1873" s="164"/>
      <c r="AB1873" s="164"/>
      <c r="AC1873" s="164"/>
      <c r="AD1873" s="164"/>
      <c r="AE1873" s="164"/>
      <c r="AF1873" s="164"/>
      <c r="AG1873" s="164"/>
      <c r="AH1873" s="164"/>
      <c r="AI1873" s="164"/>
      <c r="AJ1873" s="164"/>
      <c r="AK1873" s="164"/>
      <c r="AL1873" s="164"/>
      <c r="AM1873" s="164"/>
      <c r="AN1873" s="164"/>
      <c r="AO1873" s="164"/>
      <c r="AP1873" s="164"/>
      <c r="AQ1873" s="164"/>
      <c r="AR1873" s="164"/>
      <c r="AS1873" s="164"/>
      <c r="AT1873" s="164"/>
      <c r="AU1873" s="164"/>
      <c r="AV1873" s="164"/>
      <c r="AW1873" s="164"/>
      <c r="AX1873" s="164"/>
      <c r="AY1873" s="164"/>
      <c r="AZ1873" s="164"/>
      <c r="BA1873" s="164"/>
      <c r="BB1873" s="164"/>
      <c r="BC1873" s="164"/>
      <c r="BD1873" s="164"/>
      <c r="BE1873" s="164"/>
      <c r="BF1873" s="164"/>
      <c r="BG1873" s="164"/>
      <c r="BH1873" s="164"/>
      <c r="BI1873" s="164"/>
      <c r="BJ1873" s="164"/>
      <c r="BK1873" s="164"/>
      <c r="BL1873" s="164"/>
      <c r="BM1873" s="164"/>
      <c r="BN1873" s="164"/>
      <c r="BO1873" s="164"/>
      <c r="BP1873" s="164"/>
      <c r="BQ1873" s="164"/>
      <c r="BR1873" s="164"/>
      <c r="BS1873" s="164"/>
      <c r="BT1873" s="164"/>
      <c r="BU1873" s="164"/>
      <c r="BV1873" s="164"/>
      <c r="BW1873" s="164"/>
      <c r="BX1873" s="164"/>
      <c r="BY1873" s="172"/>
    </row>
    <row r="1874" spans="1:77" s="169" customFormat="1" x14ac:dyDescent="0.3">
      <c r="A1874" s="156"/>
      <c r="B1874" s="170"/>
      <c r="W1874" s="170"/>
      <c r="X1874" s="164"/>
      <c r="Y1874" s="164"/>
      <c r="Z1874" s="164"/>
      <c r="AA1874" s="164"/>
      <c r="AB1874" s="164"/>
      <c r="AC1874" s="164"/>
      <c r="AD1874" s="164"/>
      <c r="AE1874" s="164"/>
      <c r="AF1874" s="164"/>
      <c r="AG1874" s="164"/>
      <c r="AH1874" s="164"/>
      <c r="AI1874" s="164"/>
      <c r="AJ1874" s="164"/>
      <c r="AK1874" s="164"/>
      <c r="AL1874" s="164"/>
      <c r="AM1874" s="164"/>
      <c r="AN1874" s="164"/>
      <c r="AO1874" s="164"/>
      <c r="AP1874" s="164"/>
      <c r="AQ1874" s="164"/>
      <c r="AR1874" s="164"/>
      <c r="AS1874" s="164"/>
      <c r="AT1874" s="164"/>
      <c r="AU1874" s="164"/>
      <c r="AV1874" s="164"/>
      <c r="AW1874" s="164"/>
      <c r="AX1874" s="164"/>
      <c r="AY1874" s="164"/>
      <c r="AZ1874" s="164"/>
      <c r="BA1874" s="164"/>
      <c r="BB1874" s="164"/>
      <c r="BC1874" s="164"/>
      <c r="BD1874" s="164"/>
      <c r="BE1874" s="164"/>
      <c r="BF1874" s="164"/>
      <c r="BG1874" s="164"/>
      <c r="BH1874" s="164"/>
      <c r="BI1874" s="164"/>
      <c r="BJ1874" s="164"/>
      <c r="BK1874" s="164"/>
      <c r="BL1874" s="164"/>
      <c r="BM1874" s="164"/>
      <c r="BN1874" s="164"/>
      <c r="BO1874" s="164"/>
      <c r="BP1874" s="164"/>
      <c r="BQ1874" s="164"/>
      <c r="BR1874" s="164"/>
      <c r="BS1874" s="164"/>
      <c r="BT1874" s="164"/>
      <c r="BU1874" s="164"/>
      <c r="BV1874" s="164"/>
      <c r="BW1874" s="164"/>
      <c r="BX1874" s="164"/>
      <c r="BY1874" s="172"/>
    </row>
    <row r="1875" spans="1:77" s="169" customFormat="1" x14ac:dyDescent="0.3">
      <c r="A1875" s="156"/>
      <c r="B1875" s="170"/>
      <c r="W1875" s="170"/>
      <c r="X1875" s="164"/>
      <c r="Y1875" s="164"/>
      <c r="Z1875" s="164"/>
      <c r="AA1875" s="164"/>
      <c r="AB1875" s="164"/>
      <c r="AC1875" s="164"/>
      <c r="AD1875" s="164"/>
      <c r="AE1875" s="164"/>
      <c r="AF1875" s="164"/>
      <c r="AG1875" s="164"/>
      <c r="AH1875" s="164"/>
      <c r="AI1875" s="164"/>
      <c r="AJ1875" s="164"/>
      <c r="AK1875" s="164"/>
      <c r="AL1875" s="164"/>
      <c r="AM1875" s="164"/>
      <c r="AN1875" s="164"/>
      <c r="AO1875" s="164"/>
      <c r="AP1875" s="164"/>
      <c r="AQ1875" s="164"/>
      <c r="AR1875" s="164"/>
      <c r="AS1875" s="164"/>
      <c r="AT1875" s="164"/>
      <c r="AU1875" s="164"/>
      <c r="AV1875" s="164"/>
      <c r="AW1875" s="164"/>
      <c r="AX1875" s="164"/>
      <c r="AY1875" s="164"/>
      <c r="AZ1875" s="164"/>
      <c r="BA1875" s="164"/>
      <c r="BB1875" s="164"/>
      <c r="BC1875" s="164"/>
      <c r="BD1875" s="164"/>
      <c r="BE1875" s="164"/>
      <c r="BF1875" s="164"/>
      <c r="BG1875" s="164"/>
      <c r="BH1875" s="164"/>
      <c r="BI1875" s="164"/>
      <c r="BJ1875" s="164"/>
      <c r="BK1875" s="164"/>
      <c r="BL1875" s="164"/>
      <c r="BM1875" s="164"/>
      <c r="BN1875" s="164"/>
      <c r="BO1875" s="164"/>
      <c r="BP1875" s="164"/>
      <c r="BQ1875" s="164"/>
      <c r="BR1875" s="164"/>
      <c r="BS1875" s="164"/>
      <c r="BT1875" s="164"/>
      <c r="BU1875" s="164"/>
      <c r="BV1875" s="164"/>
      <c r="BW1875" s="164"/>
      <c r="BX1875" s="164"/>
      <c r="BY1875" s="172"/>
    </row>
    <row r="1876" spans="1:77" s="169" customFormat="1" x14ac:dyDescent="0.3">
      <c r="A1876" s="156"/>
      <c r="B1876" s="170"/>
      <c r="W1876" s="170"/>
      <c r="X1876" s="164"/>
      <c r="Y1876" s="164"/>
      <c r="Z1876" s="164"/>
      <c r="AA1876" s="164"/>
      <c r="AB1876" s="164"/>
      <c r="AC1876" s="164"/>
      <c r="AD1876" s="164"/>
      <c r="AE1876" s="164"/>
      <c r="AF1876" s="164"/>
      <c r="AG1876" s="164"/>
      <c r="AH1876" s="164"/>
      <c r="AI1876" s="164"/>
      <c r="AJ1876" s="164"/>
      <c r="AK1876" s="164"/>
      <c r="AL1876" s="164"/>
      <c r="AM1876" s="164"/>
      <c r="AN1876" s="164"/>
      <c r="AO1876" s="164"/>
      <c r="AP1876" s="164"/>
      <c r="AQ1876" s="164"/>
      <c r="AR1876" s="164"/>
      <c r="AS1876" s="164"/>
      <c r="AT1876" s="164"/>
      <c r="AU1876" s="164"/>
      <c r="AV1876" s="164"/>
      <c r="AW1876" s="164"/>
      <c r="AX1876" s="164"/>
      <c r="AY1876" s="164"/>
      <c r="AZ1876" s="164"/>
      <c r="BA1876" s="164"/>
      <c r="BB1876" s="164"/>
      <c r="BC1876" s="164"/>
      <c r="BD1876" s="164"/>
      <c r="BE1876" s="164"/>
      <c r="BF1876" s="164"/>
      <c r="BG1876" s="164"/>
      <c r="BH1876" s="164"/>
      <c r="BI1876" s="164"/>
      <c r="BJ1876" s="164"/>
      <c r="BK1876" s="164"/>
      <c r="BL1876" s="164"/>
      <c r="BM1876" s="164"/>
      <c r="BN1876" s="164"/>
      <c r="BO1876" s="164"/>
      <c r="BP1876" s="164"/>
      <c r="BQ1876" s="164"/>
      <c r="BR1876" s="164"/>
      <c r="BS1876" s="164"/>
      <c r="BT1876" s="164"/>
      <c r="BU1876" s="164"/>
      <c r="BV1876" s="164"/>
      <c r="BW1876" s="164"/>
      <c r="BX1876" s="164"/>
      <c r="BY1876" s="172"/>
    </row>
    <row r="1877" spans="1:77" s="169" customFormat="1" x14ac:dyDescent="0.3">
      <c r="A1877" s="156"/>
      <c r="B1877" s="170"/>
      <c r="W1877" s="170"/>
      <c r="X1877" s="164"/>
      <c r="Y1877" s="164"/>
      <c r="Z1877" s="164"/>
      <c r="AA1877" s="164"/>
      <c r="AB1877" s="164"/>
      <c r="AC1877" s="164"/>
      <c r="AD1877" s="164"/>
      <c r="AE1877" s="164"/>
      <c r="AF1877" s="164"/>
      <c r="AG1877" s="164"/>
      <c r="AH1877" s="164"/>
      <c r="AI1877" s="164"/>
      <c r="AJ1877" s="164"/>
      <c r="AK1877" s="164"/>
      <c r="AL1877" s="164"/>
      <c r="AM1877" s="164"/>
      <c r="AN1877" s="164"/>
      <c r="AO1877" s="164"/>
      <c r="AP1877" s="164"/>
      <c r="AQ1877" s="164"/>
      <c r="AR1877" s="164"/>
      <c r="AS1877" s="164"/>
      <c r="AT1877" s="164"/>
      <c r="AU1877" s="164"/>
      <c r="AV1877" s="164"/>
      <c r="AW1877" s="164"/>
      <c r="AX1877" s="164"/>
      <c r="AY1877" s="164"/>
      <c r="AZ1877" s="164"/>
      <c r="BA1877" s="164"/>
      <c r="BB1877" s="164"/>
      <c r="BC1877" s="164"/>
      <c r="BD1877" s="164"/>
      <c r="BE1877" s="164"/>
      <c r="BF1877" s="164"/>
      <c r="BG1877" s="164"/>
      <c r="BH1877" s="164"/>
      <c r="BI1877" s="164"/>
      <c r="BJ1877" s="164"/>
      <c r="BK1877" s="164"/>
      <c r="BL1877" s="164"/>
      <c r="BM1877" s="164"/>
      <c r="BN1877" s="164"/>
      <c r="BO1877" s="164"/>
      <c r="BP1877" s="164"/>
      <c r="BQ1877" s="164"/>
      <c r="BR1877" s="164"/>
      <c r="BS1877" s="164"/>
      <c r="BT1877" s="164"/>
      <c r="BU1877" s="164"/>
      <c r="BV1877" s="164"/>
      <c r="BW1877" s="164"/>
      <c r="BX1877" s="164"/>
      <c r="BY1877" s="172"/>
    </row>
    <row r="1878" spans="1:77" s="169" customFormat="1" x14ac:dyDescent="0.3">
      <c r="A1878" s="156"/>
      <c r="B1878" s="170"/>
      <c r="W1878" s="170"/>
      <c r="X1878" s="164"/>
      <c r="Y1878" s="164"/>
      <c r="Z1878" s="164"/>
      <c r="AA1878" s="164"/>
      <c r="AB1878" s="164"/>
      <c r="AC1878" s="164"/>
      <c r="AD1878" s="164"/>
      <c r="AE1878" s="164"/>
      <c r="AF1878" s="164"/>
      <c r="AG1878" s="164"/>
      <c r="AH1878" s="164"/>
      <c r="AI1878" s="164"/>
      <c r="AJ1878" s="164"/>
      <c r="AK1878" s="164"/>
      <c r="AL1878" s="164"/>
      <c r="AM1878" s="164"/>
      <c r="AN1878" s="164"/>
      <c r="AO1878" s="164"/>
      <c r="AP1878" s="164"/>
      <c r="AQ1878" s="164"/>
      <c r="AR1878" s="164"/>
      <c r="AS1878" s="164"/>
      <c r="AT1878" s="164"/>
      <c r="AU1878" s="164"/>
      <c r="AV1878" s="164"/>
      <c r="AW1878" s="164"/>
      <c r="AX1878" s="164"/>
      <c r="AY1878" s="164"/>
      <c r="AZ1878" s="164"/>
      <c r="BA1878" s="164"/>
      <c r="BB1878" s="164"/>
      <c r="BC1878" s="164"/>
      <c r="BD1878" s="164"/>
      <c r="BE1878" s="164"/>
      <c r="BF1878" s="164"/>
      <c r="BG1878" s="164"/>
      <c r="BH1878" s="164"/>
      <c r="BI1878" s="164"/>
      <c r="BJ1878" s="164"/>
      <c r="BK1878" s="164"/>
      <c r="BL1878" s="164"/>
      <c r="BM1878" s="164"/>
      <c r="BN1878" s="164"/>
      <c r="BO1878" s="164"/>
      <c r="BP1878" s="164"/>
      <c r="BQ1878" s="164"/>
      <c r="BR1878" s="164"/>
      <c r="BS1878" s="164"/>
      <c r="BT1878" s="164"/>
      <c r="BU1878" s="164"/>
      <c r="BV1878" s="164"/>
      <c r="BW1878" s="164"/>
      <c r="BX1878" s="164"/>
      <c r="BY1878" s="172"/>
    </row>
    <row r="1879" spans="1:77" s="169" customFormat="1" x14ac:dyDescent="0.3">
      <c r="A1879" s="156"/>
      <c r="B1879" s="170"/>
      <c r="W1879" s="170"/>
      <c r="X1879" s="164"/>
      <c r="Y1879" s="164"/>
      <c r="Z1879" s="164"/>
      <c r="AA1879" s="164"/>
      <c r="AB1879" s="164"/>
      <c r="AC1879" s="164"/>
      <c r="AD1879" s="164"/>
      <c r="AE1879" s="164"/>
      <c r="AF1879" s="164"/>
      <c r="AG1879" s="164"/>
      <c r="AH1879" s="164"/>
      <c r="AI1879" s="164"/>
      <c r="AJ1879" s="164"/>
      <c r="AK1879" s="164"/>
      <c r="AL1879" s="164"/>
      <c r="AM1879" s="164"/>
      <c r="AN1879" s="164"/>
      <c r="AO1879" s="164"/>
      <c r="AP1879" s="164"/>
      <c r="AQ1879" s="164"/>
      <c r="AR1879" s="164"/>
      <c r="AS1879" s="164"/>
      <c r="AT1879" s="164"/>
      <c r="AU1879" s="164"/>
      <c r="AV1879" s="164"/>
      <c r="AW1879" s="164"/>
      <c r="AX1879" s="164"/>
      <c r="AY1879" s="164"/>
      <c r="AZ1879" s="164"/>
      <c r="BA1879" s="164"/>
      <c r="BB1879" s="164"/>
      <c r="BC1879" s="164"/>
      <c r="BD1879" s="164"/>
      <c r="BE1879" s="164"/>
      <c r="BF1879" s="164"/>
      <c r="BG1879" s="164"/>
      <c r="BH1879" s="164"/>
      <c r="BI1879" s="164"/>
      <c r="BJ1879" s="164"/>
      <c r="BK1879" s="164"/>
      <c r="BL1879" s="164"/>
      <c r="BM1879" s="164"/>
      <c r="BN1879" s="164"/>
      <c r="BO1879" s="164"/>
      <c r="BP1879" s="164"/>
      <c r="BQ1879" s="164"/>
      <c r="BR1879" s="164"/>
      <c r="BS1879" s="164"/>
      <c r="BT1879" s="164"/>
      <c r="BU1879" s="164"/>
      <c r="BV1879" s="164"/>
      <c r="BW1879" s="164"/>
      <c r="BX1879" s="164"/>
      <c r="BY1879" s="172"/>
    </row>
    <row r="1880" spans="1:77" s="169" customFormat="1" x14ac:dyDescent="0.3">
      <c r="A1880" s="156"/>
      <c r="B1880" s="170"/>
      <c r="W1880" s="170"/>
      <c r="X1880" s="164"/>
      <c r="Y1880" s="164"/>
      <c r="Z1880" s="164"/>
      <c r="AA1880" s="164"/>
      <c r="AB1880" s="164"/>
      <c r="AC1880" s="164"/>
      <c r="AD1880" s="164"/>
      <c r="AE1880" s="164"/>
      <c r="AF1880" s="164"/>
      <c r="AG1880" s="164"/>
      <c r="AH1880" s="164"/>
      <c r="AI1880" s="164"/>
      <c r="AJ1880" s="164"/>
      <c r="AK1880" s="164"/>
      <c r="AL1880" s="164"/>
      <c r="AM1880" s="164"/>
      <c r="AN1880" s="164"/>
      <c r="AO1880" s="164"/>
      <c r="AP1880" s="164"/>
      <c r="AQ1880" s="164"/>
      <c r="AR1880" s="164"/>
      <c r="AS1880" s="164"/>
      <c r="AT1880" s="164"/>
      <c r="AU1880" s="164"/>
      <c r="AV1880" s="164"/>
      <c r="AW1880" s="164"/>
      <c r="AX1880" s="164"/>
      <c r="AY1880" s="164"/>
      <c r="AZ1880" s="164"/>
      <c r="BA1880" s="164"/>
      <c r="BB1880" s="164"/>
      <c r="BC1880" s="164"/>
      <c r="BD1880" s="164"/>
      <c r="BE1880" s="164"/>
      <c r="BF1880" s="164"/>
      <c r="BG1880" s="164"/>
      <c r="BH1880" s="164"/>
      <c r="BI1880" s="164"/>
      <c r="BJ1880" s="164"/>
      <c r="BK1880" s="164"/>
      <c r="BL1880" s="164"/>
      <c r="BM1880" s="164"/>
      <c r="BN1880" s="164"/>
      <c r="BO1880" s="164"/>
      <c r="BP1880" s="164"/>
      <c r="BQ1880" s="164"/>
      <c r="BR1880" s="164"/>
      <c r="BS1880" s="164"/>
      <c r="BT1880" s="164"/>
      <c r="BU1880" s="164"/>
      <c r="BV1880" s="164"/>
      <c r="BW1880" s="164"/>
      <c r="BX1880" s="164"/>
      <c r="BY1880" s="172"/>
    </row>
    <row r="1881" spans="1:77" s="169" customFormat="1" x14ac:dyDescent="0.3">
      <c r="A1881" s="156"/>
      <c r="B1881" s="170"/>
      <c r="W1881" s="170"/>
      <c r="X1881" s="164"/>
      <c r="Y1881" s="164"/>
      <c r="Z1881" s="164"/>
      <c r="AA1881" s="164"/>
      <c r="AB1881" s="164"/>
      <c r="AC1881" s="164"/>
      <c r="AD1881" s="164"/>
      <c r="AE1881" s="164"/>
      <c r="AF1881" s="164"/>
      <c r="AG1881" s="164"/>
      <c r="AH1881" s="164"/>
      <c r="AI1881" s="164"/>
      <c r="AJ1881" s="164"/>
      <c r="AK1881" s="164"/>
      <c r="AL1881" s="164"/>
      <c r="AM1881" s="164"/>
      <c r="AN1881" s="164"/>
      <c r="AO1881" s="164"/>
      <c r="AP1881" s="164"/>
      <c r="AQ1881" s="164"/>
      <c r="AR1881" s="164"/>
      <c r="AS1881" s="164"/>
      <c r="AT1881" s="164"/>
      <c r="AU1881" s="164"/>
      <c r="AV1881" s="164"/>
      <c r="AW1881" s="164"/>
      <c r="AX1881" s="164"/>
      <c r="AY1881" s="164"/>
      <c r="AZ1881" s="164"/>
      <c r="BA1881" s="164"/>
      <c r="BB1881" s="164"/>
      <c r="BC1881" s="164"/>
      <c r="BD1881" s="164"/>
      <c r="BE1881" s="164"/>
      <c r="BF1881" s="164"/>
      <c r="BG1881" s="164"/>
      <c r="BH1881" s="164"/>
      <c r="BI1881" s="164"/>
      <c r="BJ1881" s="164"/>
      <c r="BK1881" s="164"/>
      <c r="BL1881" s="164"/>
      <c r="BM1881" s="164"/>
      <c r="BN1881" s="164"/>
      <c r="BO1881" s="164"/>
      <c r="BP1881" s="164"/>
      <c r="BQ1881" s="164"/>
      <c r="BR1881" s="164"/>
      <c r="BS1881" s="164"/>
      <c r="BT1881" s="164"/>
      <c r="BU1881" s="164"/>
      <c r="BV1881" s="164"/>
      <c r="BW1881" s="164"/>
      <c r="BX1881" s="164"/>
      <c r="BY1881" s="172"/>
    </row>
    <row r="1882" spans="1:77" s="169" customFormat="1" x14ac:dyDescent="0.3">
      <c r="A1882" s="156"/>
      <c r="B1882" s="170"/>
      <c r="W1882" s="170"/>
      <c r="X1882" s="164"/>
      <c r="Y1882" s="164"/>
      <c r="Z1882" s="164"/>
      <c r="AA1882" s="164"/>
      <c r="AB1882" s="164"/>
      <c r="AC1882" s="164"/>
      <c r="AD1882" s="164"/>
      <c r="AE1882" s="164"/>
      <c r="AF1882" s="164"/>
      <c r="AG1882" s="164"/>
      <c r="AH1882" s="164"/>
      <c r="AI1882" s="164"/>
      <c r="AJ1882" s="164"/>
      <c r="AK1882" s="164"/>
      <c r="AL1882" s="164"/>
      <c r="AM1882" s="164"/>
      <c r="AN1882" s="164"/>
      <c r="AO1882" s="164"/>
      <c r="AP1882" s="164"/>
      <c r="AQ1882" s="164"/>
      <c r="AR1882" s="164"/>
      <c r="AS1882" s="164"/>
      <c r="AT1882" s="164"/>
      <c r="AU1882" s="164"/>
      <c r="AV1882" s="164"/>
      <c r="AW1882" s="164"/>
      <c r="AX1882" s="164"/>
      <c r="AY1882" s="164"/>
      <c r="AZ1882" s="164"/>
      <c r="BA1882" s="164"/>
      <c r="BB1882" s="164"/>
      <c r="BC1882" s="164"/>
      <c r="BD1882" s="164"/>
      <c r="BE1882" s="164"/>
      <c r="BF1882" s="164"/>
      <c r="BG1882" s="164"/>
      <c r="BH1882" s="164"/>
      <c r="BI1882" s="164"/>
      <c r="BJ1882" s="164"/>
      <c r="BK1882" s="164"/>
      <c r="BL1882" s="164"/>
      <c r="BM1882" s="164"/>
      <c r="BN1882" s="164"/>
      <c r="BO1882" s="164"/>
      <c r="BP1882" s="164"/>
      <c r="BQ1882" s="164"/>
      <c r="BR1882" s="164"/>
      <c r="BS1882" s="164"/>
      <c r="BT1882" s="164"/>
      <c r="BU1882" s="164"/>
      <c r="BV1882" s="164"/>
      <c r="BW1882" s="164"/>
      <c r="BX1882" s="164"/>
      <c r="BY1882" s="172"/>
    </row>
    <row r="1883" spans="1:77" s="169" customFormat="1" x14ac:dyDescent="0.3">
      <c r="A1883" s="156"/>
      <c r="B1883" s="244"/>
      <c r="W1883" s="170"/>
      <c r="X1883" s="164"/>
      <c r="Y1883" s="164"/>
      <c r="Z1883" s="164"/>
      <c r="AA1883" s="164"/>
      <c r="AB1883" s="164"/>
      <c r="AC1883" s="164"/>
      <c r="AD1883" s="164"/>
      <c r="AE1883" s="164"/>
      <c r="AF1883" s="164"/>
      <c r="AG1883" s="164"/>
      <c r="AH1883" s="164"/>
      <c r="AI1883" s="164"/>
      <c r="AJ1883" s="164"/>
      <c r="AK1883" s="164"/>
      <c r="AL1883" s="164"/>
      <c r="AM1883" s="164"/>
      <c r="AN1883" s="164"/>
      <c r="AO1883" s="164"/>
      <c r="AP1883" s="164"/>
      <c r="AQ1883" s="164"/>
      <c r="AR1883" s="164"/>
      <c r="AS1883" s="164"/>
      <c r="AT1883" s="164"/>
      <c r="AU1883" s="164"/>
      <c r="AV1883" s="164"/>
      <c r="AW1883" s="164"/>
      <c r="AX1883" s="164"/>
      <c r="AY1883" s="164"/>
      <c r="AZ1883" s="164"/>
      <c r="BA1883" s="164"/>
      <c r="BB1883" s="164"/>
      <c r="BC1883" s="164"/>
      <c r="BD1883" s="164"/>
      <c r="BE1883" s="164"/>
      <c r="BF1883" s="164"/>
      <c r="BG1883" s="164"/>
      <c r="BH1883" s="164"/>
      <c r="BI1883" s="164"/>
      <c r="BJ1883" s="164"/>
      <c r="BK1883" s="164"/>
      <c r="BL1883" s="164"/>
      <c r="BM1883" s="164"/>
      <c r="BN1883" s="164"/>
      <c r="BO1883" s="164"/>
      <c r="BP1883" s="164"/>
      <c r="BQ1883" s="164"/>
      <c r="BR1883" s="164"/>
      <c r="BS1883" s="164"/>
      <c r="BT1883" s="164"/>
      <c r="BU1883" s="164"/>
      <c r="BV1883" s="164"/>
      <c r="BW1883" s="164"/>
      <c r="BX1883" s="164"/>
      <c r="BY1883" s="172"/>
    </row>
    <row r="1884" spans="1:77" x14ac:dyDescent="0.3">
      <c r="B1884" s="244"/>
      <c r="C1884" s="169"/>
      <c r="D1884" s="169"/>
      <c r="E1884" s="169"/>
      <c r="F1884" s="169"/>
      <c r="G1884" s="169"/>
      <c r="H1884" s="169"/>
      <c r="I1884" s="169"/>
      <c r="J1884" s="169"/>
      <c r="K1884" s="169"/>
      <c r="L1884" s="169"/>
      <c r="M1884" s="169"/>
      <c r="N1884" s="169"/>
      <c r="O1884" s="169"/>
      <c r="P1884" s="169"/>
      <c r="Q1884" s="169"/>
      <c r="R1884" s="169"/>
      <c r="S1884" s="169"/>
      <c r="T1884" s="169"/>
      <c r="U1884" s="169"/>
      <c r="V1884" s="169"/>
    </row>
    <row r="1885" spans="1:77" x14ac:dyDescent="0.3">
      <c r="B1885" s="244"/>
      <c r="C1885" s="169"/>
      <c r="D1885" s="169"/>
      <c r="E1885" s="169"/>
      <c r="F1885" s="169"/>
      <c r="G1885" s="169"/>
      <c r="H1885" s="169"/>
      <c r="I1885" s="169"/>
      <c r="J1885" s="169"/>
      <c r="K1885" s="169"/>
      <c r="L1885" s="169"/>
      <c r="M1885" s="169"/>
      <c r="N1885" s="169"/>
      <c r="O1885" s="169"/>
      <c r="P1885" s="169"/>
      <c r="Q1885" s="169"/>
      <c r="R1885" s="169"/>
      <c r="S1885" s="169"/>
      <c r="T1885" s="169"/>
      <c r="U1885" s="169"/>
      <c r="V1885" s="169"/>
    </row>
    <row r="1886" spans="1:77" x14ac:dyDescent="0.3">
      <c r="B1886" s="244"/>
      <c r="C1886" s="169"/>
      <c r="D1886" s="169"/>
      <c r="E1886" s="169"/>
      <c r="F1886" s="169"/>
      <c r="G1886" s="169"/>
      <c r="H1886" s="169"/>
      <c r="I1886" s="169"/>
      <c r="J1886" s="169"/>
      <c r="K1886" s="169"/>
      <c r="L1886" s="169"/>
      <c r="M1886" s="169"/>
      <c r="N1886" s="169"/>
      <c r="O1886" s="169"/>
      <c r="P1886" s="169"/>
      <c r="Q1886" s="169"/>
      <c r="R1886" s="169"/>
      <c r="S1886" s="169"/>
      <c r="T1886" s="169"/>
      <c r="U1886" s="169"/>
      <c r="V1886" s="169"/>
    </row>
    <row r="1887" spans="1:77" x14ac:dyDescent="0.3">
      <c r="B1887" s="244"/>
      <c r="C1887" s="169"/>
      <c r="D1887" s="169"/>
      <c r="E1887" s="169"/>
      <c r="F1887" s="169"/>
      <c r="G1887" s="169"/>
      <c r="H1887" s="169"/>
      <c r="I1887" s="169"/>
      <c r="J1887" s="169"/>
      <c r="K1887" s="169"/>
      <c r="L1887" s="169"/>
      <c r="M1887" s="169"/>
      <c r="N1887" s="169"/>
      <c r="O1887" s="169"/>
      <c r="P1887" s="169"/>
      <c r="Q1887" s="169"/>
      <c r="R1887" s="169"/>
      <c r="S1887" s="169"/>
      <c r="T1887" s="169"/>
      <c r="U1887" s="169"/>
      <c r="V1887" s="169"/>
    </row>
    <row r="1888" spans="1:77" x14ac:dyDescent="0.3">
      <c r="B1888" s="244"/>
      <c r="C1888" s="169"/>
      <c r="D1888" s="169"/>
      <c r="E1888" s="169"/>
      <c r="F1888" s="169"/>
      <c r="G1888" s="169"/>
      <c r="H1888" s="169"/>
      <c r="I1888" s="169"/>
      <c r="J1888" s="169"/>
      <c r="K1888" s="169"/>
      <c r="L1888" s="169"/>
      <c r="M1888" s="169"/>
      <c r="N1888" s="169"/>
      <c r="O1888" s="169"/>
      <c r="P1888" s="169"/>
      <c r="Q1888" s="169"/>
      <c r="R1888" s="169"/>
      <c r="S1888" s="169"/>
      <c r="T1888" s="169"/>
      <c r="U1888" s="169"/>
      <c r="V1888" s="169"/>
      <c r="W1888" s="244"/>
      <c r="X1888" s="195"/>
      <c r="Y1888" s="195"/>
    </row>
    <row r="1889" spans="2:77" x14ac:dyDescent="0.3">
      <c r="B1889" s="244"/>
      <c r="C1889" s="169"/>
      <c r="D1889" s="169"/>
      <c r="E1889" s="169"/>
      <c r="F1889" s="169"/>
      <c r="G1889" s="169"/>
      <c r="H1889" s="169"/>
      <c r="I1889" s="169"/>
      <c r="J1889" s="169"/>
      <c r="K1889" s="169"/>
      <c r="L1889" s="169"/>
      <c r="M1889" s="169"/>
      <c r="N1889" s="169"/>
      <c r="O1889" s="169"/>
      <c r="P1889" s="169"/>
      <c r="Q1889" s="169"/>
      <c r="R1889" s="169"/>
      <c r="S1889" s="169"/>
      <c r="T1889" s="169"/>
      <c r="U1889" s="169"/>
      <c r="V1889" s="169"/>
      <c r="W1889" s="244"/>
      <c r="X1889" s="195"/>
      <c r="Y1889" s="195"/>
      <c r="Z1889" s="195"/>
      <c r="AA1889" s="195"/>
      <c r="AB1889" s="195"/>
      <c r="AC1889" s="195"/>
      <c r="AD1889" s="195"/>
      <c r="AE1889" s="195"/>
      <c r="AF1889" s="195"/>
      <c r="AG1889" s="195"/>
      <c r="AH1889" s="195"/>
      <c r="AI1889" s="195"/>
      <c r="AJ1889" s="195"/>
      <c r="AK1889" s="195"/>
      <c r="AL1889" s="195"/>
      <c r="AM1889" s="195"/>
      <c r="AN1889" s="195"/>
      <c r="AO1889" s="195"/>
      <c r="AP1889" s="195"/>
      <c r="AQ1889" s="195"/>
      <c r="AR1889" s="195"/>
      <c r="AS1889" s="195"/>
      <c r="AT1889" s="195"/>
      <c r="AU1889" s="195"/>
      <c r="AV1889" s="195"/>
      <c r="AW1889" s="195"/>
      <c r="AX1889" s="195"/>
      <c r="AY1889" s="195"/>
      <c r="AZ1889" s="195"/>
      <c r="BA1889" s="195"/>
      <c r="BB1889" s="195"/>
      <c r="BC1889" s="195"/>
      <c r="BD1889" s="195"/>
      <c r="BE1889" s="195"/>
      <c r="BF1889" s="195"/>
      <c r="BG1889" s="195"/>
      <c r="BH1889" s="195"/>
      <c r="BI1889" s="195"/>
      <c r="BJ1889" s="195"/>
      <c r="BK1889" s="195"/>
      <c r="BL1889" s="195"/>
      <c r="BM1889" s="195"/>
      <c r="BN1889" s="195"/>
      <c r="BO1889" s="195"/>
      <c r="BP1889" s="195"/>
      <c r="BQ1889" s="195"/>
      <c r="BR1889" s="195"/>
      <c r="BS1889" s="195"/>
      <c r="BT1889" s="195"/>
      <c r="BU1889" s="195"/>
      <c r="BV1889" s="195"/>
      <c r="BW1889" s="195"/>
      <c r="BX1889" s="195"/>
      <c r="BY1889" s="195"/>
    </row>
    <row r="1890" spans="2:77" x14ac:dyDescent="0.3">
      <c r="B1890" s="244"/>
      <c r="C1890" s="169"/>
      <c r="D1890" s="169"/>
      <c r="E1890" s="169"/>
      <c r="F1890" s="169"/>
      <c r="G1890" s="169"/>
      <c r="H1890" s="169"/>
      <c r="I1890" s="169"/>
      <c r="J1890" s="169"/>
      <c r="K1890" s="169"/>
      <c r="L1890" s="169"/>
      <c r="M1890" s="169"/>
      <c r="N1890" s="169"/>
      <c r="O1890" s="169"/>
      <c r="P1890" s="169"/>
      <c r="Q1890" s="169"/>
      <c r="R1890" s="169"/>
      <c r="S1890" s="169"/>
      <c r="T1890" s="169"/>
      <c r="U1890" s="169"/>
      <c r="V1890" s="169"/>
      <c r="W1890" s="244"/>
      <c r="X1890" s="195"/>
      <c r="Y1890" s="195"/>
      <c r="Z1890" s="195"/>
      <c r="AA1890" s="195"/>
      <c r="AB1890" s="195"/>
      <c r="AC1890" s="195"/>
      <c r="AD1890" s="195"/>
      <c r="AE1890" s="195"/>
      <c r="AF1890" s="195"/>
      <c r="AG1890" s="195"/>
      <c r="AH1890" s="195"/>
      <c r="AI1890" s="195"/>
      <c r="AJ1890" s="195"/>
      <c r="AK1890" s="195"/>
      <c r="AL1890" s="195"/>
      <c r="AM1890" s="195"/>
      <c r="AN1890" s="195"/>
      <c r="AO1890" s="195"/>
      <c r="AP1890" s="195"/>
      <c r="AQ1890" s="195"/>
      <c r="AR1890" s="195"/>
      <c r="AS1890" s="195"/>
      <c r="AT1890" s="195"/>
      <c r="AU1890" s="195"/>
      <c r="AV1890" s="195"/>
      <c r="AW1890" s="195"/>
      <c r="AX1890" s="195"/>
      <c r="AY1890" s="195"/>
      <c r="AZ1890" s="195"/>
      <c r="BA1890" s="195"/>
      <c r="BB1890" s="195"/>
      <c r="BC1890" s="195"/>
      <c r="BD1890" s="195"/>
      <c r="BE1890" s="195"/>
      <c r="BF1890" s="195"/>
      <c r="BG1890" s="195"/>
      <c r="BH1890" s="195"/>
      <c r="BI1890" s="195"/>
      <c r="BJ1890" s="195"/>
      <c r="BK1890" s="195"/>
      <c r="BL1890" s="195"/>
      <c r="BM1890" s="195"/>
      <c r="BN1890" s="195"/>
      <c r="BO1890" s="195"/>
      <c r="BP1890" s="195"/>
      <c r="BQ1890" s="195"/>
      <c r="BR1890" s="195"/>
      <c r="BS1890" s="195"/>
      <c r="BT1890" s="195"/>
      <c r="BU1890" s="195"/>
      <c r="BV1890" s="195"/>
      <c r="BW1890" s="195"/>
      <c r="BX1890" s="195"/>
      <c r="BY1890" s="195"/>
    </row>
    <row r="1891" spans="2:77" x14ac:dyDescent="0.3">
      <c r="B1891" s="244"/>
      <c r="C1891" s="169"/>
      <c r="D1891" s="169"/>
      <c r="E1891" s="169"/>
      <c r="F1891" s="169"/>
      <c r="G1891" s="169"/>
      <c r="H1891" s="169"/>
      <c r="I1891" s="169"/>
      <c r="J1891" s="169"/>
      <c r="K1891" s="169"/>
      <c r="L1891" s="169"/>
      <c r="M1891" s="169"/>
      <c r="N1891" s="169"/>
      <c r="O1891" s="169"/>
      <c r="P1891" s="169"/>
      <c r="Q1891" s="169"/>
      <c r="R1891" s="169"/>
      <c r="S1891" s="169"/>
      <c r="T1891" s="169"/>
      <c r="U1891" s="169"/>
      <c r="V1891" s="169"/>
      <c r="W1891" s="244"/>
      <c r="X1891" s="195"/>
      <c r="Y1891" s="195"/>
      <c r="Z1891" s="195"/>
      <c r="AA1891" s="195"/>
      <c r="AB1891" s="195"/>
      <c r="AC1891" s="195"/>
      <c r="AD1891" s="195"/>
      <c r="AE1891" s="195"/>
      <c r="AF1891" s="195"/>
      <c r="AG1891" s="195"/>
      <c r="AH1891" s="195"/>
      <c r="AI1891" s="195"/>
      <c r="AJ1891" s="195"/>
      <c r="AK1891" s="195"/>
      <c r="AL1891" s="195"/>
      <c r="AM1891" s="195"/>
      <c r="AN1891" s="195"/>
      <c r="AO1891" s="195"/>
      <c r="AP1891" s="195"/>
      <c r="AQ1891" s="195"/>
      <c r="AR1891" s="195"/>
      <c r="AS1891" s="195"/>
      <c r="AT1891" s="195"/>
      <c r="AU1891" s="195"/>
      <c r="AV1891" s="195"/>
      <c r="AW1891" s="195"/>
      <c r="AX1891" s="195"/>
      <c r="AY1891" s="195"/>
      <c r="AZ1891" s="195"/>
      <c r="BA1891" s="195"/>
      <c r="BB1891" s="195"/>
      <c r="BC1891" s="195"/>
      <c r="BD1891" s="195"/>
      <c r="BE1891" s="195"/>
      <c r="BF1891" s="195"/>
      <c r="BG1891" s="195"/>
      <c r="BH1891" s="195"/>
      <c r="BI1891" s="195"/>
      <c r="BJ1891" s="195"/>
      <c r="BK1891" s="195"/>
      <c r="BL1891" s="195"/>
      <c r="BM1891" s="195"/>
      <c r="BN1891" s="195"/>
      <c r="BO1891" s="195"/>
      <c r="BP1891" s="195"/>
      <c r="BQ1891" s="195"/>
      <c r="BR1891" s="195"/>
      <c r="BS1891" s="195"/>
      <c r="BT1891" s="195"/>
      <c r="BU1891" s="195"/>
      <c r="BV1891" s="195"/>
      <c r="BW1891" s="195"/>
      <c r="BX1891" s="195"/>
      <c r="BY1891" s="195"/>
    </row>
    <row r="1892" spans="2:77" x14ac:dyDescent="0.3">
      <c r="B1892" s="244"/>
      <c r="C1892" s="169"/>
      <c r="D1892" s="169"/>
      <c r="E1892" s="169"/>
      <c r="F1892" s="169"/>
      <c r="G1892" s="169"/>
      <c r="H1892" s="169"/>
      <c r="I1892" s="169"/>
      <c r="J1892" s="169"/>
      <c r="K1892" s="169"/>
      <c r="L1892" s="169"/>
      <c r="M1892" s="169"/>
      <c r="N1892" s="169"/>
      <c r="O1892" s="169"/>
      <c r="P1892" s="169"/>
      <c r="Q1892" s="169"/>
      <c r="R1892" s="169"/>
      <c r="S1892" s="169"/>
      <c r="T1892" s="169"/>
      <c r="U1892" s="169"/>
      <c r="V1892" s="169"/>
      <c r="W1892" s="244"/>
      <c r="X1892" s="195"/>
      <c r="Y1892" s="195"/>
      <c r="Z1892" s="195"/>
      <c r="AA1892" s="195"/>
      <c r="AB1892" s="195"/>
      <c r="AC1892" s="195"/>
      <c r="AD1892" s="195"/>
      <c r="AE1892" s="195"/>
      <c r="AF1892" s="195"/>
      <c r="AG1892" s="195"/>
      <c r="AH1892" s="195"/>
      <c r="AI1892" s="195"/>
      <c r="AJ1892" s="195"/>
      <c r="AK1892" s="195"/>
      <c r="AL1892" s="195"/>
      <c r="AM1892" s="195"/>
      <c r="AN1892" s="195"/>
      <c r="AO1892" s="195"/>
      <c r="AP1892" s="195"/>
      <c r="AQ1892" s="195"/>
      <c r="AR1892" s="195"/>
      <c r="AS1892" s="195"/>
      <c r="AT1892" s="195"/>
      <c r="AU1892" s="195"/>
      <c r="AV1892" s="195"/>
      <c r="AW1892" s="195"/>
      <c r="AX1892" s="195"/>
      <c r="AY1892" s="195"/>
      <c r="AZ1892" s="195"/>
      <c r="BA1892" s="195"/>
      <c r="BB1892" s="195"/>
      <c r="BC1892" s="195"/>
      <c r="BD1892" s="195"/>
      <c r="BE1892" s="195"/>
      <c r="BF1892" s="195"/>
      <c r="BG1892" s="195"/>
      <c r="BH1892" s="195"/>
      <c r="BI1892" s="195"/>
      <c r="BJ1892" s="195"/>
      <c r="BK1892" s="195"/>
      <c r="BL1892" s="195"/>
      <c r="BM1892" s="195"/>
      <c r="BN1892" s="195"/>
      <c r="BO1892" s="195"/>
      <c r="BP1892" s="195"/>
      <c r="BQ1892" s="195"/>
      <c r="BR1892" s="195"/>
      <c r="BS1892" s="195"/>
      <c r="BT1892" s="195"/>
      <c r="BU1892" s="195"/>
      <c r="BV1892" s="195"/>
      <c r="BW1892" s="195"/>
      <c r="BX1892" s="195"/>
      <c r="BY1892" s="195"/>
    </row>
    <row r="1893" spans="2:77" x14ac:dyDescent="0.3">
      <c r="B1893" s="244"/>
      <c r="C1893" s="169"/>
      <c r="D1893" s="169"/>
      <c r="E1893" s="169"/>
      <c r="F1893" s="169"/>
      <c r="G1893" s="169"/>
      <c r="H1893" s="169"/>
      <c r="I1893" s="169"/>
      <c r="J1893" s="169"/>
      <c r="K1893" s="169"/>
      <c r="L1893" s="169"/>
      <c r="M1893" s="169"/>
      <c r="N1893" s="169"/>
      <c r="O1893" s="169"/>
      <c r="P1893" s="169"/>
      <c r="Q1893" s="169"/>
      <c r="R1893" s="169"/>
      <c r="S1893" s="169"/>
      <c r="T1893" s="169"/>
      <c r="U1893" s="169"/>
      <c r="V1893" s="169"/>
      <c r="W1893" s="244"/>
      <c r="X1893" s="195"/>
      <c r="Y1893" s="195"/>
      <c r="Z1893" s="195"/>
      <c r="AA1893" s="195"/>
      <c r="AB1893" s="195"/>
      <c r="AC1893" s="195"/>
      <c r="AD1893" s="195"/>
      <c r="AE1893" s="195"/>
      <c r="AF1893" s="195"/>
      <c r="AG1893" s="195"/>
      <c r="AH1893" s="195"/>
      <c r="AI1893" s="195"/>
      <c r="AJ1893" s="195"/>
      <c r="AK1893" s="195"/>
      <c r="AL1893" s="195"/>
      <c r="AM1893" s="195"/>
      <c r="AN1893" s="195"/>
      <c r="AO1893" s="195"/>
      <c r="AP1893" s="195"/>
      <c r="AQ1893" s="195"/>
      <c r="AR1893" s="195"/>
      <c r="AS1893" s="195"/>
      <c r="AT1893" s="195"/>
      <c r="AU1893" s="195"/>
      <c r="AV1893" s="195"/>
      <c r="AW1893" s="195"/>
      <c r="AX1893" s="195"/>
      <c r="AY1893" s="195"/>
      <c r="AZ1893" s="195"/>
      <c r="BA1893" s="195"/>
      <c r="BB1893" s="195"/>
      <c r="BC1893" s="195"/>
      <c r="BD1893" s="195"/>
      <c r="BE1893" s="195"/>
      <c r="BF1893" s="195"/>
      <c r="BG1893" s="195"/>
      <c r="BH1893" s="195"/>
      <c r="BI1893" s="195"/>
      <c r="BJ1893" s="195"/>
      <c r="BK1893" s="195"/>
      <c r="BL1893" s="195"/>
      <c r="BM1893" s="195"/>
      <c r="BN1893" s="195"/>
      <c r="BO1893" s="195"/>
      <c r="BP1893" s="195"/>
      <c r="BQ1893" s="195"/>
      <c r="BR1893" s="195"/>
      <c r="BS1893" s="195"/>
      <c r="BT1893" s="195"/>
      <c r="BU1893" s="195"/>
      <c r="BV1893" s="195"/>
      <c r="BW1893" s="195"/>
      <c r="BX1893" s="195"/>
      <c r="BY1893" s="195"/>
    </row>
    <row r="1894" spans="2:77" x14ac:dyDescent="0.3">
      <c r="B1894" s="244"/>
      <c r="C1894" s="169"/>
      <c r="D1894" s="169"/>
      <c r="E1894" s="169"/>
      <c r="F1894" s="169"/>
      <c r="G1894" s="169"/>
      <c r="H1894" s="169"/>
      <c r="I1894" s="169"/>
      <c r="J1894" s="169"/>
      <c r="K1894" s="169"/>
      <c r="L1894" s="169"/>
      <c r="M1894" s="169"/>
      <c r="N1894" s="169"/>
      <c r="O1894" s="169"/>
      <c r="P1894" s="169"/>
      <c r="Q1894" s="169"/>
      <c r="R1894" s="169"/>
      <c r="S1894" s="169"/>
      <c r="T1894" s="169"/>
      <c r="U1894" s="169"/>
      <c r="V1894" s="169"/>
      <c r="W1894" s="244"/>
      <c r="X1894" s="195"/>
      <c r="Y1894" s="195"/>
      <c r="Z1894" s="195"/>
      <c r="AA1894" s="195"/>
      <c r="AB1894" s="195"/>
      <c r="AC1894" s="195"/>
      <c r="AD1894" s="195"/>
      <c r="AE1894" s="195"/>
      <c r="AF1894" s="195"/>
      <c r="AG1894" s="195"/>
      <c r="AH1894" s="195"/>
      <c r="AI1894" s="195"/>
      <c r="AJ1894" s="195"/>
      <c r="AK1894" s="195"/>
      <c r="AL1894" s="195"/>
      <c r="AM1894" s="195"/>
      <c r="AN1894" s="195"/>
      <c r="AO1894" s="195"/>
      <c r="AP1894" s="195"/>
      <c r="AQ1894" s="195"/>
      <c r="AR1894" s="195"/>
      <c r="AS1894" s="195"/>
      <c r="AT1894" s="195"/>
      <c r="AU1894" s="195"/>
      <c r="AV1894" s="195"/>
      <c r="AW1894" s="195"/>
      <c r="AX1894" s="195"/>
      <c r="AY1894" s="195"/>
      <c r="AZ1894" s="195"/>
      <c r="BA1894" s="195"/>
      <c r="BB1894" s="195"/>
      <c r="BC1894" s="195"/>
      <c r="BD1894" s="195"/>
      <c r="BE1894" s="195"/>
      <c r="BF1894" s="195"/>
      <c r="BG1894" s="195"/>
      <c r="BH1894" s="195"/>
      <c r="BI1894" s="195"/>
      <c r="BJ1894" s="195"/>
      <c r="BK1894" s="195"/>
      <c r="BL1894" s="195"/>
      <c r="BM1894" s="195"/>
      <c r="BN1894" s="195"/>
      <c r="BO1894" s="195"/>
      <c r="BP1894" s="195"/>
      <c r="BQ1894" s="195"/>
      <c r="BR1894" s="195"/>
      <c r="BS1894" s="195"/>
      <c r="BT1894" s="195"/>
      <c r="BU1894" s="195"/>
      <c r="BV1894" s="195"/>
      <c r="BW1894" s="195"/>
      <c r="BX1894" s="195"/>
      <c r="BY1894" s="195"/>
    </row>
    <row r="1895" spans="2:77" x14ac:dyDescent="0.3">
      <c r="B1895" s="244"/>
      <c r="C1895" s="169"/>
      <c r="D1895" s="169"/>
      <c r="E1895" s="169"/>
      <c r="F1895" s="169"/>
      <c r="G1895" s="169"/>
      <c r="H1895" s="169"/>
      <c r="I1895" s="169"/>
      <c r="J1895" s="169"/>
      <c r="K1895" s="169"/>
      <c r="L1895" s="169"/>
      <c r="M1895" s="169"/>
      <c r="N1895" s="169"/>
      <c r="O1895" s="169"/>
      <c r="P1895" s="169"/>
      <c r="Q1895" s="169"/>
      <c r="R1895" s="169"/>
      <c r="S1895" s="169"/>
      <c r="T1895" s="169"/>
      <c r="U1895" s="169"/>
      <c r="V1895" s="169"/>
      <c r="W1895" s="244"/>
      <c r="X1895" s="195"/>
      <c r="Y1895" s="195"/>
      <c r="Z1895" s="195"/>
      <c r="AA1895" s="195"/>
      <c r="AB1895" s="195"/>
      <c r="AC1895" s="195"/>
      <c r="AD1895" s="195"/>
      <c r="AE1895" s="195"/>
      <c r="AF1895" s="195"/>
      <c r="AG1895" s="195"/>
      <c r="AH1895" s="195"/>
      <c r="AI1895" s="195"/>
      <c r="AJ1895" s="195"/>
      <c r="AK1895" s="195"/>
      <c r="AL1895" s="195"/>
      <c r="AM1895" s="195"/>
      <c r="AN1895" s="195"/>
      <c r="AO1895" s="195"/>
      <c r="AP1895" s="195"/>
      <c r="AQ1895" s="195"/>
      <c r="AR1895" s="195"/>
      <c r="AS1895" s="195"/>
      <c r="AT1895" s="195"/>
      <c r="AU1895" s="195"/>
      <c r="AV1895" s="195"/>
      <c r="AW1895" s="195"/>
      <c r="AX1895" s="195"/>
      <c r="AY1895" s="195"/>
      <c r="AZ1895" s="195"/>
      <c r="BA1895" s="195"/>
      <c r="BB1895" s="195"/>
      <c r="BC1895" s="195"/>
      <c r="BD1895" s="195"/>
      <c r="BE1895" s="195"/>
      <c r="BF1895" s="195"/>
      <c r="BG1895" s="195"/>
      <c r="BH1895" s="195"/>
      <c r="BI1895" s="195"/>
      <c r="BJ1895" s="195"/>
      <c r="BK1895" s="195"/>
      <c r="BL1895" s="195"/>
      <c r="BM1895" s="195"/>
      <c r="BN1895" s="195"/>
      <c r="BO1895" s="195"/>
      <c r="BP1895" s="195"/>
      <c r="BQ1895" s="195"/>
      <c r="BR1895" s="195"/>
      <c r="BS1895" s="195"/>
      <c r="BT1895" s="195"/>
      <c r="BU1895" s="195"/>
      <c r="BV1895" s="195"/>
      <c r="BW1895" s="195"/>
      <c r="BX1895" s="195"/>
      <c r="BY1895" s="195"/>
    </row>
    <row r="1896" spans="2:77" x14ac:dyDescent="0.3">
      <c r="B1896" s="244"/>
      <c r="C1896" s="169"/>
      <c r="D1896" s="169"/>
      <c r="E1896" s="169"/>
      <c r="F1896" s="169"/>
      <c r="G1896" s="169"/>
      <c r="H1896" s="169"/>
      <c r="I1896" s="169"/>
      <c r="J1896" s="169"/>
      <c r="K1896" s="169"/>
      <c r="L1896" s="169"/>
      <c r="M1896" s="169"/>
      <c r="N1896" s="169"/>
      <c r="O1896" s="169"/>
      <c r="P1896" s="169"/>
      <c r="Q1896" s="169"/>
      <c r="R1896" s="169"/>
      <c r="S1896" s="169"/>
      <c r="T1896" s="169"/>
      <c r="U1896" s="169"/>
      <c r="V1896" s="169"/>
      <c r="W1896" s="244"/>
      <c r="X1896" s="195"/>
      <c r="Y1896" s="195"/>
      <c r="Z1896" s="195"/>
      <c r="AA1896" s="195"/>
      <c r="AB1896" s="195"/>
      <c r="AC1896" s="195"/>
      <c r="AD1896" s="195"/>
      <c r="AE1896" s="195"/>
      <c r="AF1896" s="195"/>
      <c r="AG1896" s="195"/>
      <c r="AH1896" s="195"/>
      <c r="AI1896" s="195"/>
      <c r="AJ1896" s="195"/>
      <c r="AK1896" s="195"/>
      <c r="AL1896" s="195"/>
      <c r="AM1896" s="195"/>
      <c r="AN1896" s="195"/>
      <c r="AO1896" s="195"/>
      <c r="AP1896" s="195"/>
      <c r="AQ1896" s="195"/>
      <c r="AR1896" s="195"/>
      <c r="AS1896" s="195"/>
      <c r="AT1896" s="195"/>
      <c r="AU1896" s="195"/>
      <c r="AV1896" s="195"/>
      <c r="AW1896" s="195"/>
      <c r="AX1896" s="195"/>
      <c r="AY1896" s="195"/>
      <c r="AZ1896" s="195"/>
      <c r="BA1896" s="195"/>
      <c r="BB1896" s="195"/>
      <c r="BC1896" s="195"/>
      <c r="BD1896" s="195"/>
      <c r="BE1896" s="195"/>
      <c r="BF1896" s="195"/>
      <c r="BG1896" s="195"/>
      <c r="BH1896" s="195"/>
      <c r="BI1896" s="195"/>
      <c r="BJ1896" s="195"/>
      <c r="BK1896" s="195"/>
      <c r="BL1896" s="195"/>
      <c r="BM1896" s="195"/>
      <c r="BN1896" s="195"/>
      <c r="BO1896" s="195"/>
      <c r="BP1896" s="195"/>
      <c r="BQ1896" s="195"/>
      <c r="BR1896" s="195"/>
      <c r="BS1896" s="195"/>
      <c r="BT1896" s="195"/>
      <c r="BU1896" s="195"/>
      <c r="BV1896" s="195"/>
      <c r="BW1896" s="195"/>
      <c r="BX1896" s="195"/>
      <c r="BY1896" s="195"/>
    </row>
    <row r="1897" spans="2:77" x14ac:dyDescent="0.3">
      <c r="B1897" s="244"/>
      <c r="C1897" s="169"/>
      <c r="D1897" s="169"/>
      <c r="E1897" s="169"/>
      <c r="F1897" s="169"/>
      <c r="G1897" s="169"/>
      <c r="H1897" s="169"/>
      <c r="I1897" s="169"/>
      <c r="J1897" s="169"/>
      <c r="K1897" s="169"/>
      <c r="L1897" s="169"/>
      <c r="M1897" s="169"/>
      <c r="N1897" s="169"/>
      <c r="O1897" s="169"/>
      <c r="P1897" s="169"/>
      <c r="Q1897" s="169"/>
      <c r="R1897" s="169"/>
      <c r="S1897" s="169"/>
      <c r="T1897" s="169"/>
      <c r="U1897" s="169"/>
      <c r="V1897" s="169"/>
      <c r="W1897" s="244"/>
      <c r="X1897" s="195"/>
      <c r="Y1897" s="195"/>
      <c r="Z1897" s="195"/>
      <c r="AA1897" s="195"/>
      <c r="AB1897" s="195"/>
      <c r="AC1897" s="195"/>
      <c r="AD1897" s="195"/>
      <c r="AE1897" s="195"/>
      <c r="AF1897" s="195"/>
      <c r="AG1897" s="195"/>
      <c r="AH1897" s="195"/>
      <c r="AI1897" s="195"/>
      <c r="AJ1897" s="195"/>
      <c r="AK1897" s="195"/>
      <c r="AL1897" s="195"/>
      <c r="AM1897" s="195"/>
      <c r="AN1897" s="195"/>
      <c r="AO1897" s="195"/>
      <c r="AP1897" s="195"/>
      <c r="AQ1897" s="195"/>
      <c r="AR1897" s="195"/>
      <c r="AS1897" s="195"/>
      <c r="AT1897" s="195"/>
      <c r="AU1897" s="195"/>
      <c r="AV1897" s="195"/>
      <c r="AW1897" s="195"/>
      <c r="AX1897" s="195"/>
      <c r="AY1897" s="195"/>
      <c r="AZ1897" s="195"/>
      <c r="BA1897" s="195"/>
      <c r="BB1897" s="195"/>
      <c r="BC1897" s="195"/>
      <c r="BD1897" s="195"/>
      <c r="BE1897" s="195"/>
      <c r="BF1897" s="195"/>
      <c r="BG1897" s="195"/>
      <c r="BH1897" s="195"/>
      <c r="BI1897" s="195"/>
      <c r="BJ1897" s="195"/>
      <c r="BK1897" s="195"/>
      <c r="BL1897" s="195"/>
      <c r="BM1897" s="195"/>
      <c r="BN1897" s="195"/>
      <c r="BO1897" s="195"/>
      <c r="BP1897" s="195"/>
      <c r="BQ1897" s="195"/>
      <c r="BR1897" s="195"/>
      <c r="BS1897" s="195"/>
      <c r="BT1897" s="195"/>
      <c r="BU1897" s="195"/>
      <c r="BV1897" s="195"/>
      <c r="BW1897" s="195"/>
      <c r="BX1897" s="195"/>
      <c r="BY1897" s="195"/>
    </row>
    <row r="1898" spans="2:77" x14ac:dyDescent="0.3">
      <c r="B1898" s="244"/>
      <c r="C1898" s="169"/>
      <c r="D1898" s="169"/>
      <c r="E1898" s="169"/>
      <c r="F1898" s="169"/>
      <c r="G1898" s="169"/>
      <c r="H1898" s="169"/>
      <c r="I1898" s="169"/>
      <c r="J1898" s="169"/>
      <c r="K1898" s="169"/>
      <c r="L1898" s="169"/>
      <c r="M1898" s="169"/>
      <c r="N1898" s="169"/>
      <c r="O1898" s="169"/>
      <c r="P1898" s="169"/>
      <c r="Q1898" s="169"/>
      <c r="R1898" s="169"/>
      <c r="S1898" s="169"/>
      <c r="T1898" s="169"/>
      <c r="U1898" s="169"/>
      <c r="V1898" s="169"/>
      <c r="W1898" s="244"/>
      <c r="X1898" s="195"/>
      <c r="Y1898" s="195"/>
      <c r="Z1898" s="195"/>
      <c r="AA1898" s="195"/>
      <c r="AB1898" s="195"/>
      <c r="AC1898" s="195"/>
      <c r="AD1898" s="195"/>
      <c r="AE1898" s="195"/>
      <c r="AF1898" s="195"/>
      <c r="AG1898" s="195"/>
      <c r="AH1898" s="195"/>
      <c r="AI1898" s="195"/>
      <c r="AJ1898" s="195"/>
      <c r="AK1898" s="195"/>
      <c r="AL1898" s="195"/>
      <c r="AM1898" s="195"/>
      <c r="AN1898" s="195"/>
      <c r="AO1898" s="195"/>
      <c r="AP1898" s="195"/>
      <c r="AQ1898" s="195"/>
      <c r="AR1898" s="195"/>
      <c r="AS1898" s="195"/>
      <c r="AT1898" s="195"/>
      <c r="AU1898" s="195"/>
      <c r="AV1898" s="195"/>
      <c r="AW1898" s="195"/>
      <c r="AX1898" s="195"/>
      <c r="AY1898" s="195"/>
      <c r="AZ1898" s="195"/>
      <c r="BA1898" s="195"/>
      <c r="BB1898" s="195"/>
      <c r="BC1898" s="195"/>
      <c r="BD1898" s="195"/>
      <c r="BE1898" s="195"/>
      <c r="BF1898" s="195"/>
      <c r="BG1898" s="195"/>
      <c r="BH1898" s="195"/>
      <c r="BI1898" s="195"/>
      <c r="BJ1898" s="195"/>
      <c r="BK1898" s="195"/>
      <c r="BL1898" s="195"/>
      <c r="BM1898" s="195"/>
      <c r="BN1898" s="195"/>
      <c r="BO1898" s="195"/>
      <c r="BP1898" s="195"/>
      <c r="BQ1898" s="195"/>
      <c r="BR1898" s="195"/>
      <c r="BS1898" s="195"/>
      <c r="BT1898" s="195"/>
      <c r="BU1898" s="195"/>
      <c r="BV1898" s="195"/>
      <c r="BW1898" s="195"/>
      <c r="BX1898" s="195"/>
      <c r="BY1898" s="195"/>
    </row>
    <row r="1899" spans="2:77" x14ac:dyDescent="0.3">
      <c r="B1899" s="244"/>
      <c r="C1899" s="169"/>
      <c r="D1899" s="169"/>
      <c r="E1899" s="169"/>
      <c r="F1899" s="169"/>
      <c r="G1899" s="169"/>
      <c r="H1899" s="169"/>
      <c r="I1899" s="169"/>
      <c r="J1899" s="169"/>
      <c r="K1899" s="169"/>
      <c r="L1899" s="169"/>
      <c r="M1899" s="169"/>
      <c r="N1899" s="169"/>
      <c r="O1899" s="169"/>
      <c r="P1899" s="169"/>
      <c r="Q1899" s="169"/>
      <c r="R1899" s="169"/>
      <c r="S1899" s="169"/>
      <c r="T1899" s="169"/>
      <c r="U1899" s="169"/>
      <c r="V1899" s="169"/>
      <c r="W1899" s="244"/>
      <c r="X1899" s="195"/>
      <c r="Y1899" s="195"/>
      <c r="Z1899" s="195"/>
      <c r="AA1899" s="195"/>
      <c r="AB1899" s="195"/>
      <c r="AC1899" s="195"/>
      <c r="AD1899" s="195"/>
      <c r="AE1899" s="195"/>
      <c r="AF1899" s="195"/>
      <c r="AG1899" s="195"/>
      <c r="AH1899" s="195"/>
      <c r="AI1899" s="195"/>
      <c r="AJ1899" s="195"/>
      <c r="AK1899" s="195"/>
      <c r="AL1899" s="195"/>
      <c r="AM1899" s="195"/>
      <c r="AN1899" s="195"/>
      <c r="AO1899" s="195"/>
      <c r="AP1899" s="195"/>
      <c r="AQ1899" s="195"/>
      <c r="AR1899" s="195"/>
      <c r="AS1899" s="195"/>
      <c r="AT1899" s="195"/>
      <c r="AU1899" s="195"/>
      <c r="AV1899" s="195"/>
      <c r="AW1899" s="195"/>
      <c r="AX1899" s="195"/>
      <c r="AY1899" s="195"/>
      <c r="AZ1899" s="195"/>
      <c r="BA1899" s="195"/>
      <c r="BB1899" s="195"/>
      <c r="BC1899" s="195"/>
      <c r="BD1899" s="195"/>
      <c r="BE1899" s="195"/>
      <c r="BF1899" s="195"/>
      <c r="BG1899" s="195"/>
      <c r="BH1899" s="195"/>
      <c r="BI1899" s="195"/>
      <c r="BJ1899" s="195"/>
      <c r="BK1899" s="195"/>
      <c r="BL1899" s="195"/>
      <c r="BM1899" s="195"/>
      <c r="BN1899" s="195"/>
      <c r="BO1899" s="195"/>
      <c r="BP1899" s="195"/>
      <c r="BQ1899" s="195"/>
      <c r="BR1899" s="195"/>
      <c r="BS1899" s="195"/>
      <c r="BT1899" s="195"/>
      <c r="BU1899" s="195"/>
      <c r="BV1899" s="195"/>
      <c r="BW1899" s="195"/>
      <c r="BX1899" s="195"/>
      <c r="BY1899" s="195"/>
    </row>
    <row r="1900" spans="2:77" x14ac:dyDescent="0.3">
      <c r="B1900" s="244"/>
      <c r="C1900" s="169"/>
      <c r="D1900" s="169"/>
      <c r="E1900" s="169"/>
      <c r="F1900" s="169"/>
      <c r="G1900" s="169"/>
      <c r="H1900" s="169"/>
      <c r="I1900" s="169"/>
      <c r="J1900" s="169"/>
      <c r="K1900" s="169"/>
      <c r="L1900" s="169"/>
      <c r="M1900" s="169"/>
      <c r="N1900" s="169"/>
      <c r="O1900" s="169"/>
      <c r="P1900" s="169"/>
      <c r="Q1900" s="169"/>
      <c r="R1900" s="169"/>
      <c r="S1900" s="169"/>
      <c r="T1900" s="169"/>
      <c r="U1900" s="169"/>
      <c r="V1900" s="169"/>
      <c r="W1900" s="244"/>
      <c r="X1900" s="195"/>
      <c r="Y1900" s="195"/>
      <c r="Z1900" s="195"/>
      <c r="AA1900" s="195"/>
      <c r="AB1900" s="195"/>
      <c r="AC1900" s="195"/>
      <c r="AD1900" s="195"/>
      <c r="AE1900" s="195"/>
      <c r="AF1900" s="195"/>
      <c r="AG1900" s="195"/>
      <c r="AH1900" s="195"/>
      <c r="AI1900" s="195"/>
      <c r="AJ1900" s="195"/>
      <c r="AK1900" s="195"/>
      <c r="AL1900" s="195"/>
      <c r="AM1900" s="195"/>
      <c r="AN1900" s="195"/>
      <c r="AO1900" s="195"/>
      <c r="AP1900" s="195"/>
      <c r="AQ1900" s="195"/>
      <c r="AR1900" s="195"/>
      <c r="AS1900" s="195"/>
      <c r="AT1900" s="195"/>
      <c r="AU1900" s="195"/>
      <c r="AV1900" s="195"/>
      <c r="AW1900" s="195"/>
      <c r="AX1900" s="195"/>
      <c r="AY1900" s="195"/>
      <c r="AZ1900" s="195"/>
      <c r="BA1900" s="195"/>
      <c r="BB1900" s="195"/>
      <c r="BC1900" s="195"/>
      <c r="BD1900" s="195"/>
      <c r="BE1900" s="195"/>
      <c r="BF1900" s="195"/>
      <c r="BG1900" s="195"/>
      <c r="BH1900" s="195"/>
      <c r="BI1900" s="195"/>
      <c r="BJ1900" s="195"/>
      <c r="BK1900" s="195"/>
      <c r="BL1900" s="195"/>
      <c r="BM1900" s="195"/>
      <c r="BN1900" s="195"/>
      <c r="BO1900" s="195"/>
      <c r="BP1900" s="195"/>
      <c r="BQ1900" s="195"/>
      <c r="BR1900" s="195"/>
      <c r="BS1900" s="195"/>
      <c r="BT1900" s="195"/>
      <c r="BU1900" s="195"/>
      <c r="BV1900" s="195"/>
      <c r="BW1900" s="195"/>
      <c r="BX1900" s="195"/>
      <c r="BY1900" s="195"/>
    </row>
    <row r="1901" spans="2:77" x14ac:dyDescent="0.3">
      <c r="B1901" s="244"/>
      <c r="C1901" s="169"/>
      <c r="D1901" s="169"/>
      <c r="E1901" s="169"/>
      <c r="F1901" s="169"/>
      <c r="G1901" s="169"/>
      <c r="H1901" s="169"/>
      <c r="I1901" s="169"/>
      <c r="J1901" s="169"/>
      <c r="K1901" s="169"/>
      <c r="L1901" s="169"/>
      <c r="M1901" s="169"/>
      <c r="N1901" s="169"/>
      <c r="O1901" s="169"/>
      <c r="P1901" s="169"/>
      <c r="Q1901" s="169"/>
      <c r="R1901" s="169"/>
      <c r="S1901" s="169"/>
      <c r="T1901" s="169"/>
      <c r="U1901" s="169"/>
      <c r="V1901" s="169"/>
      <c r="W1901" s="244"/>
      <c r="X1901" s="195"/>
      <c r="Y1901" s="195"/>
      <c r="Z1901" s="195"/>
      <c r="AA1901" s="195"/>
      <c r="AB1901" s="195"/>
      <c r="AC1901" s="195"/>
      <c r="AD1901" s="195"/>
      <c r="AE1901" s="195"/>
      <c r="AF1901" s="195"/>
      <c r="AG1901" s="195"/>
      <c r="AH1901" s="195"/>
      <c r="AI1901" s="195"/>
      <c r="AJ1901" s="195"/>
      <c r="AK1901" s="195"/>
      <c r="AL1901" s="195"/>
      <c r="AM1901" s="195"/>
      <c r="AN1901" s="195"/>
      <c r="AO1901" s="195"/>
      <c r="AP1901" s="195"/>
      <c r="AQ1901" s="195"/>
      <c r="AR1901" s="195"/>
      <c r="AS1901" s="195"/>
      <c r="AT1901" s="195"/>
      <c r="AU1901" s="195"/>
      <c r="AV1901" s="195"/>
      <c r="AW1901" s="195"/>
      <c r="AX1901" s="195"/>
      <c r="AY1901" s="195"/>
      <c r="AZ1901" s="195"/>
      <c r="BA1901" s="195"/>
      <c r="BB1901" s="195"/>
      <c r="BC1901" s="195"/>
      <c r="BD1901" s="195"/>
      <c r="BE1901" s="195"/>
      <c r="BF1901" s="195"/>
      <c r="BG1901" s="195"/>
      <c r="BH1901" s="195"/>
      <c r="BI1901" s="195"/>
      <c r="BJ1901" s="195"/>
      <c r="BK1901" s="195"/>
      <c r="BL1901" s="195"/>
      <c r="BM1901" s="195"/>
      <c r="BN1901" s="195"/>
      <c r="BO1901" s="195"/>
      <c r="BP1901" s="195"/>
      <c r="BQ1901" s="195"/>
      <c r="BR1901" s="195"/>
      <c r="BS1901" s="195"/>
      <c r="BT1901" s="195"/>
      <c r="BU1901" s="195"/>
      <c r="BV1901" s="195"/>
      <c r="BW1901" s="195"/>
      <c r="BX1901" s="195"/>
      <c r="BY1901" s="195"/>
    </row>
    <row r="1902" spans="2:77" x14ac:dyDescent="0.3">
      <c r="B1902" s="244"/>
      <c r="C1902" s="169"/>
      <c r="D1902" s="169"/>
      <c r="E1902" s="169"/>
      <c r="F1902" s="169"/>
      <c r="G1902" s="169"/>
      <c r="H1902" s="169"/>
      <c r="I1902" s="169"/>
      <c r="J1902" s="169"/>
      <c r="K1902" s="169"/>
      <c r="L1902" s="169"/>
      <c r="M1902" s="169"/>
      <c r="N1902" s="169"/>
      <c r="O1902" s="169"/>
      <c r="P1902" s="169"/>
      <c r="Q1902" s="169"/>
      <c r="R1902" s="169"/>
      <c r="S1902" s="169"/>
      <c r="T1902" s="169"/>
      <c r="U1902" s="169"/>
      <c r="V1902" s="169"/>
      <c r="W1902" s="244"/>
      <c r="X1902" s="195"/>
      <c r="Y1902" s="195"/>
      <c r="Z1902" s="195"/>
      <c r="AA1902" s="195"/>
      <c r="AB1902" s="195"/>
      <c r="AC1902" s="195"/>
      <c r="AD1902" s="195"/>
      <c r="AE1902" s="195"/>
      <c r="AF1902" s="195"/>
      <c r="AG1902" s="195"/>
      <c r="AH1902" s="195"/>
      <c r="AI1902" s="195"/>
      <c r="AJ1902" s="195"/>
      <c r="AK1902" s="195"/>
      <c r="AL1902" s="195"/>
      <c r="AM1902" s="195"/>
      <c r="AN1902" s="195"/>
      <c r="AO1902" s="195"/>
      <c r="AP1902" s="195"/>
      <c r="AQ1902" s="195"/>
      <c r="AR1902" s="195"/>
      <c r="AS1902" s="195"/>
      <c r="AT1902" s="195"/>
      <c r="AU1902" s="195"/>
      <c r="AV1902" s="195"/>
      <c r="AW1902" s="195"/>
      <c r="AX1902" s="195"/>
      <c r="AY1902" s="195"/>
      <c r="AZ1902" s="195"/>
      <c r="BA1902" s="195"/>
      <c r="BB1902" s="195"/>
      <c r="BC1902" s="195"/>
      <c r="BD1902" s="195"/>
      <c r="BE1902" s="195"/>
      <c r="BF1902" s="195"/>
      <c r="BG1902" s="195"/>
      <c r="BH1902" s="195"/>
      <c r="BI1902" s="195"/>
      <c r="BJ1902" s="195"/>
      <c r="BK1902" s="195"/>
      <c r="BL1902" s="195"/>
      <c r="BM1902" s="195"/>
      <c r="BN1902" s="195"/>
      <c r="BO1902" s="195"/>
      <c r="BP1902" s="195"/>
      <c r="BQ1902" s="195"/>
      <c r="BR1902" s="195"/>
      <c r="BS1902" s="195"/>
      <c r="BT1902" s="195"/>
      <c r="BU1902" s="195"/>
      <c r="BV1902" s="195"/>
      <c r="BW1902" s="195"/>
      <c r="BX1902" s="195"/>
      <c r="BY1902" s="195"/>
    </row>
    <row r="1903" spans="2:77" x14ac:dyDescent="0.3">
      <c r="B1903" s="244"/>
      <c r="C1903" s="169"/>
      <c r="D1903" s="169"/>
      <c r="E1903" s="169"/>
      <c r="F1903" s="169"/>
      <c r="G1903" s="169"/>
      <c r="H1903" s="169"/>
      <c r="I1903" s="169"/>
      <c r="J1903" s="169"/>
      <c r="K1903" s="169"/>
      <c r="L1903" s="169"/>
      <c r="M1903" s="169"/>
      <c r="N1903" s="169"/>
      <c r="O1903" s="169"/>
      <c r="P1903" s="169"/>
      <c r="Q1903" s="169"/>
      <c r="R1903" s="169"/>
      <c r="S1903" s="169"/>
      <c r="T1903" s="169"/>
      <c r="U1903" s="169"/>
      <c r="V1903" s="169"/>
      <c r="W1903" s="244"/>
      <c r="X1903" s="195"/>
      <c r="Y1903" s="195"/>
      <c r="Z1903" s="195"/>
      <c r="AA1903" s="195"/>
      <c r="AB1903" s="195"/>
      <c r="AC1903" s="195"/>
      <c r="AD1903" s="195"/>
      <c r="AE1903" s="195"/>
      <c r="AF1903" s="195"/>
      <c r="AG1903" s="195"/>
      <c r="AH1903" s="195"/>
      <c r="AI1903" s="195"/>
      <c r="AJ1903" s="195"/>
      <c r="AK1903" s="195"/>
      <c r="AL1903" s="195"/>
      <c r="AM1903" s="195"/>
      <c r="AN1903" s="195"/>
      <c r="AO1903" s="195"/>
      <c r="AP1903" s="195"/>
      <c r="AQ1903" s="195"/>
      <c r="AR1903" s="195"/>
      <c r="AS1903" s="195"/>
      <c r="AT1903" s="195"/>
      <c r="AU1903" s="195"/>
      <c r="AV1903" s="195"/>
      <c r="AW1903" s="195"/>
      <c r="AX1903" s="195"/>
      <c r="AY1903" s="195"/>
      <c r="AZ1903" s="195"/>
      <c r="BA1903" s="195"/>
      <c r="BB1903" s="195"/>
      <c r="BC1903" s="195"/>
      <c r="BD1903" s="195"/>
      <c r="BE1903" s="195"/>
      <c r="BF1903" s="195"/>
      <c r="BG1903" s="195"/>
      <c r="BH1903" s="195"/>
      <c r="BI1903" s="195"/>
      <c r="BJ1903" s="195"/>
      <c r="BK1903" s="195"/>
      <c r="BL1903" s="195"/>
      <c r="BM1903" s="195"/>
      <c r="BN1903" s="195"/>
      <c r="BO1903" s="195"/>
      <c r="BP1903" s="195"/>
      <c r="BQ1903" s="195"/>
      <c r="BR1903" s="195"/>
      <c r="BS1903" s="195"/>
      <c r="BT1903" s="195"/>
      <c r="BU1903" s="195"/>
      <c r="BV1903" s="195"/>
      <c r="BW1903" s="195"/>
      <c r="BX1903" s="195"/>
      <c r="BY1903" s="195"/>
    </row>
    <row r="1904" spans="2:77" x14ac:dyDescent="0.3">
      <c r="B1904" s="244"/>
      <c r="C1904" s="169"/>
      <c r="D1904" s="169"/>
      <c r="E1904" s="169"/>
      <c r="F1904" s="169"/>
      <c r="G1904" s="169"/>
      <c r="H1904" s="169"/>
      <c r="I1904" s="169"/>
      <c r="J1904" s="169"/>
      <c r="K1904" s="169"/>
      <c r="L1904" s="169"/>
      <c r="M1904" s="169"/>
      <c r="N1904" s="169"/>
      <c r="O1904" s="169"/>
      <c r="P1904" s="169"/>
      <c r="Q1904" s="169"/>
      <c r="R1904" s="169"/>
      <c r="S1904" s="169"/>
      <c r="T1904" s="169"/>
      <c r="U1904" s="169"/>
      <c r="V1904" s="169"/>
      <c r="W1904" s="244"/>
      <c r="X1904" s="195"/>
      <c r="Y1904" s="195"/>
      <c r="Z1904" s="195"/>
      <c r="AA1904" s="195"/>
      <c r="AB1904" s="195"/>
      <c r="AC1904" s="195"/>
      <c r="AD1904" s="195"/>
      <c r="AE1904" s="195"/>
      <c r="AF1904" s="195"/>
      <c r="AG1904" s="195"/>
      <c r="AH1904" s="195"/>
      <c r="AI1904" s="195"/>
      <c r="AJ1904" s="195"/>
      <c r="AK1904" s="195"/>
      <c r="AL1904" s="195"/>
      <c r="AM1904" s="195"/>
      <c r="AN1904" s="195"/>
      <c r="AO1904" s="195"/>
      <c r="AP1904" s="195"/>
      <c r="AQ1904" s="195"/>
      <c r="AR1904" s="195"/>
      <c r="AS1904" s="195"/>
      <c r="AT1904" s="195"/>
      <c r="AU1904" s="195"/>
      <c r="AV1904" s="195"/>
      <c r="AW1904" s="195"/>
      <c r="AX1904" s="195"/>
      <c r="AY1904" s="195"/>
      <c r="AZ1904" s="195"/>
      <c r="BA1904" s="195"/>
      <c r="BB1904" s="195"/>
      <c r="BC1904" s="195"/>
      <c r="BD1904" s="195"/>
      <c r="BE1904" s="195"/>
      <c r="BF1904" s="195"/>
      <c r="BG1904" s="195"/>
      <c r="BH1904" s="195"/>
      <c r="BI1904" s="195"/>
      <c r="BJ1904" s="195"/>
      <c r="BK1904" s="195"/>
      <c r="BL1904" s="195"/>
      <c r="BM1904" s="195"/>
      <c r="BN1904" s="195"/>
      <c r="BO1904" s="195"/>
      <c r="BP1904" s="195"/>
      <c r="BQ1904" s="195"/>
      <c r="BR1904" s="195"/>
      <c r="BS1904" s="195"/>
      <c r="BT1904" s="195"/>
      <c r="BU1904" s="195"/>
      <c r="BV1904" s="195"/>
      <c r="BW1904" s="195"/>
      <c r="BX1904" s="195"/>
      <c r="BY1904" s="195"/>
    </row>
    <row r="1905" spans="2:77" x14ac:dyDescent="0.3">
      <c r="B1905" s="244"/>
      <c r="C1905" s="169"/>
      <c r="D1905" s="169"/>
      <c r="E1905" s="169"/>
      <c r="F1905" s="169"/>
      <c r="G1905" s="169"/>
      <c r="H1905" s="169"/>
      <c r="I1905" s="169"/>
      <c r="J1905" s="169"/>
      <c r="K1905" s="169"/>
      <c r="L1905" s="169"/>
      <c r="M1905" s="169"/>
      <c r="N1905" s="169"/>
      <c r="O1905" s="169"/>
      <c r="P1905" s="169"/>
      <c r="Q1905" s="169"/>
      <c r="R1905" s="169"/>
      <c r="S1905" s="169"/>
      <c r="T1905" s="169"/>
      <c r="U1905" s="169"/>
      <c r="V1905" s="169"/>
      <c r="W1905" s="244"/>
      <c r="X1905" s="195"/>
      <c r="Y1905" s="195"/>
      <c r="Z1905" s="195"/>
      <c r="AA1905" s="195"/>
      <c r="AB1905" s="195"/>
      <c r="AC1905" s="195"/>
      <c r="AD1905" s="195"/>
      <c r="AE1905" s="195"/>
      <c r="AF1905" s="195"/>
      <c r="AG1905" s="195"/>
      <c r="AH1905" s="195"/>
      <c r="AI1905" s="195"/>
      <c r="AJ1905" s="195"/>
      <c r="AK1905" s="195"/>
      <c r="AL1905" s="195"/>
      <c r="AM1905" s="195"/>
      <c r="AN1905" s="195"/>
      <c r="AO1905" s="195"/>
      <c r="AP1905" s="195"/>
      <c r="AQ1905" s="195"/>
      <c r="AR1905" s="195"/>
      <c r="AS1905" s="195"/>
      <c r="AT1905" s="195"/>
      <c r="AU1905" s="195"/>
      <c r="AV1905" s="195"/>
      <c r="AW1905" s="195"/>
      <c r="AX1905" s="195"/>
      <c r="AY1905" s="195"/>
      <c r="AZ1905" s="195"/>
      <c r="BA1905" s="195"/>
      <c r="BB1905" s="195"/>
      <c r="BC1905" s="195"/>
      <c r="BD1905" s="195"/>
      <c r="BE1905" s="195"/>
      <c r="BF1905" s="195"/>
      <c r="BG1905" s="195"/>
      <c r="BH1905" s="195"/>
      <c r="BI1905" s="195"/>
      <c r="BJ1905" s="195"/>
      <c r="BK1905" s="195"/>
      <c r="BL1905" s="195"/>
      <c r="BM1905" s="195"/>
      <c r="BN1905" s="195"/>
      <c r="BO1905" s="195"/>
      <c r="BP1905" s="195"/>
      <c r="BQ1905" s="195"/>
      <c r="BR1905" s="195"/>
      <c r="BS1905" s="195"/>
      <c r="BT1905" s="195"/>
      <c r="BU1905" s="195"/>
      <c r="BV1905" s="195"/>
      <c r="BW1905" s="195"/>
      <c r="BX1905" s="195"/>
      <c r="BY1905" s="195"/>
    </row>
    <row r="1906" spans="2:77" x14ac:dyDescent="0.3">
      <c r="B1906" s="244"/>
      <c r="C1906" s="169"/>
      <c r="D1906" s="169"/>
      <c r="E1906" s="169"/>
      <c r="F1906" s="169"/>
      <c r="G1906" s="169"/>
      <c r="H1906" s="169"/>
      <c r="I1906" s="169"/>
      <c r="J1906" s="169"/>
      <c r="K1906" s="169"/>
      <c r="L1906" s="169"/>
      <c r="M1906" s="169"/>
      <c r="N1906" s="169"/>
      <c r="O1906" s="169"/>
      <c r="P1906" s="169"/>
      <c r="Q1906" s="169"/>
      <c r="R1906" s="169"/>
      <c r="S1906" s="169"/>
      <c r="T1906" s="169"/>
      <c r="U1906" s="169"/>
      <c r="V1906" s="169"/>
      <c r="W1906" s="244"/>
      <c r="X1906" s="195"/>
      <c r="Y1906" s="195"/>
      <c r="Z1906" s="195"/>
      <c r="AA1906" s="195"/>
      <c r="AB1906" s="195"/>
      <c r="AC1906" s="195"/>
      <c r="AD1906" s="195"/>
      <c r="AE1906" s="195"/>
      <c r="AF1906" s="195"/>
      <c r="AG1906" s="195"/>
      <c r="AH1906" s="195"/>
      <c r="AI1906" s="195"/>
      <c r="AJ1906" s="195"/>
      <c r="AK1906" s="195"/>
      <c r="AL1906" s="195"/>
      <c r="AM1906" s="195"/>
      <c r="AN1906" s="195"/>
      <c r="AO1906" s="195"/>
      <c r="AP1906" s="195"/>
      <c r="AQ1906" s="195"/>
      <c r="AR1906" s="195"/>
      <c r="AS1906" s="195"/>
      <c r="AT1906" s="195"/>
      <c r="AU1906" s="195"/>
      <c r="AV1906" s="195"/>
      <c r="AW1906" s="195"/>
      <c r="AX1906" s="195"/>
      <c r="AY1906" s="195"/>
      <c r="AZ1906" s="195"/>
      <c r="BA1906" s="195"/>
      <c r="BB1906" s="195"/>
      <c r="BC1906" s="195"/>
      <c r="BD1906" s="195"/>
      <c r="BE1906" s="195"/>
      <c r="BF1906" s="195"/>
      <c r="BG1906" s="195"/>
      <c r="BH1906" s="195"/>
      <c r="BI1906" s="195"/>
      <c r="BJ1906" s="195"/>
      <c r="BK1906" s="195"/>
      <c r="BL1906" s="195"/>
      <c r="BM1906" s="195"/>
      <c r="BN1906" s="195"/>
      <c r="BO1906" s="195"/>
      <c r="BP1906" s="195"/>
      <c r="BQ1906" s="195"/>
      <c r="BR1906" s="195"/>
      <c r="BS1906" s="195"/>
      <c r="BT1906" s="195"/>
      <c r="BU1906" s="195"/>
      <c r="BV1906" s="195"/>
      <c r="BW1906" s="195"/>
      <c r="BX1906" s="195"/>
      <c r="BY1906" s="195"/>
    </row>
    <row r="1907" spans="2:77" x14ac:dyDescent="0.3">
      <c r="B1907" s="244"/>
      <c r="C1907" s="169"/>
      <c r="D1907" s="169"/>
      <c r="E1907" s="169"/>
      <c r="F1907" s="169"/>
      <c r="G1907" s="169"/>
      <c r="H1907" s="169"/>
      <c r="I1907" s="169"/>
      <c r="J1907" s="169"/>
      <c r="K1907" s="169"/>
      <c r="L1907" s="169"/>
      <c r="M1907" s="169"/>
      <c r="N1907" s="169"/>
      <c r="O1907" s="169"/>
      <c r="P1907" s="169"/>
      <c r="Q1907" s="169"/>
      <c r="R1907" s="169"/>
      <c r="S1907" s="169"/>
      <c r="T1907" s="169"/>
      <c r="U1907" s="169"/>
      <c r="V1907" s="169"/>
      <c r="W1907" s="244"/>
      <c r="X1907" s="195"/>
      <c r="Y1907" s="195"/>
      <c r="Z1907" s="195"/>
      <c r="AA1907" s="195"/>
      <c r="AB1907" s="195"/>
      <c r="AC1907" s="195"/>
      <c r="AD1907" s="195"/>
      <c r="AE1907" s="195"/>
      <c r="AF1907" s="195"/>
      <c r="AG1907" s="195"/>
      <c r="AH1907" s="195"/>
      <c r="AI1907" s="195"/>
      <c r="AJ1907" s="195"/>
      <c r="AK1907" s="195"/>
      <c r="AL1907" s="195"/>
      <c r="AM1907" s="195"/>
      <c r="AN1907" s="195"/>
      <c r="AO1907" s="195"/>
      <c r="AP1907" s="195"/>
      <c r="AQ1907" s="195"/>
      <c r="AR1907" s="195"/>
      <c r="AS1907" s="195"/>
      <c r="AT1907" s="195"/>
      <c r="AU1907" s="195"/>
      <c r="AV1907" s="195"/>
      <c r="AW1907" s="195"/>
      <c r="AX1907" s="195"/>
      <c r="AY1907" s="195"/>
      <c r="AZ1907" s="195"/>
      <c r="BA1907" s="195"/>
      <c r="BB1907" s="195"/>
      <c r="BC1907" s="195"/>
      <c r="BD1907" s="195"/>
      <c r="BE1907" s="195"/>
      <c r="BF1907" s="195"/>
      <c r="BG1907" s="195"/>
      <c r="BH1907" s="195"/>
      <c r="BI1907" s="195"/>
      <c r="BJ1907" s="195"/>
      <c r="BK1907" s="195"/>
      <c r="BL1907" s="195"/>
      <c r="BM1907" s="195"/>
      <c r="BN1907" s="195"/>
      <c r="BO1907" s="195"/>
      <c r="BP1907" s="195"/>
      <c r="BQ1907" s="195"/>
      <c r="BR1907" s="195"/>
      <c r="BS1907" s="195"/>
      <c r="BT1907" s="195"/>
      <c r="BU1907" s="195"/>
      <c r="BV1907" s="195"/>
      <c r="BW1907" s="195"/>
      <c r="BX1907" s="195"/>
      <c r="BY1907" s="195"/>
    </row>
    <row r="1908" spans="2:77" x14ac:dyDescent="0.3">
      <c r="B1908" s="244"/>
      <c r="C1908" s="169"/>
      <c r="D1908" s="169"/>
      <c r="E1908" s="169"/>
      <c r="F1908" s="169"/>
      <c r="G1908" s="169"/>
      <c r="H1908" s="169"/>
      <c r="I1908" s="169"/>
      <c r="J1908" s="169"/>
      <c r="K1908" s="169"/>
      <c r="L1908" s="169"/>
      <c r="M1908" s="169"/>
      <c r="N1908" s="169"/>
      <c r="O1908" s="169"/>
      <c r="P1908" s="169"/>
      <c r="Q1908" s="169"/>
      <c r="R1908" s="169"/>
      <c r="S1908" s="169"/>
      <c r="T1908" s="169"/>
      <c r="U1908" s="169"/>
      <c r="V1908" s="169"/>
      <c r="W1908" s="244"/>
      <c r="X1908" s="195"/>
      <c r="Y1908" s="195"/>
      <c r="Z1908" s="195"/>
      <c r="AA1908" s="195"/>
      <c r="AB1908" s="195"/>
      <c r="AC1908" s="195"/>
      <c r="AD1908" s="195"/>
      <c r="AE1908" s="195"/>
      <c r="AF1908" s="195"/>
      <c r="AG1908" s="195"/>
      <c r="AH1908" s="195"/>
      <c r="AI1908" s="195"/>
      <c r="AJ1908" s="195"/>
      <c r="AK1908" s="195"/>
      <c r="AL1908" s="195"/>
      <c r="AM1908" s="195"/>
      <c r="AN1908" s="195"/>
      <c r="AO1908" s="195"/>
      <c r="AP1908" s="195"/>
      <c r="AQ1908" s="195"/>
      <c r="AR1908" s="195"/>
      <c r="AS1908" s="195"/>
      <c r="AT1908" s="195"/>
      <c r="AU1908" s="195"/>
      <c r="AV1908" s="195"/>
      <c r="AW1908" s="195"/>
      <c r="AX1908" s="195"/>
      <c r="AY1908" s="195"/>
      <c r="AZ1908" s="195"/>
      <c r="BA1908" s="195"/>
      <c r="BB1908" s="195"/>
      <c r="BC1908" s="195"/>
      <c r="BD1908" s="195"/>
      <c r="BE1908" s="195"/>
      <c r="BF1908" s="195"/>
      <c r="BG1908" s="195"/>
      <c r="BH1908" s="195"/>
      <c r="BI1908" s="195"/>
      <c r="BJ1908" s="195"/>
      <c r="BK1908" s="195"/>
      <c r="BL1908" s="195"/>
      <c r="BM1908" s="195"/>
      <c r="BN1908" s="195"/>
      <c r="BO1908" s="195"/>
      <c r="BP1908" s="195"/>
      <c r="BQ1908" s="195"/>
      <c r="BR1908" s="195"/>
      <c r="BS1908" s="195"/>
      <c r="BT1908" s="195"/>
      <c r="BU1908" s="195"/>
      <c r="BV1908" s="195"/>
      <c r="BW1908" s="195"/>
      <c r="BX1908" s="195"/>
      <c r="BY1908" s="195"/>
    </row>
    <row r="1909" spans="2:77" x14ac:dyDescent="0.3">
      <c r="B1909" s="244"/>
      <c r="C1909" s="169"/>
      <c r="D1909" s="169"/>
      <c r="E1909" s="169"/>
      <c r="F1909" s="169"/>
      <c r="G1909" s="169"/>
      <c r="H1909" s="169"/>
      <c r="I1909" s="169"/>
      <c r="J1909" s="169"/>
      <c r="K1909" s="169"/>
      <c r="L1909" s="169"/>
      <c r="M1909" s="169"/>
      <c r="N1909" s="169"/>
      <c r="O1909" s="169"/>
      <c r="P1909" s="169"/>
      <c r="Q1909" s="169"/>
      <c r="R1909" s="169"/>
      <c r="S1909" s="169"/>
      <c r="T1909" s="169"/>
      <c r="U1909" s="169"/>
      <c r="V1909" s="169"/>
      <c r="W1909" s="244"/>
      <c r="X1909" s="195"/>
      <c r="Y1909" s="195"/>
      <c r="Z1909" s="195"/>
      <c r="AA1909" s="195"/>
      <c r="AB1909" s="195"/>
      <c r="AC1909" s="195"/>
      <c r="AD1909" s="195"/>
      <c r="AE1909" s="195"/>
      <c r="AF1909" s="195"/>
      <c r="AG1909" s="195"/>
      <c r="AH1909" s="195"/>
      <c r="AI1909" s="195"/>
      <c r="AJ1909" s="195"/>
      <c r="AK1909" s="195"/>
      <c r="AL1909" s="195"/>
      <c r="AM1909" s="195"/>
      <c r="AN1909" s="195"/>
      <c r="AO1909" s="195"/>
      <c r="AP1909" s="195"/>
      <c r="AQ1909" s="195"/>
      <c r="AR1909" s="195"/>
      <c r="AS1909" s="195"/>
      <c r="AT1909" s="195"/>
      <c r="AU1909" s="195"/>
      <c r="AV1909" s="195"/>
      <c r="AW1909" s="195"/>
      <c r="AX1909" s="195"/>
      <c r="AY1909" s="195"/>
      <c r="AZ1909" s="195"/>
      <c r="BA1909" s="195"/>
      <c r="BB1909" s="195"/>
      <c r="BC1909" s="195"/>
      <c r="BD1909" s="195"/>
      <c r="BE1909" s="195"/>
      <c r="BF1909" s="195"/>
      <c r="BG1909" s="195"/>
      <c r="BH1909" s="195"/>
      <c r="BI1909" s="195"/>
      <c r="BJ1909" s="195"/>
      <c r="BK1909" s="195"/>
      <c r="BL1909" s="195"/>
      <c r="BM1909" s="195"/>
      <c r="BN1909" s="195"/>
      <c r="BO1909" s="195"/>
      <c r="BP1909" s="195"/>
      <c r="BQ1909" s="195"/>
      <c r="BR1909" s="195"/>
      <c r="BS1909" s="195"/>
      <c r="BT1909" s="195"/>
      <c r="BU1909" s="195"/>
      <c r="BV1909" s="195"/>
      <c r="BW1909" s="195"/>
      <c r="BX1909" s="195"/>
      <c r="BY1909" s="195"/>
    </row>
    <row r="1910" spans="2:77" x14ac:dyDescent="0.3">
      <c r="B1910" s="244"/>
      <c r="C1910" s="169"/>
      <c r="D1910" s="169"/>
      <c r="E1910" s="169"/>
      <c r="F1910" s="169"/>
      <c r="G1910" s="169"/>
      <c r="H1910" s="169"/>
      <c r="I1910" s="169"/>
      <c r="J1910" s="169"/>
      <c r="K1910" s="169"/>
      <c r="L1910" s="169"/>
      <c r="M1910" s="169"/>
      <c r="N1910" s="169"/>
      <c r="O1910" s="169"/>
      <c r="P1910" s="169"/>
      <c r="Q1910" s="169"/>
      <c r="R1910" s="169"/>
      <c r="S1910" s="169"/>
      <c r="T1910" s="169"/>
      <c r="U1910" s="169"/>
      <c r="V1910" s="169"/>
      <c r="W1910" s="244"/>
      <c r="X1910" s="195"/>
      <c r="Y1910" s="195"/>
      <c r="Z1910" s="195"/>
      <c r="AA1910" s="195"/>
      <c r="AB1910" s="195"/>
      <c r="AC1910" s="195"/>
      <c r="AD1910" s="195"/>
      <c r="AE1910" s="195"/>
      <c r="AF1910" s="195"/>
      <c r="AG1910" s="195"/>
      <c r="AH1910" s="195"/>
      <c r="AI1910" s="195"/>
      <c r="AJ1910" s="195"/>
      <c r="AK1910" s="195"/>
      <c r="AL1910" s="195"/>
      <c r="AM1910" s="195"/>
      <c r="AN1910" s="195"/>
      <c r="AO1910" s="195"/>
      <c r="AP1910" s="195"/>
      <c r="AQ1910" s="195"/>
      <c r="AR1910" s="195"/>
      <c r="AS1910" s="195"/>
      <c r="AT1910" s="195"/>
      <c r="AU1910" s="195"/>
      <c r="AV1910" s="195"/>
      <c r="AW1910" s="195"/>
      <c r="AX1910" s="195"/>
      <c r="AY1910" s="195"/>
      <c r="AZ1910" s="195"/>
      <c r="BA1910" s="195"/>
      <c r="BB1910" s="195"/>
      <c r="BC1910" s="195"/>
      <c r="BD1910" s="195"/>
      <c r="BE1910" s="195"/>
      <c r="BF1910" s="195"/>
      <c r="BG1910" s="195"/>
      <c r="BH1910" s="195"/>
      <c r="BI1910" s="195"/>
      <c r="BJ1910" s="195"/>
      <c r="BK1910" s="195"/>
      <c r="BL1910" s="195"/>
      <c r="BM1910" s="195"/>
      <c r="BN1910" s="195"/>
      <c r="BO1910" s="195"/>
      <c r="BP1910" s="195"/>
      <c r="BQ1910" s="195"/>
      <c r="BR1910" s="195"/>
      <c r="BS1910" s="195"/>
      <c r="BT1910" s="195"/>
      <c r="BU1910" s="195"/>
      <c r="BV1910" s="195"/>
      <c r="BW1910" s="195"/>
      <c r="BX1910" s="195"/>
      <c r="BY1910" s="195"/>
    </row>
    <row r="1911" spans="2:77" x14ac:dyDescent="0.3">
      <c r="B1911" s="244"/>
      <c r="C1911" s="169"/>
      <c r="D1911" s="169"/>
      <c r="E1911" s="169"/>
      <c r="F1911" s="169"/>
      <c r="G1911" s="169"/>
      <c r="H1911" s="169"/>
      <c r="I1911" s="169"/>
      <c r="J1911" s="169"/>
      <c r="K1911" s="169"/>
      <c r="L1911" s="169"/>
      <c r="M1911" s="169"/>
      <c r="N1911" s="169"/>
      <c r="O1911" s="169"/>
      <c r="P1911" s="169"/>
      <c r="Q1911" s="169"/>
      <c r="R1911" s="169"/>
      <c r="S1911" s="169"/>
      <c r="T1911" s="169"/>
      <c r="U1911" s="169"/>
      <c r="V1911" s="169"/>
      <c r="W1911" s="244"/>
      <c r="X1911" s="195"/>
      <c r="Y1911" s="195"/>
      <c r="Z1911" s="195"/>
      <c r="AA1911" s="195"/>
      <c r="AB1911" s="195"/>
      <c r="AC1911" s="195"/>
      <c r="AD1911" s="195"/>
      <c r="AE1911" s="195"/>
      <c r="AF1911" s="195"/>
      <c r="AG1911" s="195"/>
      <c r="AH1911" s="195"/>
      <c r="AI1911" s="195"/>
      <c r="AJ1911" s="195"/>
      <c r="AK1911" s="195"/>
      <c r="AL1911" s="195"/>
      <c r="AM1911" s="195"/>
      <c r="AN1911" s="195"/>
      <c r="AO1911" s="195"/>
      <c r="AP1911" s="195"/>
      <c r="AQ1911" s="195"/>
      <c r="AR1911" s="195"/>
      <c r="AS1911" s="195"/>
      <c r="AT1911" s="195"/>
      <c r="AU1911" s="195"/>
      <c r="AV1911" s="195"/>
      <c r="AW1911" s="195"/>
      <c r="AX1911" s="195"/>
      <c r="AY1911" s="195"/>
      <c r="AZ1911" s="195"/>
      <c r="BA1911" s="195"/>
      <c r="BB1911" s="195"/>
      <c r="BC1911" s="195"/>
      <c r="BD1911" s="195"/>
      <c r="BE1911" s="195"/>
      <c r="BF1911" s="195"/>
      <c r="BG1911" s="195"/>
      <c r="BH1911" s="195"/>
      <c r="BI1911" s="195"/>
      <c r="BJ1911" s="195"/>
      <c r="BK1911" s="195"/>
      <c r="BL1911" s="195"/>
      <c r="BM1911" s="195"/>
      <c r="BN1911" s="195"/>
      <c r="BO1911" s="195"/>
      <c r="BP1911" s="195"/>
      <c r="BQ1911" s="195"/>
      <c r="BR1911" s="195"/>
      <c r="BS1911" s="195"/>
      <c r="BT1911" s="195"/>
      <c r="BU1911" s="195"/>
      <c r="BV1911" s="195"/>
      <c r="BW1911" s="195"/>
      <c r="BX1911" s="195"/>
      <c r="BY1911" s="195"/>
    </row>
    <row r="1912" spans="2:77" x14ac:dyDescent="0.3">
      <c r="B1912" s="244"/>
      <c r="C1912" s="169"/>
      <c r="D1912" s="169"/>
      <c r="E1912" s="169"/>
      <c r="F1912" s="169"/>
      <c r="G1912" s="169"/>
      <c r="H1912" s="169"/>
      <c r="I1912" s="169"/>
      <c r="J1912" s="169"/>
      <c r="K1912" s="169"/>
      <c r="L1912" s="169"/>
      <c r="M1912" s="169"/>
      <c r="N1912" s="169"/>
      <c r="O1912" s="169"/>
      <c r="P1912" s="169"/>
      <c r="Q1912" s="169"/>
      <c r="R1912" s="169"/>
      <c r="S1912" s="169"/>
      <c r="T1912" s="169"/>
      <c r="U1912" s="169"/>
      <c r="V1912" s="169"/>
      <c r="W1912" s="244"/>
      <c r="X1912" s="195"/>
      <c r="Y1912" s="195"/>
      <c r="Z1912" s="195"/>
      <c r="AA1912" s="195"/>
      <c r="AB1912" s="195"/>
      <c r="AC1912" s="195"/>
      <c r="AD1912" s="195"/>
      <c r="AE1912" s="195"/>
      <c r="AF1912" s="195"/>
      <c r="AG1912" s="195"/>
      <c r="AH1912" s="195"/>
      <c r="AI1912" s="195"/>
      <c r="AJ1912" s="195"/>
      <c r="AK1912" s="195"/>
      <c r="AL1912" s="195"/>
      <c r="AM1912" s="195"/>
      <c r="AN1912" s="195"/>
      <c r="AO1912" s="195"/>
      <c r="AP1912" s="195"/>
      <c r="AQ1912" s="195"/>
      <c r="AR1912" s="195"/>
      <c r="AS1912" s="195"/>
      <c r="AT1912" s="195"/>
      <c r="AU1912" s="195"/>
      <c r="AV1912" s="195"/>
      <c r="AW1912" s="195"/>
      <c r="AX1912" s="195"/>
      <c r="AY1912" s="195"/>
      <c r="AZ1912" s="195"/>
      <c r="BA1912" s="195"/>
      <c r="BB1912" s="195"/>
      <c r="BC1912" s="195"/>
      <c r="BD1912" s="195"/>
      <c r="BE1912" s="195"/>
      <c r="BF1912" s="195"/>
      <c r="BG1912" s="195"/>
      <c r="BH1912" s="195"/>
      <c r="BI1912" s="195"/>
      <c r="BJ1912" s="195"/>
      <c r="BK1912" s="195"/>
      <c r="BL1912" s="195"/>
      <c r="BM1912" s="195"/>
      <c r="BN1912" s="195"/>
      <c r="BO1912" s="195"/>
      <c r="BP1912" s="195"/>
      <c r="BQ1912" s="195"/>
      <c r="BR1912" s="195"/>
      <c r="BS1912" s="195"/>
      <c r="BT1912" s="195"/>
      <c r="BU1912" s="195"/>
      <c r="BV1912" s="195"/>
      <c r="BW1912" s="195"/>
      <c r="BX1912" s="195"/>
      <c r="BY1912" s="195"/>
    </row>
    <row r="1913" spans="2:77" x14ac:dyDescent="0.3">
      <c r="B1913" s="244"/>
      <c r="C1913" s="169"/>
      <c r="D1913" s="169"/>
      <c r="E1913" s="169"/>
      <c r="F1913" s="169"/>
      <c r="G1913" s="169"/>
      <c r="H1913" s="169"/>
      <c r="I1913" s="169"/>
      <c r="J1913" s="169"/>
      <c r="K1913" s="169"/>
      <c r="L1913" s="169"/>
      <c r="M1913" s="169"/>
      <c r="N1913" s="169"/>
      <c r="O1913" s="169"/>
      <c r="P1913" s="169"/>
      <c r="Q1913" s="169"/>
      <c r="R1913" s="169"/>
      <c r="S1913" s="169"/>
      <c r="T1913" s="169"/>
      <c r="U1913" s="169"/>
      <c r="V1913" s="169"/>
      <c r="W1913" s="244"/>
      <c r="X1913" s="195"/>
      <c r="Y1913" s="195"/>
      <c r="Z1913" s="195"/>
      <c r="AA1913" s="195"/>
      <c r="AB1913" s="195"/>
      <c r="AC1913" s="195"/>
      <c r="AD1913" s="195"/>
      <c r="AE1913" s="195"/>
      <c r="AF1913" s="195"/>
      <c r="AG1913" s="195"/>
      <c r="AH1913" s="195"/>
      <c r="AI1913" s="195"/>
      <c r="AJ1913" s="195"/>
      <c r="AK1913" s="195"/>
      <c r="AL1913" s="195"/>
      <c r="AM1913" s="195"/>
      <c r="AN1913" s="195"/>
      <c r="AO1913" s="195"/>
      <c r="AP1913" s="195"/>
      <c r="AQ1913" s="195"/>
      <c r="AR1913" s="195"/>
      <c r="AS1913" s="195"/>
      <c r="AT1913" s="195"/>
      <c r="AU1913" s="195"/>
      <c r="AV1913" s="195"/>
      <c r="AW1913" s="195"/>
      <c r="AX1913" s="195"/>
      <c r="AY1913" s="195"/>
      <c r="AZ1913" s="195"/>
      <c r="BA1913" s="195"/>
      <c r="BB1913" s="195"/>
      <c r="BC1913" s="195"/>
      <c r="BD1913" s="195"/>
      <c r="BE1913" s="195"/>
      <c r="BF1913" s="195"/>
      <c r="BG1913" s="195"/>
      <c r="BH1913" s="195"/>
      <c r="BI1913" s="195"/>
      <c r="BJ1913" s="195"/>
      <c r="BK1913" s="195"/>
      <c r="BL1913" s="195"/>
      <c r="BM1913" s="195"/>
      <c r="BN1913" s="195"/>
      <c r="BO1913" s="195"/>
      <c r="BP1913" s="195"/>
      <c r="BQ1913" s="195"/>
      <c r="BR1913" s="195"/>
      <c r="BS1913" s="195"/>
      <c r="BT1913" s="195"/>
      <c r="BU1913" s="195"/>
      <c r="BV1913" s="195"/>
      <c r="BW1913" s="195"/>
      <c r="BX1913" s="195"/>
      <c r="BY1913" s="195"/>
    </row>
    <row r="1914" spans="2:77" x14ac:dyDescent="0.3">
      <c r="B1914" s="244"/>
      <c r="C1914" s="169"/>
      <c r="D1914" s="169"/>
      <c r="E1914" s="169"/>
      <c r="F1914" s="169"/>
      <c r="G1914" s="169"/>
      <c r="H1914" s="169"/>
      <c r="I1914" s="169"/>
      <c r="J1914" s="169"/>
      <c r="K1914" s="169"/>
      <c r="L1914" s="169"/>
      <c r="M1914" s="169"/>
      <c r="N1914" s="169"/>
      <c r="O1914" s="169"/>
      <c r="P1914" s="169"/>
      <c r="Q1914" s="169"/>
      <c r="R1914" s="169"/>
      <c r="S1914" s="169"/>
      <c r="T1914" s="169"/>
      <c r="U1914" s="169"/>
      <c r="V1914" s="169"/>
      <c r="W1914" s="244"/>
      <c r="X1914" s="195"/>
      <c r="Y1914" s="195"/>
      <c r="Z1914" s="195"/>
      <c r="AA1914" s="195"/>
      <c r="AB1914" s="195"/>
      <c r="AC1914" s="195"/>
      <c r="AD1914" s="195"/>
      <c r="AE1914" s="195"/>
      <c r="AF1914" s="195"/>
      <c r="AG1914" s="195"/>
      <c r="AH1914" s="195"/>
      <c r="AI1914" s="195"/>
      <c r="AJ1914" s="195"/>
      <c r="AK1914" s="195"/>
      <c r="AL1914" s="195"/>
      <c r="AM1914" s="195"/>
      <c r="AN1914" s="195"/>
      <c r="AO1914" s="195"/>
      <c r="AP1914" s="195"/>
      <c r="AQ1914" s="195"/>
      <c r="AR1914" s="195"/>
      <c r="AS1914" s="195"/>
      <c r="AT1914" s="195"/>
      <c r="AU1914" s="195"/>
      <c r="AV1914" s="195"/>
      <c r="AW1914" s="195"/>
      <c r="AX1914" s="195"/>
      <c r="AY1914" s="195"/>
      <c r="AZ1914" s="195"/>
      <c r="BA1914" s="195"/>
      <c r="BB1914" s="195"/>
      <c r="BC1914" s="195"/>
      <c r="BD1914" s="195"/>
      <c r="BE1914" s="195"/>
      <c r="BF1914" s="195"/>
      <c r="BG1914" s="195"/>
      <c r="BH1914" s="195"/>
      <c r="BI1914" s="195"/>
      <c r="BJ1914" s="195"/>
      <c r="BK1914" s="195"/>
      <c r="BL1914" s="195"/>
      <c r="BM1914" s="195"/>
      <c r="BN1914" s="195"/>
      <c r="BO1914" s="195"/>
      <c r="BP1914" s="195"/>
      <c r="BQ1914" s="195"/>
      <c r="BR1914" s="195"/>
      <c r="BS1914" s="195"/>
      <c r="BT1914" s="195"/>
      <c r="BU1914" s="195"/>
      <c r="BV1914" s="195"/>
      <c r="BW1914" s="195"/>
      <c r="BX1914" s="195"/>
      <c r="BY1914" s="195"/>
    </row>
    <row r="1915" spans="2:77" x14ac:dyDescent="0.3">
      <c r="B1915" s="244"/>
      <c r="C1915" s="169"/>
      <c r="D1915" s="169"/>
      <c r="E1915" s="169"/>
      <c r="F1915" s="169"/>
      <c r="G1915" s="169"/>
      <c r="H1915" s="169"/>
      <c r="I1915" s="169"/>
      <c r="J1915" s="169"/>
      <c r="K1915" s="169"/>
      <c r="L1915" s="169"/>
      <c r="M1915" s="169"/>
      <c r="N1915" s="169"/>
      <c r="O1915" s="169"/>
      <c r="P1915" s="169"/>
      <c r="Q1915" s="169"/>
      <c r="R1915" s="169"/>
      <c r="S1915" s="169"/>
      <c r="T1915" s="169"/>
      <c r="U1915" s="169"/>
      <c r="V1915" s="169"/>
      <c r="W1915" s="244"/>
      <c r="X1915" s="195"/>
      <c r="Y1915" s="195"/>
      <c r="Z1915" s="195"/>
      <c r="AA1915" s="195"/>
      <c r="AB1915" s="195"/>
      <c r="AC1915" s="195"/>
      <c r="AD1915" s="195"/>
      <c r="AE1915" s="195"/>
      <c r="AF1915" s="195"/>
      <c r="AG1915" s="195"/>
      <c r="AH1915" s="195"/>
      <c r="AI1915" s="195"/>
      <c r="AJ1915" s="195"/>
      <c r="AK1915" s="195"/>
      <c r="AL1915" s="195"/>
      <c r="AM1915" s="195"/>
      <c r="AN1915" s="195"/>
      <c r="AO1915" s="195"/>
      <c r="AP1915" s="195"/>
      <c r="AQ1915" s="195"/>
      <c r="AR1915" s="195"/>
      <c r="AS1915" s="195"/>
      <c r="AT1915" s="195"/>
      <c r="AU1915" s="195"/>
      <c r="AV1915" s="195"/>
      <c r="AW1915" s="195"/>
      <c r="AX1915" s="195"/>
      <c r="AY1915" s="195"/>
      <c r="AZ1915" s="195"/>
      <c r="BA1915" s="195"/>
      <c r="BB1915" s="195"/>
      <c r="BC1915" s="195"/>
      <c r="BD1915" s="195"/>
      <c r="BE1915" s="195"/>
      <c r="BF1915" s="195"/>
      <c r="BG1915" s="195"/>
      <c r="BH1915" s="195"/>
      <c r="BI1915" s="195"/>
      <c r="BJ1915" s="195"/>
      <c r="BK1915" s="195"/>
      <c r="BL1915" s="195"/>
      <c r="BM1915" s="195"/>
      <c r="BN1915" s="195"/>
      <c r="BO1915" s="195"/>
      <c r="BP1915" s="195"/>
      <c r="BQ1915" s="195"/>
      <c r="BR1915" s="195"/>
      <c r="BS1915" s="195"/>
      <c r="BT1915" s="195"/>
      <c r="BU1915" s="195"/>
      <c r="BV1915" s="195"/>
      <c r="BW1915" s="195"/>
      <c r="BX1915" s="195"/>
      <c r="BY1915" s="195"/>
    </row>
    <row r="1916" spans="2:77" x14ac:dyDescent="0.3">
      <c r="B1916" s="244"/>
      <c r="C1916" s="169"/>
      <c r="D1916" s="169"/>
      <c r="E1916" s="169"/>
      <c r="F1916" s="169"/>
      <c r="G1916" s="169"/>
      <c r="H1916" s="169"/>
      <c r="I1916" s="169"/>
      <c r="J1916" s="169"/>
      <c r="K1916" s="169"/>
      <c r="L1916" s="169"/>
      <c r="M1916" s="169"/>
      <c r="N1916" s="169"/>
      <c r="O1916" s="169"/>
      <c r="P1916" s="169"/>
      <c r="Q1916" s="169"/>
      <c r="R1916" s="169"/>
      <c r="S1916" s="169"/>
      <c r="T1916" s="169"/>
      <c r="U1916" s="169"/>
      <c r="V1916" s="169"/>
      <c r="W1916" s="244"/>
      <c r="X1916" s="195"/>
      <c r="Y1916" s="195"/>
      <c r="Z1916" s="195"/>
      <c r="AA1916" s="195"/>
      <c r="AB1916" s="195"/>
      <c r="AC1916" s="195"/>
      <c r="AD1916" s="195"/>
      <c r="AE1916" s="195"/>
      <c r="AF1916" s="195"/>
      <c r="AG1916" s="195"/>
      <c r="AH1916" s="195"/>
      <c r="AI1916" s="195"/>
      <c r="AJ1916" s="195"/>
      <c r="AK1916" s="195"/>
      <c r="AL1916" s="195"/>
      <c r="AM1916" s="195"/>
      <c r="AN1916" s="195"/>
      <c r="AO1916" s="195"/>
      <c r="AP1916" s="195"/>
      <c r="AQ1916" s="195"/>
      <c r="AR1916" s="195"/>
      <c r="AS1916" s="195"/>
      <c r="AT1916" s="195"/>
      <c r="AU1916" s="195"/>
      <c r="AV1916" s="195"/>
      <c r="AW1916" s="195"/>
      <c r="AX1916" s="195"/>
      <c r="AY1916" s="195"/>
      <c r="AZ1916" s="195"/>
      <c r="BA1916" s="195"/>
      <c r="BB1916" s="195"/>
      <c r="BC1916" s="195"/>
      <c r="BD1916" s="195"/>
      <c r="BE1916" s="195"/>
      <c r="BF1916" s="195"/>
      <c r="BG1916" s="195"/>
      <c r="BH1916" s="195"/>
      <c r="BI1916" s="195"/>
      <c r="BJ1916" s="195"/>
      <c r="BK1916" s="195"/>
      <c r="BL1916" s="195"/>
      <c r="BM1916" s="195"/>
      <c r="BN1916" s="195"/>
      <c r="BO1916" s="195"/>
      <c r="BP1916" s="195"/>
      <c r="BQ1916" s="195"/>
      <c r="BR1916" s="195"/>
      <c r="BS1916" s="195"/>
      <c r="BT1916" s="195"/>
      <c r="BU1916" s="195"/>
      <c r="BV1916" s="195"/>
      <c r="BW1916" s="195"/>
      <c r="BX1916" s="195"/>
      <c r="BY1916" s="195"/>
    </row>
    <row r="1917" spans="2:77" x14ac:dyDescent="0.3">
      <c r="Z1917" s="195"/>
      <c r="AA1917" s="195"/>
      <c r="AB1917" s="195"/>
      <c r="AC1917" s="195"/>
      <c r="AD1917" s="195"/>
      <c r="AE1917" s="195"/>
      <c r="AF1917" s="195"/>
      <c r="AG1917" s="195"/>
      <c r="AH1917" s="195"/>
      <c r="AI1917" s="195"/>
      <c r="AJ1917" s="195"/>
      <c r="AK1917" s="195"/>
      <c r="AL1917" s="195"/>
      <c r="AM1917" s="195"/>
      <c r="AN1917" s="195"/>
      <c r="AO1917" s="195"/>
      <c r="AP1917" s="195"/>
      <c r="AQ1917" s="195"/>
      <c r="AR1917" s="195"/>
      <c r="AS1917" s="195"/>
      <c r="AT1917" s="195"/>
      <c r="AU1917" s="195"/>
      <c r="AV1917" s="195"/>
      <c r="AW1917" s="195"/>
      <c r="AX1917" s="195"/>
      <c r="AY1917" s="195"/>
      <c r="AZ1917" s="195"/>
      <c r="BA1917" s="195"/>
      <c r="BB1917" s="195"/>
      <c r="BC1917" s="195"/>
      <c r="BD1917" s="195"/>
      <c r="BE1917" s="195"/>
      <c r="BF1917" s="195"/>
      <c r="BG1917" s="195"/>
      <c r="BH1917" s="195"/>
      <c r="BI1917" s="195"/>
      <c r="BJ1917" s="195"/>
      <c r="BK1917" s="195"/>
      <c r="BL1917" s="195"/>
      <c r="BM1917" s="195"/>
      <c r="BN1917" s="195"/>
      <c r="BO1917" s="195"/>
      <c r="BP1917" s="195"/>
      <c r="BQ1917" s="195"/>
      <c r="BR1917" s="195"/>
      <c r="BS1917" s="195"/>
      <c r="BT1917" s="195"/>
      <c r="BU1917" s="195"/>
      <c r="BV1917" s="195"/>
      <c r="BW1917" s="195"/>
      <c r="BX1917" s="195"/>
      <c r="BY1917" s="195"/>
    </row>
  </sheetData>
  <sheetProtection algorithmName="SHA-512" hashValue="YlZAcXUbvfvKNV9KMZwFAtey6VeTQZQ1c5+ZH4OIgFQpsA/h7ZyPJqN/jVsj6Q9fCeIfaWwhut09TMz/+3CzNw==" saltValue="la6csEjq70FRQrSXyMn+qQ==" spinCount="100000" sheet="1" objects="1" scenarios="1"/>
  <mergeCells count="104">
    <mergeCell ref="C62:V62"/>
    <mergeCell ref="R52:U52"/>
    <mergeCell ref="C53:F53"/>
    <mergeCell ref="K76:O76"/>
    <mergeCell ref="K77:O77"/>
    <mergeCell ref="K66:O66"/>
    <mergeCell ref="K67:O67"/>
    <mergeCell ref="K68:O68"/>
    <mergeCell ref="K69:T69"/>
    <mergeCell ref="K70:O70"/>
    <mergeCell ref="K73:O73"/>
    <mergeCell ref="K71:O71"/>
    <mergeCell ref="K72:O72"/>
    <mergeCell ref="K75:O75"/>
    <mergeCell ref="C58:V58"/>
    <mergeCell ref="C60:U60"/>
    <mergeCell ref="Y37:Z37"/>
    <mergeCell ref="R49:V49"/>
    <mergeCell ref="O42:T42"/>
    <mergeCell ref="U42:V42"/>
    <mergeCell ref="O40:T40"/>
    <mergeCell ref="U40:V40"/>
    <mergeCell ref="O41:T41"/>
    <mergeCell ref="U41:V41"/>
    <mergeCell ref="O49:Q49"/>
    <mergeCell ref="C45:V47"/>
    <mergeCell ref="C30:M30"/>
    <mergeCell ref="N30:V30"/>
    <mergeCell ref="C38:N39"/>
    <mergeCell ref="O39:T39"/>
    <mergeCell ref="U39:V39"/>
    <mergeCell ref="M35:Q35"/>
    <mergeCell ref="M36:Q36"/>
    <mergeCell ref="S37:T37"/>
    <mergeCell ref="U37:V37"/>
    <mergeCell ref="C31:V31"/>
    <mergeCell ref="C32:V33"/>
    <mergeCell ref="C35:L35"/>
    <mergeCell ref="C36:L36"/>
    <mergeCell ref="R36:V36"/>
    <mergeCell ref="R35:V35"/>
    <mergeCell ref="C50:F50"/>
    <mergeCell ref="G50:O50"/>
    <mergeCell ref="P50:Q50"/>
    <mergeCell ref="R50:V50"/>
    <mergeCell ref="P37:R37"/>
    <mergeCell ref="C44:V44"/>
    <mergeCell ref="C61:V61"/>
    <mergeCell ref="D52:K52"/>
    <mergeCell ref="L52:M52"/>
    <mergeCell ref="N52:P52"/>
    <mergeCell ref="N53:P53"/>
    <mergeCell ref="Q53:V53"/>
    <mergeCell ref="G53:M53"/>
    <mergeCell ref="C56:U56"/>
    <mergeCell ref="C57:V57"/>
    <mergeCell ref="C51:D51"/>
    <mergeCell ref="E51:M51"/>
    <mergeCell ref="N51:O51"/>
    <mergeCell ref="C49:E49"/>
    <mergeCell ref="P51:V51"/>
    <mergeCell ref="F49:N49"/>
    <mergeCell ref="P8:T8"/>
    <mergeCell ref="C25:V27"/>
    <mergeCell ref="C29:S29"/>
    <mergeCell ref="T29:U29"/>
    <mergeCell ref="C22:V23"/>
    <mergeCell ref="C19:V20"/>
    <mergeCell ref="P15:S15"/>
    <mergeCell ref="T15:V15"/>
    <mergeCell ref="C21:V21"/>
    <mergeCell ref="C14:G14"/>
    <mergeCell ref="J14:O14"/>
    <mergeCell ref="C15:H15"/>
    <mergeCell ref="J15:O15"/>
    <mergeCell ref="U8:V8"/>
    <mergeCell ref="E13:J13"/>
    <mergeCell ref="K13:L13"/>
    <mergeCell ref="P14:S14"/>
    <mergeCell ref="T14:V14"/>
    <mergeCell ref="Z5:AA6"/>
    <mergeCell ref="B1:V1"/>
    <mergeCell ref="S3:V3"/>
    <mergeCell ref="S4:V4"/>
    <mergeCell ref="C6:G6"/>
    <mergeCell ref="H6:S6"/>
    <mergeCell ref="T6:U6"/>
    <mergeCell ref="B2:V2"/>
    <mergeCell ref="O13:R13"/>
    <mergeCell ref="S13:U13"/>
    <mergeCell ref="G12:J12"/>
    <mergeCell ref="N9:T9"/>
    <mergeCell ref="C10:F10"/>
    <mergeCell ref="G10:P10"/>
    <mergeCell ref="C7:F7"/>
    <mergeCell ref="R10:U10"/>
    <mergeCell ref="M12:Q12"/>
    <mergeCell ref="R12:U12"/>
    <mergeCell ref="G7:P7"/>
    <mergeCell ref="Q7:R7"/>
    <mergeCell ref="S7:V7"/>
    <mergeCell ref="C8:E8"/>
    <mergeCell ref="F8:K8"/>
    <mergeCell ref="N8:O8"/>
  </mergeCells>
  <dataValidations count="17">
    <dataValidation type="list" allowBlank="1" showInputMessage="1" showErrorMessage="1" sqref="N65480:V65480 JJ65480:JR65480 TF65480:TN65480 ADB65480:ADJ65480 AMX65480:ANF65480 AWT65480:AXB65480 BGP65480:BGX65480 BQL65480:BQT65480 CAH65480:CAP65480 CKD65480:CKL65480 CTZ65480:CUH65480 DDV65480:DED65480 DNR65480:DNZ65480 DXN65480:DXV65480 EHJ65480:EHR65480 ERF65480:ERN65480 FBB65480:FBJ65480 FKX65480:FLF65480 FUT65480:FVB65480 GEP65480:GEX65480 GOL65480:GOT65480 GYH65480:GYP65480 HID65480:HIL65480 HRZ65480:HSH65480 IBV65480:ICD65480 ILR65480:ILZ65480 IVN65480:IVV65480 JFJ65480:JFR65480 JPF65480:JPN65480 JZB65480:JZJ65480 KIX65480:KJF65480 KST65480:KTB65480 LCP65480:LCX65480 LML65480:LMT65480 LWH65480:LWP65480 MGD65480:MGL65480 MPZ65480:MQH65480 MZV65480:NAD65480 NJR65480:NJZ65480 NTN65480:NTV65480 ODJ65480:ODR65480 ONF65480:ONN65480 OXB65480:OXJ65480 PGX65480:PHF65480 PQT65480:PRB65480 QAP65480:QAX65480 QKL65480:QKT65480 QUH65480:QUP65480 RED65480:REL65480 RNZ65480:ROH65480 RXV65480:RYD65480 SHR65480:SHZ65480 SRN65480:SRV65480 TBJ65480:TBR65480 TLF65480:TLN65480 TVB65480:TVJ65480 UEX65480:UFF65480 UOT65480:UPB65480 UYP65480:UYX65480 VIL65480:VIT65480 VSH65480:VSP65480 WCD65480:WCL65480 WLZ65480:WMH65480 WVV65480:WWD65480 N131016:V131016 JJ131016:JR131016 TF131016:TN131016 ADB131016:ADJ131016 AMX131016:ANF131016 AWT131016:AXB131016 BGP131016:BGX131016 BQL131016:BQT131016 CAH131016:CAP131016 CKD131016:CKL131016 CTZ131016:CUH131016 DDV131016:DED131016 DNR131016:DNZ131016 DXN131016:DXV131016 EHJ131016:EHR131016 ERF131016:ERN131016 FBB131016:FBJ131016 FKX131016:FLF131016 FUT131016:FVB131016 GEP131016:GEX131016 GOL131016:GOT131016 GYH131016:GYP131016 HID131016:HIL131016 HRZ131016:HSH131016 IBV131016:ICD131016 ILR131016:ILZ131016 IVN131016:IVV131016 JFJ131016:JFR131016 JPF131016:JPN131016 JZB131016:JZJ131016 KIX131016:KJF131016 KST131016:KTB131016 LCP131016:LCX131016 LML131016:LMT131016 LWH131016:LWP131016 MGD131016:MGL131016 MPZ131016:MQH131016 MZV131016:NAD131016 NJR131016:NJZ131016 NTN131016:NTV131016 ODJ131016:ODR131016 ONF131016:ONN131016 OXB131016:OXJ131016 PGX131016:PHF131016 PQT131016:PRB131016 QAP131016:QAX131016 QKL131016:QKT131016 QUH131016:QUP131016 RED131016:REL131016 RNZ131016:ROH131016 RXV131016:RYD131016 SHR131016:SHZ131016 SRN131016:SRV131016 TBJ131016:TBR131016 TLF131016:TLN131016 TVB131016:TVJ131016 UEX131016:UFF131016 UOT131016:UPB131016 UYP131016:UYX131016 VIL131016:VIT131016 VSH131016:VSP131016 WCD131016:WCL131016 WLZ131016:WMH131016 WVV131016:WWD131016 N196552:V196552 JJ196552:JR196552 TF196552:TN196552 ADB196552:ADJ196552 AMX196552:ANF196552 AWT196552:AXB196552 BGP196552:BGX196552 BQL196552:BQT196552 CAH196552:CAP196552 CKD196552:CKL196552 CTZ196552:CUH196552 DDV196552:DED196552 DNR196552:DNZ196552 DXN196552:DXV196552 EHJ196552:EHR196552 ERF196552:ERN196552 FBB196552:FBJ196552 FKX196552:FLF196552 FUT196552:FVB196552 GEP196552:GEX196552 GOL196552:GOT196552 GYH196552:GYP196552 HID196552:HIL196552 HRZ196552:HSH196552 IBV196552:ICD196552 ILR196552:ILZ196552 IVN196552:IVV196552 JFJ196552:JFR196552 JPF196552:JPN196552 JZB196552:JZJ196552 KIX196552:KJF196552 KST196552:KTB196552 LCP196552:LCX196552 LML196552:LMT196552 LWH196552:LWP196552 MGD196552:MGL196552 MPZ196552:MQH196552 MZV196552:NAD196552 NJR196552:NJZ196552 NTN196552:NTV196552 ODJ196552:ODR196552 ONF196552:ONN196552 OXB196552:OXJ196552 PGX196552:PHF196552 PQT196552:PRB196552 QAP196552:QAX196552 QKL196552:QKT196552 QUH196552:QUP196552 RED196552:REL196552 RNZ196552:ROH196552 RXV196552:RYD196552 SHR196552:SHZ196552 SRN196552:SRV196552 TBJ196552:TBR196552 TLF196552:TLN196552 TVB196552:TVJ196552 UEX196552:UFF196552 UOT196552:UPB196552 UYP196552:UYX196552 VIL196552:VIT196552 VSH196552:VSP196552 WCD196552:WCL196552 WLZ196552:WMH196552 WVV196552:WWD196552 N262088:V262088 JJ262088:JR262088 TF262088:TN262088 ADB262088:ADJ262088 AMX262088:ANF262088 AWT262088:AXB262088 BGP262088:BGX262088 BQL262088:BQT262088 CAH262088:CAP262088 CKD262088:CKL262088 CTZ262088:CUH262088 DDV262088:DED262088 DNR262088:DNZ262088 DXN262088:DXV262088 EHJ262088:EHR262088 ERF262088:ERN262088 FBB262088:FBJ262088 FKX262088:FLF262088 FUT262088:FVB262088 GEP262088:GEX262088 GOL262088:GOT262088 GYH262088:GYP262088 HID262088:HIL262088 HRZ262088:HSH262088 IBV262088:ICD262088 ILR262088:ILZ262088 IVN262088:IVV262088 JFJ262088:JFR262088 JPF262088:JPN262088 JZB262088:JZJ262088 KIX262088:KJF262088 KST262088:KTB262088 LCP262088:LCX262088 LML262088:LMT262088 LWH262088:LWP262088 MGD262088:MGL262088 MPZ262088:MQH262088 MZV262088:NAD262088 NJR262088:NJZ262088 NTN262088:NTV262088 ODJ262088:ODR262088 ONF262088:ONN262088 OXB262088:OXJ262088 PGX262088:PHF262088 PQT262088:PRB262088 QAP262088:QAX262088 QKL262088:QKT262088 QUH262088:QUP262088 RED262088:REL262088 RNZ262088:ROH262088 RXV262088:RYD262088 SHR262088:SHZ262088 SRN262088:SRV262088 TBJ262088:TBR262088 TLF262088:TLN262088 TVB262088:TVJ262088 UEX262088:UFF262088 UOT262088:UPB262088 UYP262088:UYX262088 VIL262088:VIT262088 VSH262088:VSP262088 WCD262088:WCL262088 WLZ262088:WMH262088 WVV262088:WWD262088 N327624:V327624 JJ327624:JR327624 TF327624:TN327624 ADB327624:ADJ327624 AMX327624:ANF327624 AWT327624:AXB327624 BGP327624:BGX327624 BQL327624:BQT327624 CAH327624:CAP327624 CKD327624:CKL327624 CTZ327624:CUH327624 DDV327624:DED327624 DNR327624:DNZ327624 DXN327624:DXV327624 EHJ327624:EHR327624 ERF327624:ERN327624 FBB327624:FBJ327624 FKX327624:FLF327624 FUT327624:FVB327624 GEP327624:GEX327624 GOL327624:GOT327624 GYH327624:GYP327624 HID327624:HIL327624 HRZ327624:HSH327624 IBV327624:ICD327624 ILR327624:ILZ327624 IVN327624:IVV327624 JFJ327624:JFR327624 JPF327624:JPN327624 JZB327624:JZJ327624 KIX327624:KJF327624 KST327624:KTB327624 LCP327624:LCX327624 LML327624:LMT327624 LWH327624:LWP327624 MGD327624:MGL327624 MPZ327624:MQH327624 MZV327624:NAD327624 NJR327624:NJZ327624 NTN327624:NTV327624 ODJ327624:ODR327624 ONF327624:ONN327624 OXB327624:OXJ327624 PGX327624:PHF327624 PQT327624:PRB327624 QAP327624:QAX327624 QKL327624:QKT327624 QUH327624:QUP327624 RED327624:REL327624 RNZ327624:ROH327624 RXV327624:RYD327624 SHR327624:SHZ327624 SRN327624:SRV327624 TBJ327624:TBR327624 TLF327624:TLN327624 TVB327624:TVJ327624 UEX327624:UFF327624 UOT327624:UPB327624 UYP327624:UYX327624 VIL327624:VIT327624 VSH327624:VSP327624 WCD327624:WCL327624 WLZ327624:WMH327624 WVV327624:WWD327624 N393160:V393160 JJ393160:JR393160 TF393160:TN393160 ADB393160:ADJ393160 AMX393160:ANF393160 AWT393160:AXB393160 BGP393160:BGX393160 BQL393160:BQT393160 CAH393160:CAP393160 CKD393160:CKL393160 CTZ393160:CUH393160 DDV393160:DED393160 DNR393160:DNZ393160 DXN393160:DXV393160 EHJ393160:EHR393160 ERF393160:ERN393160 FBB393160:FBJ393160 FKX393160:FLF393160 FUT393160:FVB393160 GEP393160:GEX393160 GOL393160:GOT393160 GYH393160:GYP393160 HID393160:HIL393160 HRZ393160:HSH393160 IBV393160:ICD393160 ILR393160:ILZ393160 IVN393160:IVV393160 JFJ393160:JFR393160 JPF393160:JPN393160 JZB393160:JZJ393160 KIX393160:KJF393160 KST393160:KTB393160 LCP393160:LCX393160 LML393160:LMT393160 LWH393160:LWP393160 MGD393160:MGL393160 MPZ393160:MQH393160 MZV393160:NAD393160 NJR393160:NJZ393160 NTN393160:NTV393160 ODJ393160:ODR393160 ONF393160:ONN393160 OXB393160:OXJ393160 PGX393160:PHF393160 PQT393160:PRB393160 QAP393160:QAX393160 QKL393160:QKT393160 QUH393160:QUP393160 RED393160:REL393160 RNZ393160:ROH393160 RXV393160:RYD393160 SHR393160:SHZ393160 SRN393160:SRV393160 TBJ393160:TBR393160 TLF393160:TLN393160 TVB393160:TVJ393160 UEX393160:UFF393160 UOT393160:UPB393160 UYP393160:UYX393160 VIL393160:VIT393160 VSH393160:VSP393160 WCD393160:WCL393160 WLZ393160:WMH393160 WVV393160:WWD393160 N458696:V458696 JJ458696:JR458696 TF458696:TN458696 ADB458696:ADJ458696 AMX458696:ANF458696 AWT458696:AXB458696 BGP458696:BGX458696 BQL458696:BQT458696 CAH458696:CAP458696 CKD458696:CKL458696 CTZ458696:CUH458696 DDV458696:DED458696 DNR458696:DNZ458696 DXN458696:DXV458696 EHJ458696:EHR458696 ERF458696:ERN458696 FBB458696:FBJ458696 FKX458696:FLF458696 FUT458696:FVB458696 GEP458696:GEX458696 GOL458696:GOT458696 GYH458696:GYP458696 HID458696:HIL458696 HRZ458696:HSH458696 IBV458696:ICD458696 ILR458696:ILZ458696 IVN458696:IVV458696 JFJ458696:JFR458696 JPF458696:JPN458696 JZB458696:JZJ458696 KIX458696:KJF458696 KST458696:KTB458696 LCP458696:LCX458696 LML458696:LMT458696 LWH458696:LWP458696 MGD458696:MGL458696 MPZ458696:MQH458696 MZV458696:NAD458696 NJR458696:NJZ458696 NTN458696:NTV458696 ODJ458696:ODR458696 ONF458696:ONN458696 OXB458696:OXJ458696 PGX458696:PHF458696 PQT458696:PRB458696 QAP458696:QAX458696 QKL458696:QKT458696 QUH458696:QUP458696 RED458696:REL458696 RNZ458696:ROH458696 RXV458696:RYD458696 SHR458696:SHZ458696 SRN458696:SRV458696 TBJ458696:TBR458696 TLF458696:TLN458696 TVB458696:TVJ458696 UEX458696:UFF458696 UOT458696:UPB458696 UYP458696:UYX458696 VIL458696:VIT458696 VSH458696:VSP458696 WCD458696:WCL458696 WLZ458696:WMH458696 WVV458696:WWD458696 N524232:V524232 JJ524232:JR524232 TF524232:TN524232 ADB524232:ADJ524232 AMX524232:ANF524232 AWT524232:AXB524232 BGP524232:BGX524232 BQL524232:BQT524232 CAH524232:CAP524232 CKD524232:CKL524232 CTZ524232:CUH524232 DDV524232:DED524232 DNR524232:DNZ524232 DXN524232:DXV524232 EHJ524232:EHR524232 ERF524232:ERN524232 FBB524232:FBJ524232 FKX524232:FLF524232 FUT524232:FVB524232 GEP524232:GEX524232 GOL524232:GOT524232 GYH524232:GYP524232 HID524232:HIL524232 HRZ524232:HSH524232 IBV524232:ICD524232 ILR524232:ILZ524232 IVN524232:IVV524232 JFJ524232:JFR524232 JPF524232:JPN524232 JZB524232:JZJ524232 KIX524232:KJF524232 KST524232:KTB524232 LCP524232:LCX524232 LML524232:LMT524232 LWH524232:LWP524232 MGD524232:MGL524232 MPZ524232:MQH524232 MZV524232:NAD524232 NJR524232:NJZ524232 NTN524232:NTV524232 ODJ524232:ODR524232 ONF524232:ONN524232 OXB524232:OXJ524232 PGX524232:PHF524232 PQT524232:PRB524232 QAP524232:QAX524232 QKL524232:QKT524232 QUH524232:QUP524232 RED524232:REL524232 RNZ524232:ROH524232 RXV524232:RYD524232 SHR524232:SHZ524232 SRN524232:SRV524232 TBJ524232:TBR524232 TLF524232:TLN524232 TVB524232:TVJ524232 UEX524232:UFF524232 UOT524232:UPB524232 UYP524232:UYX524232 VIL524232:VIT524232 VSH524232:VSP524232 WCD524232:WCL524232 WLZ524232:WMH524232 WVV524232:WWD524232 N589768:V589768 JJ589768:JR589768 TF589768:TN589768 ADB589768:ADJ589768 AMX589768:ANF589768 AWT589768:AXB589768 BGP589768:BGX589768 BQL589768:BQT589768 CAH589768:CAP589768 CKD589768:CKL589768 CTZ589768:CUH589768 DDV589768:DED589768 DNR589768:DNZ589768 DXN589768:DXV589768 EHJ589768:EHR589768 ERF589768:ERN589768 FBB589768:FBJ589768 FKX589768:FLF589768 FUT589768:FVB589768 GEP589768:GEX589768 GOL589768:GOT589768 GYH589768:GYP589768 HID589768:HIL589768 HRZ589768:HSH589768 IBV589768:ICD589768 ILR589768:ILZ589768 IVN589768:IVV589768 JFJ589768:JFR589768 JPF589768:JPN589768 JZB589768:JZJ589768 KIX589768:KJF589768 KST589768:KTB589768 LCP589768:LCX589768 LML589768:LMT589768 LWH589768:LWP589768 MGD589768:MGL589768 MPZ589768:MQH589768 MZV589768:NAD589768 NJR589768:NJZ589768 NTN589768:NTV589768 ODJ589768:ODR589768 ONF589768:ONN589768 OXB589768:OXJ589768 PGX589768:PHF589768 PQT589768:PRB589768 QAP589768:QAX589768 QKL589768:QKT589768 QUH589768:QUP589768 RED589768:REL589768 RNZ589768:ROH589768 RXV589768:RYD589768 SHR589768:SHZ589768 SRN589768:SRV589768 TBJ589768:TBR589768 TLF589768:TLN589768 TVB589768:TVJ589768 UEX589768:UFF589768 UOT589768:UPB589768 UYP589768:UYX589768 VIL589768:VIT589768 VSH589768:VSP589768 WCD589768:WCL589768 WLZ589768:WMH589768 WVV589768:WWD589768 N655304:V655304 JJ655304:JR655304 TF655304:TN655304 ADB655304:ADJ655304 AMX655304:ANF655304 AWT655304:AXB655304 BGP655304:BGX655304 BQL655304:BQT655304 CAH655304:CAP655304 CKD655304:CKL655304 CTZ655304:CUH655304 DDV655304:DED655304 DNR655304:DNZ655304 DXN655304:DXV655304 EHJ655304:EHR655304 ERF655304:ERN655304 FBB655304:FBJ655304 FKX655304:FLF655304 FUT655304:FVB655304 GEP655304:GEX655304 GOL655304:GOT655304 GYH655304:GYP655304 HID655304:HIL655304 HRZ655304:HSH655304 IBV655304:ICD655304 ILR655304:ILZ655304 IVN655304:IVV655304 JFJ655304:JFR655304 JPF655304:JPN655304 JZB655304:JZJ655304 KIX655304:KJF655304 KST655304:KTB655304 LCP655304:LCX655304 LML655304:LMT655304 LWH655304:LWP655304 MGD655304:MGL655304 MPZ655304:MQH655304 MZV655304:NAD655304 NJR655304:NJZ655304 NTN655304:NTV655304 ODJ655304:ODR655304 ONF655304:ONN655304 OXB655304:OXJ655304 PGX655304:PHF655304 PQT655304:PRB655304 QAP655304:QAX655304 QKL655304:QKT655304 QUH655304:QUP655304 RED655304:REL655304 RNZ655304:ROH655304 RXV655304:RYD655304 SHR655304:SHZ655304 SRN655304:SRV655304 TBJ655304:TBR655304 TLF655304:TLN655304 TVB655304:TVJ655304 UEX655304:UFF655304 UOT655304:UPB655304 UYP655304:UYX655304 VIL655304:VIT655304 VSH655304:VSP655304 WCD655304:WCL655304 WLZ655304:WMH655304 WVV655304:WWD655304 N720840:V720840 JJ720840:JR720840 TF720840:TN720840 ADB720840:ADJ720840 AMX720840:ANF720840 AWT720840:AXB720840 BGP720840:BGX720840 BQL720840:BQT720840 CAH720840:CAP720840 CKD720840:CKL720840 CTZ720840:CUH720840 DDV720840:DED720840 DNR720840:DNZ720840 DXN720840:DXV720840 EHJ720840:EHR720840 ERF720840:ERN720840 FBB720840:FBJ720840 FKX720840:FLF720840 FUT720840:FVB720840 GEP720840:GEX720840 GOL720840:GOT720840 GYH720840:GYP720840 HID720840:HIL720840 HRZ720840:HSH720840 IBV720840:ICD720840 ILR720840:ILZ720840 IVN720840:IVV720840 JFJ720840:JFR720840 JPF720840:JPN720840 JZB720840:JZJ720840 KIX720840:KJF720840 KST720840:KTB720840 LCP720840:LCX720840 LML720840:LMT720840 LWH720840:LWP720840 MGD720840:MGL720840 MPZ720840:MQH720840 MZV720840:NAD720840 NJR720840:NJZ720840 NTN720840:NTV720840 ODJ720840:ODR720840 ONF720840:ONN720840 OXB720840:OXJ720840 PGX720840:PHF720840 PQT720840:PRB720840 QAP720840:QAX720840 QKL720840:QKT720840 QUH720840:QUP720840 RED720840:REL720840 RNZ720840:ROH720840 RXV720840:RYD720840 SHR720840:SHZ720840 SRN720840:SRV720840 TBJ720840:TBR720840 TLF720840:TLN720840 TVB720840:TVJ720840 UEX720840:UFF720840 UOT720840:UPB720840 UYP720840:UYX720840 VIL720840:VIT720840 VSH720840:VSP720840 WCD720840:WCL720840 WLZ720840:WMH720840 WVV720840:WWD720840 N786376:V786376 JJ786376:JR786376 TF786376:TN786376 ADB786376:ADJ786376 AMX786376:ANF786376 AWT786376:AXB786376 BGP786376:BGX786376 BQL786376:BQT786376 CAH786376:CAP786376 CKD786376:CKL786376 CTZ786376:CUH786376 DDV786376:DED786376 DNR786376:DNZ786376 DXN786376:DXV786376 EHJ786376:EHR786376 ERF786376:ERN786376 FBB786376:FBJ786376 FKX786376:FLF786376 FUT786376:FVB786376 GEP786376:GEX786376 GOL786376:GOT786376 GYH786376:GYP786376 HID786376:HIL786376 HRZ786376:HSH786376 IBV786376:ICD786376 ILR786376:ILZ786376 IVN786376:IVV786376 JFJ786376:JFR786376 JPF786376:JPN786376 JZB786376:JZJ786376 KIX786376:KJF786376 KST786376:KTB786376 LCP786376:LCX786376 LML786376:LMT786376 LWH786376:LWP786376 MGD786376:MGL786376 MPZ786376:MQH786376 MZV786376:NAD786376 NJR786376:NJZ786376 NTN786376:NTV786376 ODJ786376:ODR786376 ONF786376:ONN786376 OXB786376:OXJ786376 PGX786376:PHF786376 PQT786376:PRB786376 QAP786376:QAX786376 QKL786376:QKT786376 QUH786376:QUP786376 RED786376:REL786376 RNZ786376:ROH786376 RXV786376:RYD786376 SHR786376:SHZ786376 SRN786376:SRV786376 TBJ786376:TBR786376 TLF786376:TLN786376 TVB786376:TVJ786376 UEX786376:UFF786376 UOT786376:UPB786376 UYP786376:UYX786376 VIL786376:VIT786376 VSH786376:VSP786376 WCD786376:WCL786376 WLZ786376:WMH786376 WVV786376:WWD786376 N851912:V851912 JJ851912:JR851912 TF851912:TN851912 ADB851912:ADJ851912 AMX851912:ANF851912 AWT851912:AXB851912 BGP851912:BGX851912 BQL851912:BQT851912 CAH851912:CAP851912 CKD851912:CKL851912 CTZ851912:CUH851912 DDV851912:DED851912 DNR851912:DNZ851912 DXN851912:DXV851912 EHJ851912:EHR851912 ERF851912:ERN851912 FBB851912:FBJ851912 FKX851912:FLF851912 FUT851912:FVB851912 GEP851912:GEX851912 GOL851912:GOT851912 GYH851912:GYP851912 HID851912:HIL851912 HRZ851912:HSH851912 IBV851912:ICD851912 ILR851912:ILZ851912 IVN851912:IVV851912 JFJ851912:JFR851912 JPF851912:JPN851912 JZB851912:JZJ851912 KIX851912:KJF851912 KST851912:KTB851912 LCP851912:LCX851912 LML851912:LMT851912 LWH851912:LWP851912 MGD851912:MGL851912 MPZ851912:MQH851912 MZV851912:NAD851912 NJR851912:NJZ851912 NTN851912:NTV851912 ODJ851912:ODR851912 ONF851912:ONN851912 OXB851912:OXJ851912 PGX851912:PHF851912 PQT851912:PRB851912 QAP851912:QAX851912 QKL851912:QKT851912 QUH851912:QUP851912 RED851912:REL851912 RNZ851912:ROH851912 RXV851912:RYD851912 SHR851912:SHZ851912 SRN851912:SRV851912 TBJ851912:TBR851912 TLF851912:TLN851912 TVB851912:TVJ851912 UEX851912:UFF851912 UOT851912:UPB851912 UYP851912:UYX851912 VIL851912:VIT851912 VSH851912:VSP851912 WCD851912:WCL851912 WLZ851912:WMH851912 WVV851912:WWD851912 N917448:V917448 JJ917448:JR917448 TF917448:TN917448 ADB917448:ADJ917448 AMX917448:ANF917448 AWT917448:AXB917448 BGP917448:BGX917448 BQL917448:BQT917448 CAH917448:CAP917448 CKD917448:CKL917448 CTZ917448:CUH917448 DDV917448:DED917448 DNR917448:DNZ917448 DXN917448:DXV917448 EHJ917448:EHR917448 ERF917448:ERN917448 FBB917448:FBJ917448 FKX917448:FLF917448 FUT917448:FVB917448 GEP917448:GEX917448 GOL917448:GOT917448 GYH917448:GYP917448 HID917448:HIL917448 HRZ917448:HSH917448 IBV917448:ICD917448 ILR917448:ILZ917448 IVN917448:IVV917448 JFJ917448:JFR917448 JPF917448:JPN917448 JZB917448:JZJ917448 KIX917448:KJF917448 KST917448:KTB917448 LCP917448:LCX917448 LML917448:LMT917448 LWH917448:LWP917448 MGD917448:MGL917448 MPZ917448:MQH917448 MZV917448:NAD917448 NJR917448:NJZ917448 NTN917448:NTV917448 ODJ917448:ODR917448 ONF917448:ONN917448 OXB917448:OXJ917448 PGX917448:PHF917448 PQT917448:PRB917448 QAP917448:QAX917448 QKL917448:QKT917448 QUH917448:QUP917448 RED917448:REL917448 RNZ917448:ROH917448 RXV917448:RYD917448 SHR917448:SHZ917448 SRN917448:SRV917448 TBJ917448:TBR917448 TLF917448:TLN917448 TVB917448:TVJ917448 UEX917448:UFF917448 UOT917448:UPB917448 UYP917448:UYX917448 VIL917448:VIT917448 VSH917448:VSP917448 WCD917448:WCL917448 WLZ917448:WMH917448 WVV917448:WWD917448 N982984:V982984 JJ982984:JR982984 TF982984:TN982984 ADB982984:ADJ982984 AMX982984:ANF982984 AWT982984:AXB982984 BGP982984:BGX982984 BQL982984:BQT982984 CAH982984:CAP982984 CKD982984:CKL982984 CTZ982984:CUH982984 DDV982984:DED982984 DNR982984:DNZ982984 DXN982984:DXV982984 EHJ982984:EHR982984 ERF982984:ERN982984 FBB982984:FBJ982984 FKX982984:FLF982984 FUT982984:FVB982984 GEP982984:GEX982984 GOL982984:GOT982984 GYH982984:GYP982984 HID982984:HIL982984 HRZ982984:HSH982984 IBV982984:ICD982984 ILR982984:ILZ982984 IVN982984:IVV982984 JFJ982984:JFR982984 JPF982984:JPN982984 JZB982984:JZJ982984 KIX982984:KJF982984 KST982984:KTB982984 LCP982984:LCX982984 LML982984:LMT982984 LWH982984:LWP982984 MGD982984:MGL982984 MPZ982984:MQH982984 MZV982984:NAD982984 NJR982984:NJZ982984 NTN982984:NTV982984 ODJ982984:ODR982984 ONF982984:ONN982984 OXB982984:OXJ982984 PGX982984:PHF982984 PQT982984:PRB982984 QAP982984:QAX982984 QKL982984:QKT982984 QUH982984:QUP982984 RED982984:REL982984 RNZ982984:ROH982984 RXV982984:RYD982984 SHR982984:SHZ982984 SRN982984:SRV982984 TBJ982984:TBR982984 TLF982984:TLN982984 TVB982984:TVJ982984 UEX982984:UFF982984 UOT982984:UPB982984 UYP982984:UYX982984 VIL982984:VIT982984 VSH982984:VSP982984 WCD982984:WCL982984 WLZ982984:WMH982984 WVV982984:WWD982984" xr:uid="{00000000-0002-0000-0400-000000000000}">
      <formula1>"Replacing manufactured home with stick built, Replacing stick built home with manufactured, Changing the original footprint of the home"</formula1>
    </dataValidation>
    <dataValidation type="list" allowBlank="1" showInputMessage="1" showErrorMessage="1" sqref="U65471:V65471 JQ65471:JR65471 TM65471:TN65471 ADI65471:ADJ65471 ANE65471:ANF65471 AXA65471:AXB65471 BGW65471:BGX65471 BQS65471:BQT65471 CAO65471:CAP65471 CKK65471:CKL65471 CUG65471:CUH65471 DEC65471:DED65471 DNY65471:DNZ65471 DXU65471:DXV65471 EHQ65471:EHR65471 ERM65471:ERN65471 FBI65471:FBJ65471 FLE65471:FLF65471 FVA65471:FVB65471 GEW65471:GEX65471 GOS65471:GOT65471 GYO65471:GYP65471 HIK65471:HIL65471 HSG65471:HSH65471 ICC65471:ICD65471 ILY65471:ILZ65471 IVU65471:IVV65471 JFQ65471:JFR65471 JPM65471:JPN65471 JZI65471:JZJ65471 KJE65471:KJF65471 KTA65471:KTB65471 LCW65471:LCX65471 LMS65471:LMT65471 LWO65471:LWP65471 MGK65471:MGL65471 MQG65471:MQH65471 NAC65471:NAD65471 NJY65471:NJZ65471 NTU65471:NTV65471 ODQ65471:ODR65471 ONM65471:ONN65471 OXI65471:OXJ65471 PHE65471:PHF65471 PRA65471:PRB65471 QAW65471:QAX65471 QKS65471:QKT65471 QUO65471:QUP65471 REK65471:REL65471 ROG65471:ROH65471 RYC65471:RYD65471 SHY65471:SHZ65471 SRU65471:SRV65471 TBQ65471:TBR65471 TLM65471:TLN65471 TVI65471:TVJ65471 UFE65471:UFF65471 UPA65471:UPB65471 UYW65471:UYX65471 VIS65471:VIT65471 VSO65471:VSP65471 WCK65471:WCL65471 WMG65471:WMH65471 WWC65471:WWD65471 U131007:V131007 JQ131007:JR131007 TM131007:TN131007 ADI131007:ADJ131007 ANE131007:ANF131007 AXA131007:AXB131007 BGW131007:BGX131007 BQS131007:BQT131007 CAO131007:CAP131007 CKK131007:CKL131007 CUG131007:CUH131007 DEC131007:DED131007 DNY131007:DNZ131007 DXU131007:DXV131007 EHQ131007:EHR131007 ERM131007:ERN131007 FBI131007:FBJ131007 FLE131007:FLF131007 FVA131007:FVB131007 GEW131007:GEX131007 GOS131007:GOT131007 GYO131007:GYP131007 HIK131007:HIL131007 HSG131007:HSH131007 ICC131007:ICD131007 ILY131007:ILZ131007 IVU131007:IVV131007 JFQ131007:JFR131007 JPM131007:JPN131007 JZI131007:JZJ131007 KJE131007:KJF131007 KTA131007:KTB131007 LCW131007:LCX131007 LMS131007:LMT131007 LWO131007:LWP131007 MGK131007:MGL131007 MQG131007:MQH131007 NAC131007:NAD131007 NJY131007:NJZ131007 NTU131007:NTV131007 ODQ131007:ODR131007 ONM131007:ONN131007 OXI131007:OXJ131007 PHE131007:PHF131007 PRA131007:PRB131007 QAW131007:QAX131007 QKS131007:QKT131007 QUO131007:QUP131007 REK131007:REL131007 ROG131007:ROH131007 RYC131007:RYD131007 SHY131007:SHZ131007 SRU131007:SRV131007 TBQ131007:TBR131007 TLM131007:TLN131007 TVI131007:TVJ131007 UFE131007:UFF131007 UPA131007:UPB131007 UYW131007:UYX131007 VIS131007:VIT131007 VSO131007:VSP131007 WCK131007:WCL131007 WMG131007:WMH131007 WWC131007:WWD131007 U196543:V196543 JQ196543:JR196543 TM196543:TN196543 ADI196543:ADJ196543 ANE196543:ANF196543 AXA196543:AXB196543 BGW196543:BGX196543 BQS196543:BQT196543 CAO196543:CAP196543 CKK196543:CKL196543 CUG196543:CUH196543 DEC196543:DED196543 DNY196543:DNZ196543 DXU196543:DXV196543 EHQ196543:EHR196543 ERM196543:ERN196543 FBI196543:FBJ196543 FLE196543:FLF196543 FVA196543:FVB196543 GEW196543:GEX196543 GOS196543:GOT196543 GYO196543:GYP196543 HIK196543:HIL196543 HSG196543:HSH196543 ICC196543:ICD196543 ILY196543:ILZ196543 IVU196543:IVV196543 JFQ196543:JFR196543 JPM196543:JPN196543 JZI196543:JZJ196543 KJE196543:KJF196543 KTA196543:KTB196543 LCW196543:LCX196543 LMS196543:LMT196543 LWO196543:LWP196543 MGK196543:MGL196543 MQG196543:MQH196543 NAC196543:NAD196543 NJY196543:NJZ196543 NTU196543:NTV196543 ODQ196543:ODR196543 ONM196543:ONN196543 OXI196543:OXJ196543 PHE196543:PHF196543 PRA196543:PRB196543 QAW196543:QAX196543 QKS196543:QKT196543 QUO196543:QUP196543 REK196543:REL196543 ROG196543:ROH196543 RYC196543:RYD196543 SHY196543:SHZ196543 SRU196543:SRV196543 TBQ196543:TBR196543 TLM196543:TLN196543 TVI196543:TVJ196543 UFE196543:UFF196543 UPA196543:UPB196543 UYW196543:UYX196543 VIS196543:VIT196543 VSO196543:VSP196543 WCK196543:WCL196543 WMG196543:WMH196543 WWC196543:WWD196543 U262079:V262079 JQ262079:JR262079 TM262079:TN262079 ADI262079:ADJ262079 ANE262079:ANF262079 AXA262079:AXB262079 BGW262079:BGX262079 BQS262079:BQT262079 CAO262079:CAP262079 CKK262079:CKL262079 CUG262079:CUH262079 DEC262079:DED262079 DNY262079:DNZ262079 DXU262079:DXV262079 EHQ262079:EHR262079 ERM262079:ERN262079 FBI262079:FBJ262079 FLE262079:FLF262079 FVA262079:FVB262079 GEW262079:GEX262079 GOS262079:GOT262079 GYO262079:GYP262079 HIK262079:HIL262079 HSG262079:HSH262079 ICC262079:ICD262079 ILY262079:ILZ262079 IVU262079:IVV262079 JFQ262079:JFR262079 JPM262079:JPN262079 JZI262079:JZJ262079 KJE262079:KJF262079 KTA262079:KTB262079 LCW262079:LCX262079 LMS262079:LMT262079 LWO262079:LWP262079 MGK262079:MGL262079 MQG262079:MQH262079 NAC262079:NAD262079 NJY262079:NJZ262079 NTU262079:NTV262079 ODQ262079:ODR262079 ONM262079:ONN262079 OXI262079:OXJ262079 PHE262079:PHF262079 PRA262079:PRB262079 QAW262079:QAX262079 QKS262079:QKT262079 QUO262079:QUP262079 REK262079:REL262079 ROG262079:ROH262079 RYC262079:RYD262079 SHY262079:SHZ262079 SRU262079:SRV262079 TBQ262079:TBR262079 TLM262079:TLN262079 TVI262079:TVJ262079 UFE262079:UFF262079 UPA262079:UPB262079 UYW262079:UYX262079 VIS262079:VIT262079 VSO262079:VSP262079 WCK262079:WCL262079 WMG262079:WMH262079 WWC262079:WWD262079 U327615:V327615 JQ327615:JR327615 TM327615:TN327615 ADI327615:ADJ327615 ANE327615:ANF327615 AXA327615:AXB327615 BGW327615:BGX327615 BQS327615:BQT327615 CAO327615:CAP327615 CKK327615:CKL327615 CUG327615:CUH327615 DEC327615:DED327615 DNY327615:DNZ327615 DXU327615:DXV327615 EHQ327615:EHR327615 ERM327615:ERN327615 FBI327615:FBJ327615 FLE327615:FLF327615 FVA327615:FVB327615 GEW327615:GEX327615 GOS327615:GOT327615 GYO327615:GYP327615 HIK327615:HIL327615 HSG327615:HSH327615 ICC327615:ICD327615 ILY327615:ILZ327615 IVU327615:IVV327615 JFQ327615:JFR327615 JPM327615:JPN327615 JZI327615:JZJ327615 KJE327615:KJF327615 KTA327615:KTB327615 LCW327615:LCX327615 LMS327615:LMT327615 LWO327615:LWP327615 MGK327615:MGL327615 MQG327615:MQH327615 NAC327615:NAD327615 NJY327615:NJZ327615 NTU327615:NTV327615 ODQ327615:ODR327615 ONM327615:ONN327615 OXI327615:OXJ327615 PHE327615:PHF327615 PRA327615:PRB327615 QAW327615:QAX327615 QKS327615:QKT327615 QUO327615:QUP327615 REK327615:REL327615 ROG327615:ROH327615 RYC327615:RYD327615 SHY327615:SHZ327615 SRU327615:SRV327615 TBQ327615:TBR327615 TLM327615:TLN327615 TVI327615:TVJ327615 UFE327615:UFF327615 UPA327615:UPB327615 UYW327615:UYX327615 VIS327615:VIT327615 VSO327615:VSP327615 WCK327615:WCL327615 WMG327615:WMH327615 WWC327615:WWD327615 U393151:V393151 JQ393151:JR393151 TM393151:TN393151 ADI393151:ADJ393151 ANE393151:ANF393151 AXA393151:AXB393151 BGW393151:BGX393151 BQS393151:BQT393151 CAO393151:CAP393151 CKK393151:CKL393151 CUG393151:CUH393151 DEC393151:DED393151 DNY393151:DNZ393151 DXU393151:DXV393151 EHQ393151:EHR393151 ERM393151:ERN393151 FBI393151:FBJ393151 FLE393151:FLF393151 FVA393151:FVB393151 GEW393151:GEX393151 GOS393151:GOT393151 GYO393151:GYP393151 HIK393151:HIL393151 HSG393151:HSH393151 ICC393151:ICD393151 ILY393151:ILZ393151 IVU393151:IVV393151 JFQ393151:JFR393151 JPM393151:JPN393151 JZI393151:JZJ393151 KJE393151:KJF393151 KTA393151:KTB393151 LCW393151:LCX393151 LMS393151:LMT393151 LWO393151:LWP393151 MGK393151:MGL393151 MQG393151:MQH393151 NAC393151:NAD393151 NJY393151:NJZ393151 NTU393151:NTV393151 ODQ393151:ODR393151 ONM393151:ONN393151 OXI393151:OXJ393151 PHE393151:PHF393151 PRA393151:PRB393151 QAW393151:QAX393151 QKS393151:QKT393151 QUO393151:QUP393151 REK393151:REL393151 ROG393151:ROH393151 RYC393151:RYD393151 SHY393151:SHZ393151 SRU393151:SRV393151 TBQ393151:TBR393151 TLM393151:TLN393151 TVI393151:TVJ393151 UFE393151:UFF393151 UPA393151:UPB393151 UYW393151:UYX393151 VIS393151:VIT393151 VSO393151:VSP393151 WCK393151:WCL393151 WMG393151:WMH393151 WWC393151:WWD393151 U458687:V458687 JQ458687:JR458687 TM458687:TN458687 ADI458687:ADJ458687 ANE458687:ANF458687 AXA458687:AXB458687 BGW458687:BGX458687 BQS458687:BQT458687 CAO458687:CAP458687 CKK458687:CKL458687 CUG458687:CUH458687 DEC458687:DED458687 DNY458687:DNZ458687 DXU458687:DXV458687 EHQ458687:EHR458687 ERM458687:ERN458687 FBI458687:FBJ458687 FLE458687:FLF458687 FVA458687:FVB458687 GEW458687:GEX458687 GOS458687:GOT458687 GYO458687:GYP458687 HIK458687:HIL458687 HSG458687:HSH458687 ICC458687:ICD458687 ILY458687:ILZ458687 IVU458687:IVV458687 JFQ458687:JFR458687 JPM458687:JPN458687 JZI458687:JZJ458687 KJE458687:KJF458687 KTA458687:KTB458687 LCW458687:LCX458687 LMS458687:LMT458687 LWO458687:LWP458687 MGK458687:MGL458687 MQG458687:MQH458687 NAC458687:NAD458687 NJY458687:NJZ458687 NTU458687:NTV458687 ODQ458687:ODR458687 ONM458687:ONN458687 OXI458687:OXJ458687 PHE458687:PHF458687 PRA458687:PRB458687 QAW458687:QAX458687 QKS458687:QKT458687 QUO458687:QUP458687 REK458687:REL458687 ROG458687:ROH458687 RYC458687:RYD458687 SHY458687:SHZ458687 SRU458687:SRV458687 TBQ458687:TBR458687 TLM458687:TLN458687 TVI458687:TVJ458687 UFE458687:UFF458687 UPA458687:UPB458687 UYW458687:UYX458687 VIS458687:VIT458687 VSO458687:VSP458687 WCK458687:WCL458687 WMG458687:WMH458687 WWC458687:WWD458687 U524223:V524223 JQ524223:JR524223 TM524223:TN524223 ADI524223:ADJ524223 ANE524223:ANF524223 AXA524223:AXB524223 BGW524223:BGX524223 BQS524223:BQT524223 CAO524223:CAP524223 CKK524223:CKL524223 CUG524223:CUH524223 DEC524223:DED524223 DNY524223:DNZ524223 DXU524223:DXV524223 EHQ524223:EHR524223 ERM524223:ERN524223 FBI524223:FBJ524223 FLE524223:FLF524223 FVA524223:FVB524223 GEW524223:GEX524223 GOS524223:GOT524223 GYO524223:GYP524223 HIK524223:HIL524223 HSG524223:HSH524223 ICC524223:ICD524223 ILY524223:ILZ524223 IVU524223:IVV524223 JFQ524223:JFR524223 JPM524223:JPN524223 JZI524223:JZJ524223 KJE524223:KJF524223 KTA524223:KTB524223 LCW524223:LCX524223 LMS524223:LMT524223 LWO524223:LWP524223 MGK524223:MGL524223 MQG524223:MQH524223 NAC524223:NAD524223 NJY524223:NJZ524223 NTU524223:NTV524223 ODQ524223:ODR524223 ONM524223:ONN524223 OXI524223:OXJ524223 PHE524223:PHF524223 PRA524223:PRB524223 QAW524223:QAX524223 QKS524223:QKT524223 QUO524223:QUP524223 REK524223:REL524223 ROG524223:ROH524223 RYC524223:RYD524223 SHY524223:SHZ524223 SRU524223:SRV524223 TBQ524223:TBR524223 TLM524223:TLN524223 TVI524223:TVJ524223 UFE524223:UFF524223 UPA524223:UPB524223 UYW524223:UYX524223 VIS524223:VIT524223 VSO524223:VSP524223 WCK524223:WCL524223 WMG524223:WMH524223 WWC524223:WWD524223 U589759:V589759 JQ589759:JR589759 TM589759:TN589759 ADI589759:ADJ589759 ANE589759:ANF589759 AXA589759:AXB589759 BGW589759:BGX589759 BQS589759:BQT589759 CAO589759:CAP589759 CKK589759:CKL589759 CUG589759:CUH589759 DEC589759:DED589759 DNY589759:DNZ589759 DXU589759:DXV589759 EHQ589759:EHR589759 ERM589759:ERN589759 FBI589759:FBJ589759 FLE589759:FLF589759 FVA589759:FVB589759 GEW589759:GEX589759 GOS589759:GOT589759 GYO589759:GYP589759 HIK589759:HIL589759 HSG589759:HSH589759 ICC589759:ICD589759 ILY589759:ILZ589759 IVU589759:IVV589759 JFQ589759:JFR589759 JPM589759:JPN589759 JZI589759:JZJ589759 KJE589759:KJF589759 KTA589759:KTB589759 LCW589759:LCX589759 LMS589759:LMT589759 LWO589759:LWP589759 MGK589759:MGL589759 MQG589759:MQH589759 NAC589759:NAD589759 NJY589759:NJZ589759 NTU589759:NTV589759 ODQ589759:ODR589759 ONM589759:ONN589759 OXI589759:OXJ589759 PHE589759:PHF589759 PRA589759:PRB589759 QAW589759:QAX589759 QKS589759:QKT589759 QUO589759:QUP589759 REK589759:REL589759 ROG589759:ROH589759 RYC589759:RYD589759 SHY589759:SHZ589759 SRU589759:SRV589759 TBQ589759:TBR589759 TLM589759:TLN589759 TVI589759:TVJ589759 UFE589759:UFF589759 UPA589759:UPB589759 UYW589759:UYX589759 VIS589759:VIT589759 VSO589759:VSP589759 WCK589759:WCL589759 WMG589759:WMH589759 WWC589759:WWD589759 U655295:V655295 JQ655295:JR655295 TM655295:TN655295 ADI655295:ADJ655295 ANE655295:ANF655295 AXA655295:AXB655295 BGW655295:BGX655295 BQS655295:BQT655295 CAO655295:CAP655295 CKK655295:CKL655295 CUG655295:CUH655295 DEC655295:DED655295 DNY655295:DNZ655295 DXU655295:DXV655295 EHQ655295:EHR655295 ERM655295:ERN655295 FBI655295:FBJ655295 FLE655295:FLF655295 FVA655295:FVB655295 GEW655295:GEX655295 GOS655295:GOT655295 GYO655295:GYP655295 HIK655295:HIL655295 HSG655295:HSH655295 ICC655295:ICD655295 ILY655295:ILZ655295 IVU655295:IVV655295 JFQ655295:JFR655295 JPM655295:JPN655295 JZI655295:JZJ655295 KJE655295:KJF655295 KTA655295:KTB655295 LCW655295:LCX655295 LMS655295:LMT655295 LWO655295:LWP655295 MGK655295:MGL655295 MQG655295:MQH655295 NAC655295:NAD655295 NJY655295:NJZ655295 NTU655295:NTV655295 ODQ655295:ODR655295 ONM655295:ONN655295 OXI655295:OXJ655295 PHE655295:PHF655295 PRA655295:PRB655295 QAW655295:QAX655295 QKS655295:QKT655295 QUO655295:QUP655295 REK655295:REL655295 ROG655295:ROH655295 RYC655295:RYD655295 SHY655295:SHZ655295 SRU655295:SRV655295 TBQ655295:TBR655295 TLM655295:TLN655295 TVI655295:TVJ655295 UFE655295:UFF655295 UPA655295:UPB655295 UYW655295:UYX655295 VIS655295:VIT655295 VSO655295:VSP655295 WCK655295:WCL655295 WMG655295:WMH655295 WWC655295:WWD655295 U720831:V720831 JQ720831:JR720831 TM720831:TN720831 ADI720831:ADJ720831 ANE720831:ANF720831 AXA720831:AXB720831 BGW720831:BGX720831 BQS720831:BQT720831 CAO720831:CAP720831 CKK720831:CKL720831 CUG720831:CUH720831 DEC720831:DED720831 DNY720831:DNZ720831 DXU720831:DXV720831 EHQ720831:EHR720831 ERM720831:ERN720831 FBI720831:FBJ720831 FLE720831:FLF720831 FVA720831:FVB720831 GEW720831:GEX720831 GOS720831:GOT720831 GYO720831:GYP720831 HIK720831:HIL720831 HSG720831:HSH720831 ICC720831:ICD720831 ILY720831:ILZ720831 IVU720831:IVV720831 JFQ720831:JFR720831 JPM720831:JPN720831 JZI720831:JZJ720831 KJE720831:KJF720831 KTA720831:KTB720831 LCW720831:LCX720831 LMS720831:LMT720831 LWO720831:LWP720831 MGK720831:MGL720831 MQG720831:MQH720831 NAC720831:NAD720831 NJY720831:NJZ720831 NTU720831:NTV720831 ODQ720831:ODR720831 ONM720831:ONN720831 OXI720831:OXJ720831 PHE720831:PHF720831 PRA720831:PRB720831 QAW720831:QAX720831 QKS720831:QKT720831 QUO720831:QUP720831 REK720831:REL720831 ROG720831:ROH720831 RYC720831:RYD720831 SHY720831:SHZ720831 SRU720831:SRV720831 TBQ720831:TBR720831 TLM720831:TLN720831 TVI720831:TVJ720831 UFE720831:UFF720831 UPA720831:UPB720831 UYW720831:UYX720831 VIS720831:VIT720831 VSO720831:VSP720831 WCK720831:WCL720831 WMG720831:WMH720831 WWC720831:WWD720831 U786367:V786367 JQ786367:JR786367 TM786367:TN786367 ADI786367:ADJ786367 ANE786367:ANF786367 AXA786367:AXB786367 BGW786367:BGX786367 BQS786367:BQT786367 CAO786367:CAP786367 CKK786367:CKL786367 CUG786367:CUH786367 DEC786367:DED786367 DNY786367:DNZ786367 DXU786367:DXV786367 EHQ786367:EHR786367 ERM786367:ERN786367 FBI786367:FBJ786367 FLE786367:FLF786367 FVA786367:FVB786367 GEW786367:GEX786367 GOS786367:GOT786367 GYO786367:GYP786367 HIK786367:HIL786367 HSG786367:HSH786367 ICC786367:ICD786367 ILY786367:ILZ786367 IVU786367:IVV786367 JFQ786367:JFR786367 JPM786367:JPN786367 JZI786367:JZJ786367 KJE786367:KJF786367 KTA786367:KTB786367 LCW786367:LCX786367 LMS786367:LMT786367 LWO786367:LWP786367 MGK786367:MGL786367 MQG786367:MQH786367 NAC786367:NAD786367 NJY786367:NJZ786367 NTU786367:NTV786367 ODQ786367:ODR786367 ONM786367:ONN786367 OXI786367:OXJ786367 PHE786367:PHF786367 PRA786367:PRB786367 QAW786367:QAX786367 QKS786367:QKT786367 QUO786367:QUP786367 REK786367:REL786367 ROG786367:ROH786367 RYC786367:RYD786367 SHY786367:SHZ786367 SRU786367:SRV786367 TBQ786367:TBR786367 TLM786367:TLN786367 TVI786367:TVJ786367 UFE786367:UFF786367 UPA786367:UPB786367 UYW786367:UYX786367 VIS786367:VIT786367 VSO786367:VSP786367 WCK786367:WCL786367 WMG786367:WMH786367 WWC786367:WWD786367 U851903:V851903 JQ851903:JR851903 TM851903:TN851903 ADI851903:ADJ851903 ANE851903:ANF851903 AXA851903:AXB851903 BGW851903:BGX851903 BQS851903:BQT851903 CAO851903:CAP851903 CKK851903:CKL851903 CUG851903:CUH851903 DEC851903:DED851903 DNY851903:DNZ851903 DXU851903:DXV851903 EHQ851903:EHR851903 ERM851903:ERN851903 FBI851903:FBJ851903 FLE851903:FLF851903 FVA851903:FVB851903 GEW851903:GEX851903 GOS851903:GOT851903 GYO851903:GYP851903 HIK851903:HIL851903 HSG851903:HSH851903 ICC851903:ICD851903 ILY851903:ILZ851903 IVU851903:IVV851903 JFQ851903:JFR851903 JPM851903:JPN851903 JZI851903:JZJ851903 KJE851903:KJF851903 KTA851903:KTB851903 LCW851903:LCX851903 LMS851903:LMT851903 LWO851903:LWP851903 MGK851903:MGL851903 MQG851903:MQH851903 NAC851903:NAD851903 NJY851903:NJZ851903 NTU851903:NTV851903 ODQ851903:ODR851903 ONM851903:ONN851903 OXI851903:OXJ851903 PHE851903:PHF851903 PRA851903:PRB851903 QAW851903:QAX851903 QKS851903:QKT851903 QUO851903:QUP851903 REK851903:REL851903 ROG851903:ROH851903 RYC851903:RYD851903 SHY851903:SHZ851903 SRU851903:SRV851903 TBQ851903:TBR851903 TLM851903:TLN851903 TVI851903:TVJ851903 UFE851903:UFF851903 UPA851903:UPB851903 UYW851903:UYX851903 VIS851903:VIT851903 VSO851903:VSP851903 WCK851903:WCL851903 WMG851903:WMH851903 WWC851903:WWD851903 U917439:V917439 JQ917439:JR917439 TM917439:TN917439 ADI917439:ADJ917439 ANE917439:ANF917439 AXA917439:AXB917439 BGW917439:BGX917439 BQS917439:BQT917439 CAO917439:CAP917439 CKK917439:CKL917439 CUG917439:CUH917439 DEC917439:DED917439 DNY917439:DNZ917439 DXU917439:DXV917439 EHQ917439:EHR917439 ERM917439:ERN917439 FBI917439:FBJ917439 FLE917439:FLF917439 FVA917439:FVB917439 GEW917439:GEX917439 GOS917439:GOT917439 GYO917439:GYP917439 HIK917439:HIL917439 HSG917439:HSH917439 ICC917439:ICD917439 ILY917439:ILZ917439 IVU917439:IVV917439 JFQ917439:JFR917439 JPM917439:JPN917439 JZI917439:JZJ917439 KJE917439:KJF917439 KTA917439:KTB917439 LCW917439:LCX917439 LMS917439:LMT917439 LWO917439:LWP917439 MGK917439:MGL917439 MQG917439:MQH917439 NAC917439:NAD917439 NJY917439:NJZ917439 NTU917439:NTV917439 ODQ917439:ODR917439 ONM917439:ONN917439 OXI917439:OXJ917439 PHE917439:PHF917439 PRA917439:PRB917439 QAW917439:QAX917439 QKS917439:QKT917439 QUO917439:QUP917439 REK917439:REL917439 ROG917439:ROH917439 RYC917439:RYD917439 SHY917439:SHZ917439 SRU917439:SRV917439 TBQ917439:TBR917439 TLM917439:TLN917439 TVI917439:TVJ917439 UFE917439:UFF917439 UPA917439:UPB917439 UYW917439:UYX917439 VIS917439:VIT917439 VSO917439:VSP917439 WCK917439:WCL917439 WMG917439:WMH917439 WWC917439:WWD917439 U982975:V982975 JQ982975:JR982975 TM982975:TN982975 ADI982975:ADJ982975 ANE982975:ANF982975 AXA982975:AXB982975 BGW982975:BGX982975 BQS982975:BQT982975 CAO982975:CAP982975 CKK982975:CKL982975 CUG982975:CUH982975 DEC982975:DED982975 DNY982975:DNZ982975 DXU982975:DXV982975 EHQ982975:EHR982975 ERM982975:ERN982975 FBI982975:FBJ982975 FLE982975:FLF982975 FVA982975:FVB982975 GEW982975:GEX982975 GOS982975:GOT982975 GYO982975:GYP982975 HIK982975:HIL982975 HSG982975:HSH982975 ICC982975:ICD982975 ILY982975:ILZ982975 IVU982975:IVV982975 JFQ982975:JFR982975 JPM982975:JPN982975 JZI982975:JZJ982975 KJE982975:KJF982975 KTA982975:KTB982975 LCW982975:LCX982975 LMS982975:LMT982975 LWO982975:LWP982975 MGK982975:MGL982975 MQG982975:MQH982975 NAC982975:NAD982975 NJY982975:NJZ982975 NTU982975:NTV982975 ODQ982975:ODR982975 ONM982975:ONN982975 OXI982975:OXJ982975 PHE982975:PHF982975 PRA982975:PRB982975 QAW982975:QAX982975 QKS982975:QKT982975 QUO982975:QUP982975 REK982975:REL982975 ROG982975:ROH982975 RYC982975:RYD982975 SHY982975:SHZ982975 SRU982975:SRV982975 TBQ982975:TBR982975 TLM982975:TLN982975 TVI982975:TVJ982975 UFE982975:UFF982975 UPA982975:UPB982975 UYW982975:UYX982975 VIS982975:VIT982975 VSO982975:VSP982975 WCK982975:WCL982975 WMG982975:WMH982975 WWC982975:WWD982975" xr:uid="{00000000-0002-0000-0400-000001000000}">
      <formula1>"Developer, Owner, Sponsor"</formula1>
    </dataValidation>
    <dataValidation type="list" allowBlank="1" showInputMessage="1" showErrorMessage="1" sqref="WVS983113:WVW983113 K65609:O65609 JG65609:JK65609 TC65609:TG65609 ACY65609:ADC65609 AMU65609:AMY65609 AWQ65609:AWU65609 BGM65609:BGQ65609 BQI65609:BQM65609 CAE65609:CAI65609 CKA65609:CKE65609 CTW65609:CUA65609 DDS65609:DDW65609 DNO65609:DNS65609 DXK65609:DXO65609 EHG65609:EHK65609 ERC65609:ERG65609 FAY65609:FBC65609 FKU65609:FKY65609 FUQ65609:FUU65609 GEM65609:GEQ65609 GOI65609:GOM65609 GYE65609:GYI65609 HIA65609:HIE65609 HRW65609:HSA65609 IBS65609:IBW65609 ILO65609:ILS65609 IVK65609:IVO65609 JFG65609:JFK65609 JPC65609:JPG65609 JYY65609:JZC65609 KIU65609:KIY65609 KSQ65609:KSU65609 LCM65609:LCQ65609 LMI65609:LMM65609 LWE65609:LWI65609 MGA65609:MGE65609 MPW65609:MQA65609 MZS65609:MZW65609 NJO65609:NJS65609 NTK65609:NTO65609 ODG65609:ODK65609 ONC65609:ONG65609 OWY65609:OXC65609 PGU65609:PGY65609 PQQ65609:PQU65609 QAM65609:QAQ65609 QKI65609:QKM65609 QUE65609:QUI65609 REA65609:REE65609 RNW65609:ROA65609 RXS65609:RXW65609 SHO65609:SHS65609 SRK65609:SRO65609 TBG65609:TBK65609 TLC65609:TLG65609 TUY65609:TVC65609 UEU65609:UEY65609 UOQ65609:UOU65609 UYM65609:UYQ65609 VII65609:VIM65609 VSE65609:VSI65609 WCA65609:WCE65609 WLW65609:WMA65609 WVS65609:WVW65609 K131145:O131145 JG131145:JK131145 TC131145:TG131145 ACY131145:ADC131145 AMU131145:AMY131145 AWQ131145:AWU131145 BGM131145:BGQ131145 BQI131145:BQM131145 CAE131145:CAI131145 CKA131145:CKE131145 CTW131145:CUA131145 DDS131145:DDW131145 DNO131145:DNS131145 DXK131145:DXO131145 EHG131145:EHK131145 ERC131145:ERG131145 FAY131145:FBC131145 FKU131145:FKY131145 FUQ131145:FUU131145 GEM131145:GEQ131145 GOI131145:GOM131145 GYE131145:GYI131145 HIA131145:HIE131145 HRW131145:HSA131145 IBS131145:IBW131145 ILO131145:ILS131145 IVK131145:IVO131145 JFG131145:JFK131145 JPC131145:JPG131145 JYY131145:JZC131145 KIU131145:KIY131145 KSQ131145:KSU131145 LCM131145:LCQ131145 LMI131145:LMM131145 LWE131145:LWI131145 MGA131145:MGE131145 MPW131145:MQA131145 MZS131145:MZW131145 NJO131145:NJS131145 NTK131145:NTO131145 ODG131145:ODK131145 ONC131145:ONG131145 OWY131145:OXC131145 PGU131145:PGY131145 PQQ131145:PQU131145 QAM131145:QAQ131145 QKI131145:QKM131145 QUE131145:QUI131145 REA131145:REE131145 RNW131145:ROA131145 RXS131145:RXW131145 SHO131145:SHS131145 SRK131145:SRO131145 TBG131145:TBK131145 TLC131145:TLG131145 TUY131145:TVC131145 UEU131145:UEY131145 UOQ131145:UOU131145 UYM131145:UYQ131145 VII131145:VIM131145 VSE131145:VSI131145 WCA131145:WCE131145 WLW131145:WMA131145 WVS131145:WVW131145 K196681:O196681 JG196681:JK196681 TC196681:TG196681 ACY196681:ADC196681 AMU196681:AMY196681 AWQ196681:AWU196681 BGM196681:BGQ196681 BQI196681:BQM196681 CAE196681:CAI196681 CKA196681:CKE196681 CTW196681:CUA196681 DDS196681:DDW196681 DNO196681:DNS196681 DXK196681:DXO196681 EHG196681:EHK196681 ERC196681:ERG196681 FAY196681:FBC196681 FKU196681:FKY196681 FUQ196681:FUU196681 GEM196681:GEQ196681 GOI196681:GOM196681 GYE196681:GYI196681 HIA196681:HIE196681 HRW196681:HSA196681 IBS196681:IBW196681 ILO196681:ILS196681 IVK196681:IVO196681 JFG196681:JFK196681 JPC196681:JPG196681 JYY196681:JZC196681 KIU196681:KIY196681 KSQ196681:KSU196681 LCM196681:LCQ196681 LMI196681:LMM196681 LWE196681:LWI196681 MGA196681:MGE196681 MPW196681:MQA196681 MZS196681:MZW196681 NJO196681:NJS196681 NTK196681:NTO196681 ODG196681:ODK196681 ONC196681:ONG196681 OWY196681:OXC196681 PGU196681:PGY196681 PQQ196681:PQU196681 QAM196681:QAQ196681 QKI196681:QKM196681 QUE196681:QUI196681 REA196681:REE196681 RNW196681:ROA196681 RXS196681:RXW196681 SHO196681:SHS196681 SRK196681:SRO196681 TBG196681:TBK196681 TLC196681:TLG196681 TUY196681:TVC196681 UEU196681:UEY196681 UOQ196681:UOU196681 UYM196681:UYQ196681 VII196681:VIM196681 VSE196681:VSI196681 WCA196681:WCE196681 WLW196681:WMA196681 WVS196681:WVW196681 K262217:O262217 JG262217:JK262217 TC262217:TG262217 ACY262217:ADC262217 AMU262217:AMY262217 AWQ262217:AWU262217 BGM262217:BGQ262217 BQI262217:BQM262217 CAE262217:CAI262217 CKA262217:CKE262217 CTW262217:CUA262217 DDS262217:DDW262217 DNO262217:DNS262217 DXK262217:DXO262217 EHG262217:EHK262217 ERC262217:ERG262217 FAY262217:FBC262217 FKU262217:FKY262217 FUQ262217:FUU262217 GEM262217:GEQ262217 GOI262217:GOM262217 GYE262217:GYI262217 HIA262217:HIE262217 HRW262217:HSA262217 IBS262217:IBW262217 ILO262217:ILS262217 IVK262217:IVO262217 JFG262217:JFK262217 JPC262217:JPG262217 JYY262217:JZC262217 KIU262217:KIY262217 KSQ262217:KSU262217 LCM262217:LCQ262217 LMI262217:LMM262217 LWE262217:LWI262217 MGA262217:MGE262217 MPW262217:MQA262217 MZS262217:MZW262217 NJO262217:NJS262217 NTK262217:NTO262217 ODG262217:ODK262217 ONC262217:ONG262217 OWY262217:OXC262217 PGU262217:PGY262217 PQQ262217:PQU262217 QAM262217:QAQ262217 QKI262217:QKM262217 QUE262217:QUI262217 REA262217:REE262217 RNW262217:ROA262217 RXS262217:RXW262217 SHO262217:SHS262217 SRK262217:SRO262217 TBG262217:TBK262217 TLC262217:TLG262217 TUY262217:TVC262217 UEU262217:UEY262217 UOQ262217:UOU262217 UYM262217:UYQ262217 VII262217:VIM262217 VSE262217:VSI262217 WCA262217:WCE262217 WLW262217:WMA262217 WVS262217:WVW262217 K327753:O327753 JG327753:JK327753 TC327753:TG327753 ACY327753:ADC327753 AMU327753:AMY327753 AWQ327753:AWU327753 BGM327753:BGQ327753 BQI327753:BQM327753 CAE327753:CAI327753 CKA327753:CKE327753 CTW327753:CUA327753 DDS327753:DDW327753 DNO327753:DNS327753 DXK327753:DXO327753 EHG327753:EHK327753 ERC327753:ERG327753 FAY327753:FBC327753 FKU327753:FKY327753 FUQ327753:FUU327753 GEM327753:GEQ327753 GOI327753:GOM327753 GYE327753:GYI327753 HIA327753:HIE327753 HRW327753:HSA327753 IBS327753:IBW327753 ILO327753:ILS327753 IVK327753:IVO327753 JFG327753:JFK327753 JPC327753:JPG327753 JYY327753:JZC327753 KIU327753:KIY327753 KSQ327753:KSU327753 LCM327753:LCQ327753 LMI327753:LMM327753 LWE327753:LWI327753 MGA327753:MGE327753 MPW327753:MQA327753 MZS327753:MZW327753 NJO327753:NJS327753 NTK327753:NTO327753 ODG327753:ODK327753 ONC327753:ONG327753 OWY327753:OXC327753 PGU327753:PGY327753 PQQ327753:PQU327753 QAM327753:QAQ327753 QKI327753:QKM327753 QUE327753:QUI327753 REA327753:REE327753 RNW327753:ROA327753 RXS327753:RXW327753 SHO327753:SHS327753 SRK327753:SRO327753 TBG327753:TBK327753 TLC327753:TLG327753 TUY327753:TVC327753 UEU327753:UEY327753 UOQ327753:UOU327753 UYM327753:UYQ327753 VII327753:VIM327753 VSE327753:VSI327753 WCA327753:WCE327753 WLW327753:WMA327753 WVS327753:WVW327753 K393289:O393289 JG393289:JK393289 TC393289:TG393289 ACY393289:ADC393289 AMU393289:AMY393289 AWQ393289:AWU393289 BGM393289:BGQ393289 BQI393289:BQM393289 CAE393289:CAI393289 CKA393289:CKE393289 CTW393289:CUA393289 DDS393289:DDW393289 DNO393289:DNS393289 DXK393289:DXO393289 EHG393289:EHK393289 ERC393289:ERG393289 FAY393289:FBC393289 FKU393289:FKY393289 FUQ393289:FUU393289 GEM393289:GEQ393289 GOI393289:GOM393289 GYE393289:GYI393289 HIA393289:HIE393289 HRW393289:HSA393289 IBS393289:IBW393289 ILO393289:ILS393289 IVK393289:IVO393289 JFG393289:JFK393289 JPC393289:JPG393289 JYY393289:JZC393289 KIU393289:KIY393289 KSQ393289:KSU393289 LCM393289:LCQ393289 LMI393289:LMM393289 LWE393289:LWI393289 MGA393289:MGE393289 MPW393289:MQA393289 MZS393289:MZW393289 NJO393289:NJS393289 NTK393289:NTO393289 ODG393289:ODK393289 ONC393289:ONG393289 OWY393289:OXC393289 PGU393289:PGY393289 PQQ393289:PQU393289 QAM393289:QAQ393289 QKI393289:QKM393289 QUE393289:QUI393289 REA393289:REE393289 RNW393289:ROA393289 RXS393289:RXW393289 SHO393289:SHS393289 SRK393289:SRO393289 TBG393289:TBK393289 TLC393289:TLG393289 TUY393289:TVC393289 UEU393289:UEY393289 UOQ393289:UOU393289 UYM393289:UYQ393289 VII393289:VIM393289 VSE393289:VSI393289 WCA393289:WCE393289 WLW393289:WMA393289 WVS393289:WVW393289 K458825:O458825 JG458825:JK458825 TC458825:TG458825 ACY458825:ADC458825 AMU458825:AMY458825 AWQ458825:AWU458825 BGM458825:BGQ458825 BQI458825:BQM458825 CAE458825:CAI458825 CKA458825:CKE458825 CTW458825:CUA458825 DDS458825:DDW458825 DNO458825:DNS458825 DXK458825:DXO458825 EHG458825:EHK458825 ERC458825:ERG458825 FAY458825:FBC458825 FKU458825:FKY458825 FUQ458825:FUU458825 GEM458825:GEQ458825 GOI458825:GOM458825 GYE458825:GYI458825 HIA458825:HIE458825 HRW458825:HSA458825 IBS458825:IBW458825 ILO458825:ILS458825 IVK458825:IVO458825 JFG458825:JFK458825 JPC458825:JPG458825 JYY458825:JZC458825 KIU458825:KIY458825 KSQ458825:KSU458825 LCM458825:LCQ458825 LMI458825:LMM458825 LWE458825:LWI458825 MGA458825:MGE458825 MPW458825:MQA458825 MZS458825:MZW458825 NJO458825:NJS458825 NTK458825:NTO458825 ODG458825:ODK458825 ONC458825:ONG458825 OWY458825:OXC458825 PGU458825:PGY458825 PQQ458825:PQU458825 QAM458825:QAQ458825 QKI458825:QKM458825 QUE458825:QUI458825 REA458825:REE458825 RNW458825:ROA458825 RXS458825:RXW458825 SHO458825:SHS458825 SRK458825:SRO458825 TBG458825:TBK458825 TLC458825:TLG458825 TUY458825:TVC458825 UEU458825:UEY458825 UOQ458825:UOU458825 UYM458825:UYQ458825 VII458825:VIM458825 VSE458825:VSI458825 WCA458825:WCE458825 WLW458825:WMA458825 WVS458825:WVW458825 K524361:O524361 JG524361:JK524361 TC524361:TG524361 ACY524361:ADC524361 AMU524361:AMY524361 AWQ524361:AWU524361 BGM524361:BGQ524361 BQI524361:BQM524361 CAE524361:CAI524361 CKA524361:CKE524361 CTW524361:CUA524361 DDS524361:DDW524361 DNO524361:DNS524361 DXK524361:DXO524361 EHG524361:EHK524361 ERC524361:ERG524361 FAY524361:FBC524361 FKU524361:FKY524361 FUQ524361:FUU524361 GEM524361:GEQ524361 GOI524361:GOM524361 GYE524361:GYI524361 HIA524361:HIE524361 HRW524361:HSA524361 IBS524361:IBW524361 ILO524361:ILS524361 IVK524361:IVO524361 JFG524361:JFK524361 JPC524361:JPG524361 JYY524361:JZC524361 KIU524361:KIY524361 KSQ524361:KSU524361 LCM524361:LCQ524361 LMI524361:LMM524361 LWE524361:LWI524361 MGA524361:MGE524361 MPW524361:MQA524361 MZS524361:MZW524361 NJO524361:NJS524361 NTK524361:NTO524361 ODG524361:ODK524361 ONC524361:ONG524361 OWY524361:OXC524361 PGU524361:PGY524361 PQQ524361:PQU524361 QAM524361:QAQ524361 QKI524361:QKM524361 QUE524361:QUI524361 REA524361:REE524361 RNW524361:ROA524361 RXS524361:RXW524361 SHO524361:SHS524361 SRK524361:SRO524361 TBG524361:TBK524361 TLC524361:TLG524361 TUY524361:TVC524361 UEU524361:UEY524361 UOQ524361:UOU524361 UYM524361:UYQ524361 VII524361:VIM524361 VSE524361:VSI524361 WCA524361:WCE524361 WLW524361:WMA524361 WVS524361:WVW524361 K589897:O589897 JG589897:JK589897 TC589897:TG589897 ACY589897:ADC589897 AMU589897:AMY589897 AWQ589897:AWU589897 BGM589897:BGQ589897 BQI589897:BQM589897 CAE589897:CAI589897 CKA589897:CKE589897 CTW589897:CUA589897 DDS589897:DDW589897 DNO589897:DNS589897 DXK589897:DXO589897 EHG589897:EHK589897 ERC589897:ERG589897 FAY589897:FBC589897 FKU589897:FKY589897 FUQ589897:FUU589897 GEM589897:GEQ589897 GOI589897:GOM589897 GYE589897:GYI589897 HIA589897:HIE589897 HRW589897:HSA589897 IBS589897:IBW589897 ILO589897:ILS589897 IVK589897:IVO589897 JFG589897:JFK589897 JPC589897:JPG589897 JYY589897:JZC589897 KIU589897:KIY589897 KSQ589897:KSU589897 LCM589897:LCQ589897 LMI589897:LMM589897 LWE589897:LWI589897 MGA589897:MGE589897 MPW589897:MQA589897 MZS589897:MZW589897 NJO589897:NJS589897 NTK589897:NTO589897 ODG589897:ODK589897 ONC589897:ONG589897 OWY589897:OXC589897 PGU589897:PGY589897 PQQ589897:PQU589897 QAM589897:QAQ589897 QKI589897:QKM589897 QUE589897:QUI589897 REA589897:REE589897 RNW589897:ROA589897 RXS589897:RXW589897 SHO589897:SHS589897 SRK589897:SRO589897 TBG589897:TBK589897 TLC589897:TLG589897 TUY589897:TVC589897 UEU589897:UEY589897 UOQ589897:UOU589897 UYM589897:UYQ589897 VII589897:VIM589897 VSE589897:VSI589897 WCA589897:WCE589897 WLW589897:WMA589897 WVS589897:WVW589897 K655433:O655433 JG655433:JK655433 TC655433:TG655433 ACY655433:ADC655433 AMU655433:AMY655433 AWQ655433:AWU655433 BGM655433:BGQ655433 BQI655433:BQM655433 CAE655433:CAI655433 CKA655433:CKE655433 CTW655433:CUA655433 DDS655433:DDW655433 DNO655433:DNS655433 DXK655433:DXO655433 EHG655433:EHK655433 ERC655433:ERG655433 FAY655433:FBC655433 FKU655433:FKY655433 FUQ655433:FUU655433 GEM655433:GEQ655433 GOI655433:GOM655433 GYE655433:GYI655433 HIA655433:HIE655433 HRW655433:HSA655433 IBS655433:IBW655433 ILO655433:ILS655433 IVK655433:IVO655433 JFG655433:JFK655433 JPC655433:JPG655433 JYY655433:JZC655433 KIU655433:KIY655433 KSQ655433:KSU655433 LCM655433:LCQ655433 LMI655433:LMM655433 LWE655433:LWI655433 MGA655433:MGE655433 MPW655433:MQA655433 MZS655433:MZW655433 NJO655433:NJS655433 NTK655433:NTO655433 ODG655433:ODK655433 ONC655433:ONG655433 OWY655433:OXC655433 PGU655433:PGY655433 PQQ655433:PQU655433 QAM655433:QAQ655433 QKI655433:QKM655433 QUE655433:QUI655433 REA655433:REE655433 RNW655433:ROA655433 RXS655433:RXW655433 SHO655433:SHS655433 SRK655433:SRO655433 TBG655433:TBK655433 TLC655433:TLG655433 TUY655433:TVC655433 UEU655433:UEY655433 UOQ655433:UOU655433 UYM655433:UYQ655433 VII655433:VIM655433 VSE655433:VSI655433 WCA655433:WCE655433 WLW655433:WMA655433 WVS655433:WVW655433 K720969:O720969 JG720969:JK720969 TC720969:TG720969 ACY720969:ADC720969 AMU720969:AMY720969 AWQ720969:AWU720969 BGM720969:BGQ720969 BQI720969:BQM720969 CAE720969:CAI720969 CKA720969:CKE720969 CTW720969:CUA720969 DDS720969:DDW720969 DNO720969:DNS720969 DXK720969:DXO720969 EHG720969:EHK720969 ERC720969:ERG720969 FAY720969:FBC720969 FKU720969:FKY720969 FUQ720969:FUU720969 GEM720969:GEQ720969 GOI720969:GOM720969 GYE720969:GYI720969 HIA720969:HIE720969 HRW720969:HSA720969 IBS720969:IBW720969 ILO720969:ILS720969 IVK720969:IVO720969 JFG720969:JFK720969 JPC720969:JPG720969 JYY720969:JZC720969 KIU720969:KIY720969 KSQ720969:KSU720969 LCM720969:LCQ720969 LMI720969:LMM720969 LWE720969:LWI720969 MGA720969:MGE720969 MPW720969:MQA720969 MZS720969:MZW720969 NJO720969:NJS720969 NTK720969:NTO720969 ODG720969:ODK720969 ONC720969:ONG720969 OWY720969:OXC720969 PGU720969:PGY720969 PQQ720969:PQU720969 QAM720969:QAQ720969 QKI720969:QKM720969 QUE720969:QUI720969 REA720969:REE720969 RNW720969:ROA720969 RXS720969:RXW720969 SHO720969:SHS720969 SRK720969:SRO720969 TBG720969:TBK720969 TLC720969:TLG720969 TUY720969:TVC720969 UEU720969:UEY720969 UOQ720969:UOU720969 UYM720969:UYQ720969 VII720969:VIM720969 VSE720969:VSI720969 WCA720969:WCE720969 WLW720969:WMA720969 WVS720969:WVW720969 K786505:O786505 JG786505:JK786505 TC786505:TG786505 ACY786505:ADC786505 AMU786505:AMY786505 AWQ786505:AWU786505 BGM786505:BGQ786505 BQI786505:BQM786505 CAE786505:CAI786505 CKA786505:CKE786505 CTW786505:CUA786505 DDS786505:DDW786505 DNO786505:DNS786505 DXK786505:DXO786505 EHG786505:EHK786505 ERC786505:ERG786505 FAY786505:FBC786505 FKU786505:FKY786505 FUQ786505:FUU786505 GEM786505:GEQ786505 GOI786505:GOM786505 GYE786505:GYI786505 HIA786505:HIE786505 HRW786505:HSA786505 IBS786505:IBW786505 ILO786505:ILS786505 IVK786505:IVO786505 JFG786505:JFK786505 JPC786505:JPG786505 JYY786505:JZC786505 KIU786505:KIY786505 KSQ786505:KSU786505 LCM786505:LCQ786505 LMI786505:LMM786505 LWE786505:LWI786505 MGA786505:MGE786505 MPW786505:MQA786505 MZS786505:MZW786505 NJO786505:NJS786505 NTK786505:NTO786505 ODG786505:ODK786505 ONC786505:ONG786505 OWY786505:OXC786505 PGU786505:PGY786505 PQQ786505:PQU786505 QAM786505:QAQ786505 QKI786505:QKM786505 QUE786505:QUI786505 REA786505:REE786505 RNW786505:ROA786505 RXS786505:RXW786505 SHO786505:SHS786505 SRK786505:SRO786505 TBG786505:TBK786505 TLC786505:TLG786505 TUY786505:TVC786505 UEU786505:UEY786505 UOQ786505:UOU786505 UYM786505:UYQ786505 VII786505:VIM786505 VSE786505:VSI786505 WCA786505:WCE786505 WLW786505:WMA786505 WVS786505:WVW786505 K852041:O852041 JG852041:JK852041 TC852041:TG852041 ACY852041:ADC852041 AMU852041:AMY852041 AWQ852041:AWU852041 BGM852041:BGQ852041 BQI852041:BQM852041 CAE852041:CAI852041 CKA852041:CKE852041 CTW852041:CUA852041 DDS852041:DDW852041 DNO852041:DNS852041 DXK852041:DXO852041 EHG852041:EHK852041 ERC852041:ERG852041 FAY852041:FBC852041 FKU852041:FKY852041 FUQ852041:FUU852041 GEM852041:GEQ852041 GOI852041:GOM852041 GYE852041:GYI852041 HIA852041:HIE852041 HRW852041:HSA852041 IBS852041:IBW852041 ILO852041:ILS852041 IVK852041:IVO852041 JFG852041:JFK852041 JPC852041:JPG852041 JYY852041:JZC852041 KIU852041:KIY852041 KSQ852041:KSU852041 LCM852041:LCQ852041 LMI852041:LMM852041 LWE852041:LWI852041 MGA852041:MGE852041 MPW852041:MQA852041 MZS852041:MZW852041 NJO852041:NJS852041 NTK852041:NTO852041 ODG852041:ODK852041 ONC852041:ONG852041 OWY852041:OXC852041 PGU852041:PGY852041 PQQ852041:PQU852041 QAM852041:QAQ852041 QKI852041:QKM852041 QUE852041:QUI852041 REA852041:REE852041 RNW852041:ROA852041 RXS852041:RXW852041 SHO852041:SHS852041 SRK852041:SRO852041 TBG852041:TBK852041 TLC852041:TLG852041 TUY852041:TVC852041 UEU852041:UEY852041 UOQ852041:UOU852041 UYM852041:UYQ852041 VII852041:VIM852041 VSE852041:VSI852041 WCA852041:WCE852041 WLW852041:WMA852041 WVS852041:WVW852041 K917577:O917577 JG917577:JK917577 TC917577:TG917577 ACY917577:ADC917577 AMU917577:AMY917577 AWQ917577:AWU917577 BGM917577:BGQ917577 BQI917577:BQM917577 CAE917577:CAI917577 CKA917577:CKE917577 CTW917577:CUA917577 DDS917577:DDW917577 DNO917577:DNS917577 DXK917577:DXO917577 EHG917577:EHK917577 ERC917577:ERG917577 FAY917577:FBC917577 FKU917577:FKY917577 FUQ917577:FUU917577 GEM917577:GEQ917577 GOI917577:GOM917577 GYE917577:GYI917577 HIA917577:HIE917577 HRW917577:HSA917577 IBS917577:IBW917577 ILO917577:ILS917577 IVK917577:IVO917577 JFG917577:JFK917577 JPC917577:JPG917577 JYY917577:JZC917577 KIU917577:KIY917577 KSQ917577:KSU917577 LCM917577:LCQ917577 LMI917577:LMM917577 LWE917577:LWI917577 MGA917577:MGE917577 MPW917577:MQA917577 MZS917577:MZW917577 NJO917577:NJS917577 NTK917577:NTO917577 ODG917577:ODK917577 ONC917577:ONG917577 OWY917577:OXC917577 PGU917577:PGY917577 PQQ917577:PQU917577 QAM917577:QAQ917577 QKI917577:QKM917577 QUE917577:QUI917577 REA917577:REE917577 RNW917577:ROA917577 RXS917577:RXW917577 SHO917577:SHS917577 SRK917577:SRO917577 TBG917577:TBK917577 TLC917577:TLG917577 TUY917577:TVC917577 UEU917577:UEY917577 UOQ917577:UOU917577 UYM917577:UYQ917577 VII917577:VIM917577 VSE917577:VSI917577 WCA917577:WCE917577 WLW917577:WMA917577 WVS917577:WVW917577 K983113:O983113 JG983113:JK983113 TC983113:TG983113 ACY983113:ADC983113 AMU983113:AMY983113 AWQ983113:AWU983113 BGM983113:BGQ983113 BQI983113:BQM983113 CAE983113:CAI983113 CKA983113:CKE983113 CTW983113:CUA983113 DDS983113:DDW983113 DNO983113:DNS983113 DXK983113:DXO983113 EHG983113:EHK983113 ERC983113:ERG983113 FAY983113:FBC983113 FKU983113:FKY983113 FUQ983113:FUU983113 GEM983113:GEQ983113 GOI983113:GOM983113 GYE983113:GYI983113 HIA983113:HIE983113 HRW983113:HSA983113 IBS983113:IBW983113 ILO983113:ILS983113 IVK983113:IVO983113 JFG983113:JFK983113 JPC983113:JPG983113 JYY983113:JZC983113 KIU983113:KIY983113 KSQ983113:KSU983113 LCM983113:LCQ983113 LMI983113:LMM983113 LWE983113:LWI983113 MGA983113:MGE983113 MPW983113:MQA983113 MZS983113:MZW983113 NJO983113:NJS983113 NTK983113:NTO983113 ODG983113:ODK983113 ONC983113:ONG983113 OWY983113:OXC983113 PGU983113:PGY983113 PQQ983113:PQU983113 QAM983113:QAQ983113 QKI983113:QKM983113 QUE983113:QUI983113 REA983113:REE983113 RNW983113:ROA983113 RXS983113:RXW983113 SHO983113:SHS983113 SRK983113:SRO983113 TBG983113:TBK983113 TLC983113:TLG983113 TUY983113:TVC983113 UEU983113:UEY983113 UOQ983113:UOU983113 UYM983113:UYQ983113 VII983113:VIM983113 VSE983113:VSI983113 WCA983113:WCE983113 WLW983113:WMA983113" xr:uid="{00000000-0002-0000-0400-000002000000}">
      <formula1>"Male, Female"</formula1>
    </dataValidation>
    <dataValidation type="list" allowBlank="1" showInputMessage="1" showErrorMessage="1" sqref="K69:T69 WVS983108:WWB983108 WLW983108:WMF983108 WCA983108:WCJ983108 VSE983108:VSN983108 VII983108:VIR983108 UYM983108:UYV983108 UOQ983108:UOZ983108 UEU983108:UFD983108 TUY983108:TVH983108 TLC983108:TLL983108 TBG983108:TBP983108 SRK983108:SRT983108 SHO983108:SHX983108 RXS983108:RYB983108 RNW983108:ROF983108 REA983108:REJ983108 QUE983108:QUN983108 QKI983108:QKR983108 QAM983108:QAV983108 PQQ983108:PQZ983108 PGU983108:PHD983108 OWY983108:OXH983108 ONC983108:ONL983108 ODG983108:ODP983108 NTK983108:NTT983108 NJO983108:NJX983108 MZS983108:NAB983108 MPW983108:MQF983108 MGA983108:MGJ983108 LWE983108:LWN983108 LMI983108:LMR983108 LCM983108:LCV983108 KSQ983108:KSZ983108 KIU983108:KJD983108 JYY983108:JZH983108 JPC983108:JPL983108 JFG983108:JFP983108 IVK983108:IVT983108 ILO983108:ILX983108 IBS983108:ICB983108 HRW983108:HSF983108 HIA983108:HIJ983108 GYE983108:GYN983108 GOI983108:GOR983108 GEM983108:GEV983108 FUQ983108:FUZ983108 FKU983108:FLD983108 FAY983108:FBH983108 ERC983108:ERL983108 EHG983108:EHP983108 DXK983108:DXT983108 DNO983108:DNX983108 DDS983108:DEB983108 CTW983108:CUF983108 CKA983108:CKJ983108 CAE983108:CAN983108 BQI983108:BQR983108 BGM983108:BGV983108 AWQ983108:AWZ983108 AMU983108:AND983108 ACY983108:ADH983108 TC983108:TL983108 JG983108:JP983108 K983108:T983108 WVS917572:WWB917572 WLW917572:WMF917572 WCA917572:WCJ917572 VSE917572:VSN917572 VII917572:VIR917572 UYM917572:UYV917572 UOQ917572:UOZ917572 UEU917572:UFD917572 TUY917572:TVH917572 TLC917572:TLL917572 TBG917572:TBP917572 SRK917572:SRT917572 SHO917572:SHX917572 RXS917572:RYB917572 RNW917572:ROF917572 REA917572:REJ917572 QUE917572:QUN917572 QKI917572:QKR917572 QAM917572:QAV917572 PQQ917572:PQZ917572 PGU917572:PHD917572 OWY917572:OXH917572 ONC917572:ONL917572 ODG917572:ODP917572 NTK917572:NTT917572 NJO917572:NJX917572 MZS917572:NAB917572 MPW917572:MQF917572 MGA917572:MGJ917572 LWE917572:LWN917572 LMI917572:LMR917572 LCM917572:LCV917572 KSQ917572:KSZ917572 KIU917572:KJD917572 JYY917572:JZH917572 JPC917572:JPL917572 JFG917572:JFP917572 IVK917572:IVT917572 ILO917572:ILX917572 IBS917572:ICB917572 HRW917572:HSF917572 HIA917572:HIJ917572 GYE917572:GYN917572 GOI917572:GOR917572 GEM917572:GEV917572 FUQ917572:FUZ917572 FKU917572:FLD917572 FAY917572:FBH917572 ERC917572:ERL917572 EHG917572:EHP917572 DXK917572:DXT917572 DNO917572:DNX917572 DDS917572:DEB917572 CTW917572:CUF917572 CKA917572:CKJ917572 CAE917572:CAN917572 BQI917572:BQR917572 BGM917572:BGV917572 AWQ917572:AWZ917572 AMU917572:AND917572 ACY917572:ADH917572 TC917572:TL917572 JG917572:JP917572 K917572:T917572 WVS852036:WWB852036 WLW852036:WMF852036 WCA852036:WCJ852036 VSE852036:VSN852036 VII852036:VIR852036 UYM852036:UYV852036 UOQ852036:UOZ852036 UEU852036:UFD852036 TUY852036:TVH852036 TLC852036:TLL852036 TBG852036:TBP852036 SRK852036:SRT852036 SHO852036:SHX852036 RXS852036:RYB852036 RNW852036:ROF852036 REA852036:REJ852036 QUE852036:QUN852036 QKI852036:QKR852036 QAM852036:QAV852036 PQQ852036:PQZ852036 PGU852036:PHD852036 OWY852036:OXH852036 ONC852036:ONL852036 ODG852036:ODP852036 NTK852036:NTT852036 NJO852036:NJX852036 MZS852036:NAB852036 MPW852036:MQF852036 MGA852036:MGJ852036 LWE852036:LWN852036 LMI852036:LMR852036 LCM852036:LCV852036 KSQ852036:KSZ852036 KIU852036:KJD852036 JYY852036:JZH852036 JPC852036:JPL852036 JFG852036:JFP852036 IVK852036:IVT852036 ILO852036:ILX852036 IBS852036:ICB852036 HRW852036:HSF852036 HIA852036:HIJ852036 GYE852036:GYN852036 GOI852036:GOR852036 GEM852036:GEV852036 FUQ852036:FUZ852036 FKU852036:FLD852036 FAY852036:FBH852036 ERC852036:ERL852036 EHG852036:EHP852036 DXK852036:DXT852036 DNO852036:DNX852036 DDS852036:DEB852036 CTW852036:CUF852036 CKA852036:CKJ852036 CAE852036:CAN852036 BQI852036:BQR852036 BGM852036:BGV852036 AWQ852036:AWZ852036 AMU852036:AND852036 ACY852036:ADH852036 TC852036:TL852036 JG852036:JP852036 K852036:T852036 WVS786500:WWB786500 WLW786500:WMF786500 WCA786500:WCJ786500 VSE786500:VSN786500 VII786500:VIR786500 UYM786500:UYV786500 UOQ786500:UOZ786500 UEU786500:UFD786500 TUY786500:TVH786500 TLC786500:TLL786500 TBG786500:TBP786500 SRK786500:SRT786500 SHO786500:SHX786500 RXS786500:RYB786500 RNW786500:ROF786500 REA786500:REJ786500 QUE786500:QUN786500 QKI786500:QKR786500 QAM786500:QAV786500 PQQ786500:PQZ786500 PGU786500:PHD786500 OWY786500:OXH786500 ONC786500:ONL786500 ODG786500:ODP786500 NTK786500:NTT786500 NJO786500:NJX786500 MZS786500:NAB786500 MPW786500:MQF786500 MGA786500:MGJ786500 LWE786500:LWN786500 LMI786500:LMR786500 LCM786500:LCV786500 KSQ786500:KSZ786500 KIU786500:KJD786500 JYY786500:JZH786500 JPC786500:JPL786500 JFG786500:JFP786500 IVK786500:IVT786500 ILO786500:ILX786500 IBS786500:ICB786500 HRW786500:HSF786500 HIA786500:HIJ786500 GYE786500:GYN786500 GOI786500:GOR786500 GEM786500:GEV786500 FUQ786500:FUZ786500 FKU786500:FLD786500 FAY786500:FBH786500 ERC786500:ERL786500 EHG786500:EHP786500 DXK786500:DXT786500 DNO786500:DNX786500 DDS786500:DEB786500 CTW786500:CUF786500 CKA786500:CKJ786500 CAE786500:CAN786500 BQI786500:BQR786500 BGM786500:BGV786500 AWQ786500:AWZ786500 AMU786500:AND786500 ACY786500:ADH786500 TC786500:TL786500 JG786500:JP786500 K786500:T786500 WVS720964:WWB720964 WLW720964:WMF720964 WCA720964:WCJ720964 VSE720964:VSN720964 VII720964:VIR720964 UYM720964:UYV720964 UOQ720964:UOZ720964 UEU720964:UFD720964 TUY720964:TVH720964 TLC720964:TLL720964 TBG720964:TBP720964 SRK720964:SRT720964 SHO720964:SHX720964 RXS720964:RYB720964 RNW720964:ROF720964 REA720964:REJ720964 QUE720964:QUN720964 QKI720964:QKR720964 QAM720964:QAV720964 PQQ720964:PQZ720964 PGU720964:PHD720964 OWY720964:OXH720964 ONC720964:ONL720964 ODG720964:ODP720964 NTK720964:NTT720964 NJO720964:NJX720964 MZS720964:NAB720964 MPW720964:MQF720964 MGA720964:MGJ720964 LWE720964:LWN720964 LMI720964:LMR720964 LCM720964:LCV720964 KSQ720964:KSZ720964 KIU720964:KJD720964 JYY720964:JZH720964 JPC720964:JPL720964 JFG720964:JFP720964 IVK720964:IVT720964 ILO720964:ILX720964 IBS720964:ICB720964 HRW720964:HSF720964 HIA720964:HIJ720964 GYE720964:GYN720964 GOI720964:GOR720964 GEM720964:GEV720964 FUQ720964:FUZ720964 FKU720964:FLD720964 FAY720964:FBH720964 ERC720964:ERL720964 EHG720964:EHP720964 DXK720964:DXT720964 DNO720964:DNX720964 DDS720964:DEB720964 CTW720964:CUF720964 CKA720964:CKJ720964 CAE720964:CAN720964 BQI720964:BQR720964 BGM720964:BGV720964 AWQ720964:AWZ720964 AMU720964:AND720964 ACY720964:ADH720964 TC720964:TL720964 JG720964:JP720964 K720964:T720964 WVS655428:WWB655428 WLW655428:WMF655428 WCA655428:WCJ655428 VSE655428:VSN655428 VII655428:VIR655428 UYM655428:UYV655428 UOQ655428:UOZ655428 UEU655428:UFD655428 TUY655428:TVH655428 TLC655428:TLL655428 TBG655428:TBP655428 SRK655428:SRT655428 SHO655428:SHX655428 RXS655428:RYB655428 RNW655428:ROF655428 REA655428:REJ655428 QUE655428:QUN655428 QKI655428:QKR655428 QAM655428:QAV655428 PQQ655428:PQZ655428 PGU655428:PHD655428 OWY655428:OXH655428 ONC655428:ONL655428 ODG655428:ODP655428 NTK655428:NTT655428 NJO655428:NJX655428 MZS655428:NAB655428 MPW655428:MQF655428 MGA655428:MGJ655428 LWE655428:LWN655428 LMI655428:LMR655428 LCM655428:LCV655428 KSQ655428:KSZ655428 KIU655428:KJD655428 JYY655428:JZH655428 JPC655428:JPL655428 JFG655428:JFP655428 IVK655428:IVT655428 ILO655428:ILX655428 IBS655428:ICB655428 HRW655428:HSF655428 HIA655428:HIJ655428 GYE655428:GYN655428 GOI655428:GOR655428 GEM655428:GEV655428 FUQ655428:FUZ655428 FKU655428:FLD655428 FAY655428:FBH655428 ERC655428:ERL655428 EHG655428:EHP655428 DXK655428:DXT655428 DNO655428:DNX655428 DDS655428:DEB655428 CTW655428:CUF655428 CKA655428:CKJ655428 CAE655428:CAN655428 BQI655428:BQR655428 BGM655428:BGV655428 AWQ655428:AWZ655428 AMU655428:AND655428 ACY655428:ADH655428 TC655428:TL655428 JG655428:JP655428 K655428:T655428 WVS589892:WWB589892 WLW589892:WMF589892 WCA589892:WCJ589892 VSE589892:VSN589892 VII589892:VIR589892 UYM589892:UYV589892 UOQ589892:UOZ589892 UEU589892:UFD589892 TUY589892:TVH589892 TLC589892:TLL589892 TBG589892:TBP589892 SRK589892:SRT589892 SHO589892:SHX589892 RXS589892:RYB589892 RNW589892:ROF589892 REA589892:REJ589892 QUE589892:QUN589892 QKI589892:QKR589892 QAM589892:QAV589892 PQQ589892:PQZ589892 PGU589892:PHD589892 OWY589892:OXH589892 ONC589892:ONL589892 ODG589892:ODP589892 NTK589892:NTT589892 NJO589892:NJX589892 MZS589892:NAB589892 MPW589892:MQF589892 MGA589892:MGJ589892 LWE589892:LWN589892 LMI589892:LMR589892 LCM589892:LCV589892 KSQ589892:KSZ589892 KIU589892:KJD589892 JYY589892:JZH589892 JPC589892:JPL589892 JFG589892:JFP589892 IVK589892:IVT589892 ILO589892:ILX589892 IBS589892:ICB589892 HRW589892:HSF589892 HIA589892:HIJ589892 GYE589892:GYN589892 GOI589892:GOR589892 GEM589892:GEV589892 FUQ589892:FUZ589892 FKU589892:FLD589892 FAY589892:FBH589892 ERC589892:ERL589892 EHG589892:EHP589892 DXK589892:DXT589892 DNO589892:DNX589892 DDS589892:DEB589892 CTW589892:CUF589892 CKA589892:CKJ589892 CAE589892:CAN589892 BQI589892:BQR589892 BGM589892:BGV589892 AWQ589892:AWZ589892 AMU589892:AND589892 ACY589892:ADH589892 TC589892:TL589892 JG589892:JP589892 K589892:T589892 WVS524356:WWB524356 WLW524356:WMF524356 WCA524356:WCJ524356 VSE524356:VSN524356 VII524356:VIR524356 UYM524356:UYV524356 UOQ524356:UOZ524356 UEU524356:UFD524356 TUY524356:TVH524356 TLC524356:TLL524356 TBG524356:TBP524356 SRK524356:SRT524356 SHO524356:SHX524356 RXS524356:RYB524356 RNW524356:ROF524356 REA524356:REJ524356 QUE524356:QUN524356 QKI524356:QKR524356 QAM524356:QAV524356 PQQ524356:PQZ524356 PGU524356:PHD524356 OWY524356:OXH524356 ONC524356:ONL524356 ODG524356:ODP524356 NTK524356:NTT524356 NJO524356:NJX524356 MZS524356:NAB524356 MPW524356:MQF524356 MGA524356:MGJ524356 LWE524356:LWN524356 LMI524356:LMR524356 LCM524356:LCV524356 KSQ524356:KSZ524356 KIU524356:KJD524356 JYY524356:JZH524356 JPC524356:JPL524356 JFG524356:JFP524356 IVK524356:IVT524356 ILO524356:ILX524356 IBS524356:ICB524356 HRW524356:HSF524356 HIA524356:HIJ524356 GYE524356:GYN524356 GOI524356:GOR524356 GEM524356:GEV524356 FUQ524356:FUZ524356 FKU524356:FLD524356 FAY524356:FBH524356 ERC524356:ERL524356 EHG524356:EHP524356 DXK524356:DXT524356 DNO524356:DNX524356 DDS524356:DEB524356 CTW524356:CUF524356 CKA524356:CKJ524356 CAE524356:CAN524356 BQI524356:BQR524356 BGM524356:BGV524356 AWQ524356:AWZ524356 AMU524356:AND524356 ACY524356:ADH524356 TC524356:TL524356 JG524356:JP524356 K524356:T524356 WVS458820:WWB458820 WLW458820:WMF458820 WCA458820:WCJ458820 VSE458820:VSN458820 VII458820:VIR458820 UYM458820:UYV458820 UOQ458820:UOZ458820 UEU458820:UFD458820 TUY458820:TVH458820 TLC458820:TLL458820 TBG458820:TBP458820 SRK458820:SRT458820 SHO458820:SHX458820 RXS458820:RYB458820 RNW458820:ROF458820 REA458820:REJ458820 QUE458820:QUN458820 QKI458820:QKR458820 QAM458820:QAV458820 PQQ458820:PQZ458820 PGU458820:PHD458820 OWY458820:OXH458820 ONC458820:ONL458820 ODG458820:ODP458820 NTK458820:NTT458820 NJO458820:NJX458820 MZS458820:NAB458820 MPW458820:MQF458820 MGA458820:MGJ458820 LWE458820:LWN458820 LMI458820:LMR458820 LCM458820:LCV458820 KSQ458820:KSZ458820 KIU458820:KJD458820 JYY458820:JZH458820 JPC458820:JPL458820 JFG458820:JFP458820 IVK458820:IVT458820 ILO458820:ILX458820 IBS458820:ICB458820 HRW458820:HSF458820 HIA458820:HIJ458820 GYE458820:GYN458820 GOI458820:GOR458820 GEM458820:GEV458820 FUQ458820:FUZ458820 FKU458820:FLD458820 FAY458820:FBH458820 ERC458820:ERL458820 EHG458820:EHP458820 DXK458820:DXT458820 DNO458820:DNX458820 DDS458820:DEB458820 CTW458820:CUF458820 CKA458820:CKJ458820 CAE458820:CAN458820 BQI458820:BQR458820 BGM458820:BGV458820 AWQ458820:AWZ458820 AMU458820:AND458820 ACY458820:ADH458820 TC458820:TL458820 JG458820:JP458820 K458820:T458820 WVS393284:WWB393284 WLW393284:WMF393284 WCA393284:WCJ393284 VSE393284:VSN393284 VII393284:VIR393284 UYM393284:UYV393284 UOQ393284:UOZ393284 UEU393284:UFD393284 TUY393284:TVH393284 TLC393284:TLL393284 TBG393284:TBP393284 SRK393284:SRT393284 SHO393284:SHX393284 RXS393284:RYB393284 RNW393284:ROF393284 REA393284:REJ393284 QUE393284:QUN393284 QKI393284:QKR393284 QAM393284:QAV393284 PQQ393284:PQZ393284 PGU393284:PHD393284 OWY393284:OXH393284 ONC393284:ONL393284 ODG393284:ODP393284 NTK393284:NTT393284 NJO393284:NJX393284 MZS393284:NAB393284 MPW393284:MQF393284 MGA393284:MGJ393284 LWE393284:LWN393284 LMI393284:LMR393284 LCM393284:LCV393284 KSQ393284:KSZ393284 KIU393284:KJD393284 JYY393284:JZH393284 JPC393284:JPL393284 JFG393284:JFP393284 IVK393284:IVT393284 ILO393284:ILX393284 IBS393284:ICB393284 HRW393284:HSF393284 HIA393284:HIJ393284 GYE393284:GYN393284 GOI393284:GOR393284 GEM393284:GEV393284 FUQ393284:FUZ393284 FKU393284:FLD393284 FAY393284:FBH393284 ERC393284:ERL393284 EHG393284:EHP393284 DXK393284:DXT393284 DNO393284:DNX393284 DDS393284:DEB393284 CTW393284:CUF393284 CKA393284:CKJ393284 CAE393284:CAN393284 BQI393284:BQR393284 BGM393284:BGV393284 AWQ393284:AWZ393284 AMU393284:AND393284 ACY393284:ADH393284 TC393284:TL393284 JG393284:JP393284 K393284:T393284 WVS327748:WWB327748 WLW327748:WMF327748 WCA327748:WCJ327748 VSE327748:VSN327748 VII327748:VIR327748 UYM327748:UYV327748 UOQ327748:UOZ327748 UEU327748:UFD327748 TUY327748:TVH327748 TLC327748:TLL327748 TBG327748:TBP327748 SRK327748:SRT327748 SHO327748:SHX327748 RXS327748:RYB327748 RNW327748:ROF327748 REA327748:REJ327748 QUE327748:QUN327748 QKI327748:QKR327748 QAM327748:QAV327748 PQQ327748:PQZ327748 PGU327748:PHD327748 OWY327748:OXH327748 ONC327748:ONL327748 ODG327748:ODP327748 NTK327748:NTT327748 NJO327748:NJX327748 MZS327748:NAB327748 MPW327748:MQF327748 MGA327748:MGJ327748 LWE327748:LWN327748 LMI327748:LMR327748 LCM327748:LCV327748 KSQ327748:KSZ327748 KIU327748:KJD327748 JYY327748:JZH327748 JPC327748:JPL327748 JFG327748:JFP327748 IVK327748:IVT327748 ILO327748:ILX327748 IBS327748:ICB327748 HRW327748:HSF327748 HIA327748:HIJ327748 GYE327748:GYN327748 GOI327748:GOR327748 GEM327748:GEV327748 FUQ327748:FUZ327748 FKU327748:FLD327748 FAY327748:FBH327748 ERC327748:ERL327748 EHG327748:EHP327748 DXK327748:DXT327748 DNO327748:DNX327748 DDS327748:DEB327748 CTW327748:CUF327748 CKA327748:CKJ327748 CAE327748:CAN327748 BQI327748:BQR327748 BGM327748:BGV327748 AWQ327748:AWZ327748 AMU327748:AND327748 ACY327748:ADH327748 TC327748:TL327748 JG327748:JP327748 K327748:T327748 WVS262212:WWB262212 WLW262212:WMF262212 WCA262212:WCJ262212 VSE262212:VSN262212 VII262212:VIR262212 UYM262212:UYV262212 UOQ262212:UOZ262212 UEU262212:UFD262212 TUY262212:TVH262212 TLC262212:TLL262212 TBG262212:TBP262212 SRK262212:SRT262212 SHO262212:SHX262212 RXS262212:RYB262212 RNW262212:ROF262212 REA262212:REJ262212 QUE262212:QUN262212 QKI262212:QKR262212 QAM262212:QAV262212 PQQ262212:PQZ262212 PGU262212:PHD262212 OWY262212:OXH262212 ONC262212:ONL262212 ODG262212:ODP262212 NTK262212:NTT262212 NJO262212:NJX262212 MZS262212:NAB262212 MPW262212:MQF262212 MGA262212:MGJ262212 LWE262212:LWN262212 LMI262212:LMR262212 LCM262212:LCV262212 KSQ262212:KSZ262212 KIU262212:KJD262212 JYY262212:JZH262212 JPC262212:JPL262212 JFG262212:JFP262212 IVK262212:IVT262212 ILO262212:ILX262212 IBS262212:ICB262212 HRW262212:HSF262212 HIA262212:HIJ262212 GYE262212:GYN262212 GOI262212:GOR262212 GEM262212:GEV262212 FUQ262212:FUZ262212 FKU262212:FLD262212 FAY262212:FBH262212 ERC262212:ERL262212 EHG262212:EHP262212 DXK262212:DXT262212 DNO262212:DNX262212 DDS262212:DEB262212 CTW262212:CUF262212 CKA262212:CKJ262212 CAE262212:CAN262212 BQI262212:BQR262212 BGM262212:BGV262212 AWQ262212:AWZ262212 AMU262212:AND262212 ACY262212:ADH262212 TC262212:TL262212 JG262212:JP262212 K262212:T262212 WVS196676:WWB196676 WLW196676:WMF196676 WCA196676:WCJ196676 VSE196676:VSN196676 VII196676:VIR196676 UYM196676:UYV196676 UOQ196676:UOZ196676 UEU196676:UFD196676 TUY196676:TVH196676 TLC196676:TLL196676 TBG196676:TBP196676 SRK196676:SRT196676 SHO196676:SHX196676 RXS196676:RYB196676 RNW196676:ROF196676 REA196676:REJ196676 QUE196676:QUN196676 QKI196676:QKR196676 QAM196676:QAV196676 PQQ196676:PQZ196676 PGU196676:PHD196676 OWY196676:OXH196676 ONC196676:ONL196676 ODG196676:ODP196676 NTK196676:NTT196676 NJO196676:NJX196676 MZS196676:NAB196676 MPW196676:MQF196676 MGA196676:MGJ196676 LWE196676:LWN196676 LMI196676:LMR196676 LCM196676:LCV196676 KSQ196676:KSZ196676 KIU196676:KJD196676 JYY196676:JZH196676 JPC196676:JPL196676 JFG196676:JFP196676 IVK196676:IVT196676 ILO196676:ILX196676 IBS196676:ICB196676 HRW196676:HSF196676 HIA196676:HIJ196676 GYE196676:GYN196676 GOI196676:GOR196676 GEM196676:GEV196676 FUQ196676:FUZ196676 FKU196676:FLD196676 FAY196676:FBH196676 ERC196676:ERL196676 EHG196676:EHP196676 DXK196676:DXT196676 DNO196676:DNX196676 DDS196676:DEB196676 CTW196676:CUF196676 CKA196676:CKJ196676 CAE196676:CAN196676 BQI196676:BQR196676 BGM196676:BGV196676 AWQ196676:AWZ196676 AMU196676:AND196676 ACY196676:ADH196676 TC196676:TL196676 JG196676:JP196676 K196676:T196676 WVS131140:WWB131140 WLW131140:WMF131140 WCA131140:WCJ131140 VSE131140:VSN131140 VII131140:VIR131140 UYM131140:UYV131140 UOQ131140:UOZ131140 UEU131140:UFD131140 TUY131140:TVH131140 TLC131140:TLL131140 TBG131140:TBP131140 SRK131140:SRT131140 SHO131140:SHX131140 RXS131140:RYB131140 RNW131140:ROF131140 REA131140:REJ131140 QUE131140:QUN131140 QKI131140:QKR131140 QAM131140:QAV131140 PQQ131140:PQZ131140 PGU131140:PHD131140 OWY131140:OXH131140 ONC131140:ONL131140 ODG131140:ODP131140 NTK131140:NTT131140 NJO131140:NJX131140 MZS131140:NAB131140 MPW131140:MQF131140 MGA131140:MGJ131140 LWE131140:LWN131140 LMI131140:LMR131140 LCM131140:LCV131140 KSQ131140:KSZ131140 KIU131140:KJD131140 JYY131140:JZH131140 JPC131140:JPL131140 JFG131140:JFP131140 IVK131140:IVT131140 ILO131140:ILX131140 IBS131140:ICB131140 HRW131140:HSF131140 HIA131140:HIJ131140 GYE131140:GYN131140 GOI131140:GOR131140 GEM131140:GEV131140 FUQ131140:FUZ131140 FKU131140:FLD131140 FAY131140:FBH131140 ERC131140:ERL131140 EHG131140:EHP131140 DXK131140:DXT131140 DNO131140:DNX131140 DDS131140:DEB131140 CTW131140:CUF131140 CKA131140:CKJ131140 CAE131140:CAN131140 BQI131140:BQR131140 BGM131140:BGV131140 AWQ131140:AWZ131140 AMU131140:AND131140 ACY131140:ADH131140 TC131140:TL131140 JG131140:JP131140 K131140:T131140 WVS65604:WWB65604 WLW65604:WMF65604 WCA65604:WCJ65604 VSE65604:VSN65604 VII65604:VIR65604 UYM65604:UYV65604 UOQ65604:UOZ65604 UEU65604:UFD65604 TUY65604:TVH65604 TLC65604:TLL65604 TBG65604:TBP65604 SRK65604:SRT65604 SHO65604:SHX65604 RXS65604:RYB65604 RNW65604:ROF65604 REA65604:REJ65604 QUE65604:QUN65604 QKI65604:QKR65604 QAM65604:QAV65604 PQQ65604:PQZ65604 PGU65604:PHD65604 OWY65604:OXH65604 ONC65604:ONL65604 ODG65604:ODP65604 NTK65604:NTT65604 NJO65604:NJX65604 MZS65604:NAB65604 MPW65604:MQF65604 MGA65604:MGJ65604 LWE65604:LWN65604 LMI65604:LMR65604 LCM65604:LCV65604 KSQ65604:KSZ65604 KIU65604:KJD65604 JYY65604:JZH65604 JPC65604:JPL65604 JFG65604:JFP65604 IVK65604:IVT65604 ILO65604:ILX65604 IBS65604:ICB65604 HRW65604:HSF65604 HIA65604:HIJ65604 GYE65604:GYN65604 GOI65604:GOR65604 GEM65604:GEV65604 FUQ65604:FUZ65604 FKU65604:FLD65604 FAY65604:FBH65604 ERC65604:ERL65604 EHG65604:EHP65604 DXK65604:DXT65604 DNO65604:DNX65604 DDS65604:DEB65604 CTW65604:CUF65604 CKA65604:CKJ65604 CAE65604:CAN65604 BQI65604:BQR65604 BGM65604:BGV65604 AWQ65604:AWZ65604 AMU65604:AND65604 ACY65604:ADH65604 TC65604:TL65604 JG65604:JP65604 K65604:T65604 WVS69:WWB69 WLW69:WMF69 WCA69:WCJ69 VSE69:VSN69 VII69:VIR69 UYM69:UYV69 UOQ69:UOZ69 UEU69:UFD69 TUY69:TVH69 TLC69:TLL69 TBG69:TBP69 SRK69:SRT69 SHO69:SHX69 RXS69:RYB69 RNW69:ROF69 REA69:REJ69 QUE69:QUN69 QKI69:QKR69 QAM69:QAV69 PQQ69:PQZ69 PGU69:PHD69 OWY69:OXH69 ONC69:ONL69 ODG69:ODP69 NTK69:NTT69 NJO69:NJX69 MZS69:NAB69 MPW69:MQF69 MGA69:MGJ69 LWE69:LWN69 LMI69:LMR69 LCM69:LCV69 KSQ69:KSZ69 KIU69:KJD69 JYY69:JZH69 JPC69:JPL69 JFG69:JFP69 IVK69:IVT69 ILO69:ILX69 IBS69:ICB69 HRW69:HSF69 HIA69:HIJ69 GYE69:GYN69 GOI69:GOR69 GEM69:GEV69 FUQ69:FUZ69 FKU69:FLD69 FAY69:FBH69 ERC69:ERL69 EHG69:EHP69 DXK69:DXT69 DNO69:DNX69 DDS69:DEB69 CTW69:CUF69 CKA69:CKJ69 CAE69:CAN69 BQI69:BQR69 BGM69:BGV69 AWQ69:AWZ69 AMU69:AND69 ACY69:ADH69 TC69:TL69 JG69:JP69" xr:uid="{00000000-0002-0000-0400-000003000000}">
      <formula1>$C$90:$C$99</formula1>
    </dataValidation>
    <dataValidation type="list" allowBlank="1" showInputMessage="1" showErrorMessage="1" sqref="K70 WVS983109 WLW983109 WCA983109 VSE983109 VII983109 UYM983109 UOQ983109 UEU983109 TUY983109 TLC983109 TBG983109 SRK983109 SHO983109 RXS983109 RNW983109 REA983109 QUE983109 QKI983109 QAM983109 PQQ983109 PGU983109 OWY983109 ONC983109 ODG983109 NTK983109 NJO983109 MZS983109 MPW983109 MGA983109 LWE983109 LMI983109 LCM983109 KSQ983109 KIU983109 JYY983109 JPC983109 JFG983109 IVK983109 ILO983109 IBS983109 HRW983109 HIA983109 GYE983109 GOI983109 GEM983109 FUQ983109 FKU983109 FAY983109 ERC983109 EHG983109 DXK983109 DNO983109 DDS983109 CTW983109 CKA983109 CAE983109 BQI983109 BGM983109 AWQ983109 AMU983109 ACY983109 TC983109 JG983109 K983109 WVS917573 WLW917573 WCA917573 VSE917573 VII917573 UYM917573 UOQ917573 UEU917573 TUY917573 TLC917573 TBG917573 SRK917573 SHO917573 RXS917573 RNW917573 REA917573 QUE917573 QKI917573 QAM917573 PQQ917573 PGU917573 OWY917573 ONC917573 ODG917573 NTK917573 NJO917573 MZS917573 MPW917573 MGA917573 LWE917573 LMI917573 LCM917573 KSQ917573 KIU917573 JYY917573 JPC917573 JFG917573 IVK917573 ILO917573 IBS917573 HRW917573 HIA917573 GYE917573 GOI917573 GEM917573 FUQ917573 FKU917573 FAY917573 ERC917573 EHG917573 DXK917573 DNO917573 DDS917573 CTW917573 CKA917573 CAE917573 BQI917573 BGM917573 AWQ917573 AMU917573 ACY917573 TC917573 JG917573 K917573 WVS852037 WLW852037 WCA852037 VSE852037 VII852037 UYM852037 UOQ852037 UEU852037 TUY852037 TLC852037 TBG852037 SRK852037 SHO852037 RXS852037 RNW852037 REA852037 QUE852037 QKI852037 QAM852037 PQQ852037 PGU852037 OWY852037 ONC852037 ODG852037 NTK852037 NJO852037 MZS852037 MPW852037 MGA852037 LWE852037 LMI852037 LCM852037 KSQ852037 KIU852037 JYY852037 JPC852037 JFG852037 IVK852037 ILO852037 IBS852037 HRW852037 HIA852037 GYE852037 GOI852037 GEM852037 FUQ852037 FKU852037 FAY852037 ERC852037 EHG852037 DXK852037 DNO852037 DDS852037 CTW852037 CKA852037 CAE852037 BQI852037 BGM852037 AWQ852037 AMU852037 ACY852037 TC852037 JG852037 K852037 WVS786501 WLW786501 WCA786501 VSE786501 VII786501 UYM786501 UOQ786501 UEU786501 TUY786501 TLC786501 TBG786501 SRK786501 SHO786501 RXS786501 RNW786501 REA786501 QUE786501 QKI786501 QAM786501 PQQ786501 PGU786501 OWY786501 ONC786501 ODG786501 NTK786501 NJO786501 MZS786501 MPW786501 MGA786501 LWE786501 LMI786501 LCM786501 KSQ786501 KIU786501 JYY786501 JPC786501 JFG786501 IVK786501 ILO786501 IBS786501 HRW786501 HIA786501 GYE786501 GOI786501 GEM786501 FUQ786501 FKU786501 FAY786501 ERC786501 EHG786501 DXK786501 DNO786501 DDS786501 CTW786501 CKA786501 CAE786501 BQI786501 BGM786501 AWQ786501 AMU786501 ACY786501 TC786501 JG786501 K786501 WVS720965 WLW720965 WCA720965 VSE720965 VII720965 UYM720965 UOQ720965 UEU720965 TUY720965 TLC720965 TBG720965 SRK720965 SHO720965 RXS720965 RNW720965 REA720965 QUE720965 QKI720965 QAM720965 PQQ720965 PGU720965 OWY720965 ONC720965 ODG720965 NTK720965 NJO720965 MZS720965 MPW720965 MGA720965 LWE720965 LMI720965 LCM720965 KSQ720965 KIU720965 JYY720965 JPC720965 JFG720965 IVK720965 ILO720965 IBS720965 HRW720965 HIA720965 GYE720965 GOI720965 GEM720965 FUQ720965 FKU720965 FAY720965 ERC720965 EHG720965 DXK720965 DNO720965 DDS720965 CTW720965 CKA720965 CAE720965 BQI720965 BGM720965 AWQ720965 AMU720965 ACY720965 TC720965 JG720965 K720965 WVS655429 WLW655429 WCA655429 VSE655429 VII655429 UYM655429 UOQ655429 UEU655429 TUY655429 TLC655429 TBG655429 SRK655429 SHO655429 RXS655429 RNW655429 REA655429 QUE655429 QKI655429 QAM655429 PQQ655429 PGU655429 OWY655429 ONC655429 ODG655429 NTK655429 NJO655429 MZS655429 MPW655429 MGA655429 LWE655429 LMI655429 LCM655429 KSQ655429 KIU655429 JYY655429 JPC655429 JFG655429 IVK655429 ILO655429 IBS655429 HRW655429 HIA655429 GYE655429 GOI655429 GEM655429 FUQ655429 FKU655429 FAY655429 ERC655429 EHG655429 DXK655429 DNO655429 DDS655429 CTW655429 CKA655429 CAE655429 BQI655429 BGM655429 AWQ655429 AMU655429 ACY655429 TC655429 JG655429 K655429 WVS589893 WLW589893 WCA589893 VSE589893 VII589893 UYM589893 UOQ589893 UEU589893 TUY589893 TLC589893 TBG589893 SRK589893 SHO589893 RXS589893 RNW589893 REA589893 QUE589893 QKI589893 QAM589893 PQQ589893 PGU589893 OWY589893 ONC589893 ODG589893 NTK589893 NJO589893 MZS589893 MPW589893 MGA589893 LWE589893 LMI589893 LCM589893 KSQ589893 KIU589893 JYY589893 JPC589893 JFG589893 IVK589893 ILO589893 IBS589893 HRW589893 HIA589893 GYE589893 GOI589893 GEM589893 FUQ589893 FKU589893 FAY589893 ERC589893 EHG589893 DXK589893 DNO589893 DDS589893 CTW589893 CKA589893 CAE589893 BQI589893 BGM589893 AWQ589893 AMU589893 ACY589893 TC589893 JG589893 K589893 WVS524357 WLW524357 WCA524357 VSE524357 VII524357 UYM524357 UOQ524357 UEU524357 TUY524357 TLC524357 TBG524357 SRK524357 SHO524357 RXS524357 RNW524357 REA524357 QUE524357 QKI524357 QAM524357 PQQ524357 PGU524357 OWY524357 ONC524357 ODG524357 NTK524357 NJO524357 MZS524357 MPW524357 MGA524357 LWE524357 LMI524357 LCM524357 KSQ524357 KIU524357 JYY524357 JPC524357 JFG524357 IVK524357 ILO524357 IBS524357 HRW524357 HIA524357 GYE524357 GOI524357 GEM524357 FUQ524357 FKU524357 FAY524357 ERC524357 EHG524357 DXK524357 DNO524357 DDS524357 CTW524357 CKA524357 CAE524357 BQI524357 BGM524357 AWQ524357 AMU524357 ACY524357 TC524357 JG524357 K524357 WVS458821 WLW458821 WCA458821 VSE458821 VII458821 UYM458821 UOQ458821 UEU458821 TUY458821 TLC458821 TBG458821 SRK458821 SHO458821 RXS458821 RNW458821 REA458821 QUE458821 QKI458821 QAM458821 PQQ458821 PGU458821 OWY458821 ONC458821 ODG458821 NTK458821 NJO458821 MZS458821 MPW458821 MGA458821 LWE458821 LMI458821 LCM458821 KSQ458821 KIU458821 JYY458821 JPC458821 JFG458821 IVK458821 ILO458821 IBS458821 HRW458821 HIA458821 GYE458821 GOI458821 GEM458821 FUQ458821 FKU458821 FAY458821 ERC458821 EHG458821 DXK458821 DNO458821 DDS458821 CTW458821 CKA458821 CAE458821 BQI458821 BGM458821 AWQ458821 AMU458821 ACY458821 TC458821 JG458821 K458821 WVS393285 WLW393285 WCA393285 VSE393285 VII393285 UYM393285 UOQ393285 UEU393285 TUY393285 TLC393285 TBG393285 SRK393285 SHO393285 RXS393285 RNW393285 REA393285 QUE393285 QKI393285 QAM393285 PQQ393285 PGU393285 OWY393285 ONC393285 ODG393285 NTK393285 NJO393285 MZS393285 MPW393285 MGA393285 LWE393285 LMI393285 LCM393285 KSQ393285 KIU393285 JYY393285 JPC393285 JFG393285 IVK393285 ILO393285 IBS393285 HRW393285 HIA393285 GYE393285 GOI393285 GEM393285 FUQ393285 FKU393285 FAY393285 ERC393285 EHG393285 DXK393285 DNO393285 DDS393285 CTW393285 CKA393285 CAE393285 BQI393285 BGM393285 AWQ393285 AMU393285 ACY393285 TC393285 JG393285 K393285 WVS327749 WLW327749 WCA327749 VSE327749 VII327749 UYM327749 UOQ327749 UEU327749 TUY327749 TLC327749 TBG327749 SRK327749 SHO327749 RXS327749 RNW327749 REA327749 QUE327749 QKI327749 QAM327749 PQQ327749 PGU327749 OWY327749 ONC327749 ODG327749 NTK327749 NJO327749 MZS327749 MPW327749 MGA327749 LWE327749 LMI327749 LCM327749 KSQ327749 KIU327749 JYY327749 JPC327749 JFG327749 IVK327749 ILO327749 IBS327749 HRW327749 HIA327749 GYE327749 GOI327749 GEM327749 FUQ327749 FKU327749 FAY327749 ERC327749 EHG327749 DXK327749 DNO327749 DDS327749 CTW327749 CKA327749 CAE327749 BQI327749 BGM327749 AWQ327749 AMU327749 ACY327749 TC327749 JG327749 K327749 WVS262213 WLW262213 WCA262213 VSE262213 VII262213 UYM262213 UOQ262213 UEU262213 TUY262213 TLC262213 TBG262213 SRK262213 SHO262213 RXS262213 RNW262213 REA262213 QUE262213 QKI262213 QAM262213 PQQ262213 PGU262213 OWY262213 ONC262213 ODG262213 NTK262213 NJO262213 MZS262213 MPW262213 MGA262213 LWE262213 LMI262213 LCM262213 KSQ262213 KIU262213 JYY262213 JPC262213 JFG262213 IVK262213 ILO262213 IBS262213 HRW262213 HIA262213 GYE262213 GOI262213 GEM262213 FUQ262213 FKU262213 FAY262213 ERC262213 EHG262213 DXK262213 DNO262213 DDS262213 CTW262213 CKA262213 CAE262213 BQI262213 BGM262213 AWQ262213 AMU262213 ACY262213 TC262213 JG262213 K262213 WVS196677 WLW196677 WCA196677 VSE196677 VII196677 UYM196677 UOQ196677 UEU196677 TUY196677 TLC196677 TBG196677 SRK196677 SHO196677 RXS196677 RNW196677 REA196677 QUE196677 QKI196677 QAM196677 PQQ196677 PGU196677 OWY196677 ONC196677 ODG196677 NTK196677 NJO196677 MZS196677 MPW196677 MGA196677 LWE196677 LMI196677 LCM196677 KSQ196677 KIU196677 JYY196677 JPC196677 JFG196677 IVK196677 ILO196677 IBS196677 HRW196677 HIA196677 GYE196677 GOI196677 GEM196677 FUQ196677 FKU196677 FAY196677 ERC196677 EHG196677 DXK196677 DNO196677 DDS196677 CTW196677 CKA196677 CAE196677 BQI196677 BGM196677 AWQ196677 AMU196677 ACY196677 TC196677 JG196677 K196677 WVS131141 WLW131141 WCA131141 VSE131141 VII131141 UYM131141 UOQ131141 UEU131141 TUY131141 TLC131141 TBG131141 SRK131141 SHO131141 RXS131141 RNW131141 REA131141 QUE131141 QKI131141 QAM131141 PQQ131141 PGU131141 OWY131141 ONC131141 ODG131141 NTK131141 NJO131141 MZS131141 MPW131141 MGA131141 LWE131141 LMI131141 LCM131141 KSQ131141 KIU131141 JYY131141 JPC131141 JFG131141 IVK131141 ILO131141 IBS131141 HRW131141 HIA131141 GYE131141 GOI131141 GEM131141 FUQ131141 FKU131141 FAY131141 ERC131141 EHG131141 DXK131141 DNO131141 DDS131141 CTW131141 CKA131141 CAE131141 BQI131141 BGM131141 AWQ131141 AMU131141 ACY131141 TC131141 JG131141 K131141 WVS65605 WLW65605 WCA65605 VSE65605 VII65605 UYM65605 UOQ65605 UEU65605 TUY65605 TLC65605 TBG65605 SRK65605 SHO65605 RXS65605 RNW65605 REA65605 QUE65605 QKI65605 QAM65605 PQQ65605 PGU65605 OWY65605 ONC65605 ODG65605 NTK65605 NJO65605 MZS65605 MPW65605 MGA65605 LWE65605 LMI65605 LCM65605 KSQ65605 KIU65605 JYY65605 JPC65605 JFG65605 IVK65605 ILO65605 IBS65605 HRW65605 HIA65605 GYE65605 GOI65605 GEM65605 FUQ65605 FKU65605 FAY65605 ERC65605 EHG65605 DXK65605 DNO65605 DDS65605 CTW65605 CKA65605 CAE65605 BQI65605 BGM65605 AWQ65605 AMU65605 ACY65605 TC65605 JG65605 K65605 WVS70 WLW70 WCA70 VSE70 VII70 UYM70 UOQ70 UEU70 TUY70 TLC70 TBG70 SRK70 SHO70 RXS70 RNW70 REA70 QUE70 QKI70 QAM70 PQQ70 PGU70 OWY70 ONC70 ODG70 NTK70 NJO70 MZS70 MPW70 MGA70 LWE70 LMI70 LCM70 KSQ70 KIU70 JYY70 JPC70 JFG70 IVK70 ILO70 IBS70 HRW70 HIA70 GYE70 GOI70 GEM70 FUQ70 FKU70 FAY70 ERC70 EHG70 DXK70 DNO70 DDS70 CTW70 CKA70 CAE70 BQI70 BGM70 AWQ70 AMU70 ACY70 TC70 JG70" xr:uid="{00000000-0002-0000-0400-000004000000}">
      <formula1>$C$103:$C$107</formula1>
    </dataValidation>
    <dataValidation type="list" allowBlank="1" showInputMessage="1" showErrorMessage="1" sqref="K68:O68 JG68:JK68 TC68:TG68 ACY68:ADC68 AMU68:AMY68 AWQ68:AWU68 BGM68:BGQ68 BQI68:BQM68 CAE68:CAI68 CKA68:CKE68 CTW68:CUA68 DDS68:DDW68 DNO68:DNS68 DXK68:DXO68 EHG68:EHK68 ERC68:ERG68 FAY68:FBC68 FKU68:FKY68 FUQ68:FUU68 GEM68:GEQ68 GOI68:GOM68 GYE68:GYI68 HIA68:HIE68 HRW68:HSA68 IBS68:IBW68 ILO68:ILS68 IVK68:IVO68 JFG68:JFK68 JPC68:JPG68 JYY68:JZC68 KIU68:KIY68 KSQ68:KSU68 LCM68:LCQ68 LMI68:LMM68 LWE68:LWI68 MGA68:MGE68 MPW68:MQA68 MZS68:MZW68 NJO68:NJS68 NTK68:NTO68 ODG68:ODK68 ONC68:ONG68 OWY68:OXC68 PGU68:PGY68 PQQ68:PQU68 QAM68:QAQ68 QKI68:QKM68 QUE68:QUI68 REA68:REE68 RNW68:ROA68 RXS68:RXW68 SHO68:SHS68 SRK68:SRO68 TBG68:TBK68 TLC68:TLG68 TUY68:TVC68 UEU68:UEY68 UOQ68:UOU68 UYM68:UYQ68 VII68:VIM68 VSE68:VSI68 WCA68:WCE68 WLW68:WMA68 WVS68:WVW68 K65603:O65603 JG65603:JK65603 TC65603:TG65603 ACY65603:ADC65603 AMU65603:AMY65603 AWQ65603:AWU65603 BGM65603:BGQ65603 BQI65603:BQM65603 CAE65603:CAI65603 CKA65603:CKE65603 CTW65603:CUA65603 DDS65603:DDW65603 DNO65603:DNS65603 DXK65603:DXO65603 EHG65603:EHK65603 ERC65603:ERG65603 FAY65603:FBC65603 FKU65603:FKY65603 FUQ65603:FUU65603 GEM65603:GEQ65603 GOI65603:GOM65603 GYE65603:GYI65603 HIA65603:HIE65603 HRW65603:HSA65603 IBS65603:IBW65603 ILO65603:ILS65603 IVK65603:IVO65603 JFG65603:JFK65603 JPC65603:JPG65603 JYY65603:JZC65603 KIU65603:KIY65603 KSQ65603:KSU65603 LCM65603:LCQ65603 LMI65603:LMM65603 LWE65603:LWI65603 MGA65603:MGE65603 MPW65603:MQA65603 MZS65603:MZW65603 NJO65603:NJS65603 NTK65603:NTO65603 ODG65603:ODK65603 ONC65603:ONG65603 OWY65603:OXC65603 PGU65603:PGY65603 PQQ65603:PQU65603 QAM65603:QAQ65603 QKI65603:QKM65603 QUE65603:QUI65603 REA65603:REE65603 RNW65603:ROA65603 RXS65603:RXW65603 SHO65603:SHS65603 SRK65603:SRO65603 TBG65603:TBK65603 TLC65603:TLG65603 TUY65603:TVC65603 UEU65603:UEY65603 UOQ65603:UOU65603 UYM65603:UYQ65603 VII65603:VIM65603 VSE65603:VSI65603 WCA65603:WCE65603 WLW65603:WMA65603 WVS65603:WVW65603 K131139:O131139 JG131139:JK131139 TC131139:TG131139 ACY131139:ADC131139 AMU131139:AMY131139 AWQ131139:AWU131139 BGM131139:BGQ131139 BQI131139:BQM131139 CAE131139:CAI131139 CKA131139:CKE131139 CTW131139:CUA131139 DDS131139:DDW131139 DNO131139:DNS131139 DXK131139:DXO131139 EHG131139:EHK131139 ERC131139:ERG131139 FAY131139:FBC131139 FKU131139:FKY131139 FUQ131139:FUU131139 GEM131139:GEQ131139 GOI131139:GOM131139 GYE131139:GYI131139 HIA131139:HIE131139 HRW131139:HSA131139 IBS131139:IBW131139 ILO131139:ILS131139 IVK131139:IVO131139 JFG131139:JFK131139 JPC131139:JPG131139 JYY131139:JZC131139 KIU131139:KIY131139 KSQ131139:KSU131139 LCM131139:LCQ131139 LMI131139:LMM131139 LWE131139:LWI131139 MGA131139:MGE131139 MPW131139:MQA131139 MZS131139:MZW131139 NJO131139:NJS131139 NTK131139:NTO131139 ODG131139:ODK131139 ONC131139:ONG131139 OWY131139:OXC131139 PGU131139:PGY131139 PQQ131139:PQU131139 QAM131139:QAQ131139 QKI131139:QKM131139 QUE131139:QUI131139 REA131139:REE131139 RNW131139:ROA131139 RXS131139:RXW131139 SHO131139:SHS131139 SRK131139:SRO131139 TBG131139:TBK131139 TLC131139:TLG131139 TUY131139:TVC131139 UEU131139:UEY131139 UOQ131139:UOU131139 UYM131139:UYQ131139 VII131139:VIM131139 VSE131139:VSI131139 WCA131139:WCE131139 WLW131139:WMA131139 WVS131139:WVW131139 K196675:O196675 JG196675:JK196675 TC196675:TG196675 ACY196675:ADC196675 AMU196675:AMY196675 AWQ196675:AWU196675 BGM196675:BGQ196675 BQI196675:BQM196675 CAE196675:CAI196675 CKA196675:CKE196675 CTW196675:CUA196675 DDS196675:DDW196675 DNO196675:DNS196675 DXK196675:DXO196675 EHG196675:EHK196675 ERC196675:ERG196675 FAY196675:FBC196675 FKU196675:FKY196675 FUQ196675:FUU196675 GEM196675:GEQ196675 GOI196675:GOM196675 GYE196675:GYI196675 HIA196675:HIE196675 HRW196675:HSA196675 IBS196675:IBW196675 ILO196675:ILS196675 IVK196675:IVO196675 JFG196675:JFK196675 JPC196675:JPG196675 JYY196675:JZC196675 KIU196675:KIY196675 KSQ196675:KSU196675 LCM196675:LCQ196675 LMI196675:LMM196675 LWE196675:LWI196675 MGA196675:MGE196675 MPW196675:MQA196675 MZS196675:MZW196675 NJO196675:NJS196675 NTK196675:NTO196675 ODG196675:ODK196675 ONC196675:ONG196675 OWY196675:OXC196675 PGU196675:PGY196675 PQQ196675:PQU196675 QAM196675:QAQ196675 QKI196675:QKM196675 QUE196675:QUI196675 REA196675:REE196675 RNW196675:ROA196675 RXS196675:RXW196675 SHO196675:SHS196675 SRK196675:SRO196675 TBG196675:TBK196675 TLC196675:TLG196675 TUY196675:TVC196675 UEU196675:UEY196675 UOQ196675:UOU196675 UYM196675:UYQ196675 VII196675:VIM196675 VSE196675:VSI196675 WCA196675:WCE196675 WLW196675:WMA196675 WVS196675:WVW196675 K262211:O262211 JG262211:JK262211 TC262211:TG262211 ACY262211:ADC262211 AMU262211:AMY262211 AWQ262211:AWU262211 BGM262211:BGQ262211 BQI262211:BQM262211 CAE262211:CAI262211 CKA262211:CKE262211 CTW262211:CUA262211 DDS262211:DDW262211 DNO262211:DNS262211 DXK262211:DXO262211 EHG262211:EHK262211 ERC262211:ERG262211 FAY262211:FBC262211 FKU262211:FKY262211 FUQ262211:FUU262211 GEM262211:GEQ262211 GOI262211:GOM262211 GYE262211:GYI262211 HIA262211:HIE262211 HRW262211:HSA262211 IBS262211:IBW262211 ILO262211:ILS262211 IVK262211:IVO262211 JFG262211:JFK262211 JPC262211:JPG262211 JYY262211:JZC262211 KIU262211:KIY262211 KSQ262211:KSU262211 LCM262211:LCQ262211 LMI262211:LMM262211 LWE262211:LWI262211 MGA262211:MGE262211 MPW262211:MQA262211 MZS262211:MZW262211 NJO262211:NJS262211 NTK262211:NTO262211 ODG262211:ODK262211 ONC262211:ONG262211 OWY262211:OXC262211 PGU262211:PGY262211 PQQ262211:PQU262211 QAM262211:QAQ262211 QKI262211:QKM262211 QUE262211:QUI262211 REA262211:REE262211 RNW262211:ROA262211 RXS262211:RXW262211 SHO262211:SHS262211 SRK262211:SRO262211 TBG262211:TBK262211 TLC262211:TLG262211 TUY262211:TVC262211 UEU262211:UEY262211 UOQ262211:UOU262211 UYM262211:UYQ262211 VII262211:VIM262211 VSE262211:VSI262211 WCA262211:WCE262211 WLW262211:WMA262211 WVS262211:WVW262211 K327747:O327747 JG327747:JK327747 TC327747:TG327747 ACY327747:ADC327747 AMU327747:AMY327747 AWQ327747:AWU327747 BGM327747:BGQ327747 BQI327747:BQM327747 CAE327747:CAI327747 CKA327747:CKE327747 CTW327747:CUA327747 DDS327747:DDW327747 DNO327747:DNS327747 DXK327747:DXO327747 EHG327747:EHK327747 ERC327747:ERG327747 FAY327747:FBC327747 FKU327747:FKY327747 FUQ327747:FUU327747 GEM327747:GEQ327747 GOI327747:GOM327747 GYE327747:GYI327747 HIA327747:HIE327747 HRW327747:HSA327747 IBS327747:IBW327747 ILO327747:ILS327747 IVK327747:IVO327747 JFG327747:JFK327747 JPC327747:JPG327747 JYY327747:JZC327747 KIU327747:KIY327747 KSQ327747:KSU327747 LCM327747:LCQ327747 LMI327747:LMM327747 LWE327747:LWI327747 MGA327747:MGE327747 MPW327747:MQA327747 MZS327747:MZW327747 NJO327747:NJS327747 NTK327747:NTO327747 ODG327747:ODK327747 ONC327747:ONG327747 OWY327747:OXC327747 PGU327747:PGY327747 PQQ327747:PQU327747 QAM327747:QAQ327747 QKI327747:QKM327747 QUE327747:QUI327747 REA327747:REE327747 RNW327747:ROA327747 RXS327747:RXW327747 SHO327747:SHS327747 SRK327747:SRO327747 TBG327747:TBK327747 TLC327747:TLG327747 TUY327747:TVC327747 UEU327747:UEY327747 UOQ327747:UOU327747 UYM327747:UYQ327747 VII327747:VIM327747 VSE327747:VSI327747 WCA327747:WCE327747 WLW327747:WMA327747 WVS327747:WVW327747 K393283:O393283 JG393283:JK393283 TC393283:TG393283 ACY393283:ADC393283 AMU393283:AMY393283 AWQ393283:AWU393283 BGM393283:BGQ393283 BQI393283:BQM393283 CAE393283:CAI393283 CKA393283:CKE393283 CTW393283:CUA393283 DDS393283:DDW393283 DNO393283:DNS393283 DXK393283:DXO393283 EHG393283:EHK393283 ERC393283:ERG393283 FAY393283:FBC393283 FKU393283:FKY393283 FUQ393283:FUU393283 GEM393283:GEQ393283 GOI393283:GOM393283 GYE393283:GYI393283 HIA393283:HIE393283 HRW393283:HSA393283 IBS393283:IBW393283 ILO393283:ILS393283 IVK393283:IVO393283 JFG393283:JFK393283 JPC393283:JPG393283 JYY393283:JZC393283 KIU393283:KIY393283 KSQ393283:KSU393283 LCM393283:LCQ393283 LMI393283:LMM393283 LWE393283:LWI393283 MGA393283:MGE393283 MPW393283:MQA393283 MZS393283:MZW393283 NJO393283:NJS393283 NTK393283:NTO393283 ODG393283:ODK393283 ONC393283:ONG393283 OWY393283:OXC393283 PGU393283:PGY393283 PQQ393283:PQU393283 QAM393283:QAQ393283 QKI393283:QKM393283 QUE393283:QUI393283 REA393283:REE393283 RNW393283:ROA393283 RXS393283:RXW393283 SHO393283:SHS393283 SRK393283:SRO393283 TBG393283:TBK393283 TLC393283:TLG393283 TUY393283:TVC393283 UEU393283:UEY393283 UOQ393283:UOU393283 UYM393283:UYQ393283 VII393283:VIM393283 VSE393283:VSI393283 WCA393283:WCE393283 WLW393283:WMA393283 WVS393283:WVW393283 K458819:O458819 JG458819:JK458819 TC458819:TG458819 ACY458819:ADC458819 AMU458819:AMY458819 AWQ458819:AWU458819 BGM458819:BGQ458819 BQI458819:BQM458819 CAE458819:CAI458819 CKA458819:CKE458819 CTW458819:CUA458819 DDS458819:DDW458819 DNO458819:DNS458819 DXK458819:DXO458819 EHG458819:EHK458819 ERC458819:ERG458819 FAY458819:FBC458819 FKU458819:FKY458819 FUQ458819:FUU458819 GEM458819:GEQ458819 GOI458819:GOM458819 GYE458819:GYI458819 HIA458819:HIE458819 HRW458819:HSA458819 IBS458819:IBW458819 ILO458819:ILS458819 IVK458819:IVO458819 JFG458819:JFK458819 JPC458819:JPG458819 JYY458819:JZC458819 KIU458819:KIY458819 KSQ458819:KSU458819 LCM458819:LCQ458819 LMI458819:LMM458819 LWE458819:LWI458819 MGA458819:MGE458819 MPW458819:MQA458819 MZS458819:MZW458819 NJO458819:NJS458819 NTK458819:NTO458819 ODG458819:ODK458819 ONC458819:ONG458819 OWY458819:OXC458819 PGU458819:PGY458819 PQQ458819:PQU458819 QAM458819:QAQ458819 QKI458819:QKM458819 QUE458819:QUI458819 REA458819:REE458819 RNW458819:ROA458819 RXS458819:RXW458819 SHO458819:SHS458819 SRK458819:SRO458819 TBG458819:TBK458819 TLC458819:TLG458819 TUY458819:TVC458819 UEU458819:UEY458819 UOQ458819:UOU458819 UYM458819:UYQ458819 VII458819:VIM458819 VSE458819:VSI458819 WCA458819:WCE458819 WLW458819:WMA458819 WVS458819:WVW458819 K524355:O524355 JG524355:JK524355 TC524355:TG524355 ACY524355:ADC524355 AMU524355:AMY524355 AWQ524355:AWU524355 BGM524355:BGQ524355 BQI524355:BQM524355 CAE524355:CAI524355 CKA524355:CKE524355 CTW524355:CUA524355 DDS524355:DDW524355 DNO524355:DNS524355 DXK524355:DXO524355 EHG524355:EHK524355 ERC524355:ERG524355 FAY524355:FBC524355 FKU524355:FKY524355 FUQ524355:FUU524355 GEM524355:GEQ524355 GOI524355:GOM524355 GYE524355:GYI524355 HIA524355:HIE524355 HRW524355:HSA524355 IBS524355:IBW524355 ILO524355:ILS524355 IVK524355:IVO524355 JFG524355:JFK524355 JPC524355:JPG524355 JYY524355:JZC524355 KIU524355:KIY524355 KSQ524355:KSU524355 LCM524355:LCQ524355 LMI524355:LMM524355 LWE524355:LWI524355 MGA524355:MGE524355 MPW524355:MQA524355 MZS524355:MZW524355 NJO524355:NJS524355 NTK524355:NTO524355 ODG524355:ODK524355 ONC524355:ONG524355 OWY524355:OXC524355 PGU524355:PGY524355 PQQ524355:PQU524355 QAM524355:QAQ524355 QKI524355:QKM524355 QUE524355:QUI524355 REA524355:REE524355 RNW524355:ROA524355 RXS524355:RXW524355 SHO524355:SHS524355 SRK524355:SRO524355 TBG524355:TBK524355 TLC524355:TLG524355 TUY524355:TVC524355 UEU524355:UEY524355 UOQ524355:UOU524355 UYM524355:UYQ524355 VII524355:VIM524355 VSE524355:VSI524355 WCA524355:WCE524355 WLW524355:WMA524355 WVS524355:WVW524355 K589891:O589891 JG589891:JK589891 TC589891:TG589891 ACY589891:ADC589891 AMU589891:AMY589891 AWQ589891:AWU589891 BGM589891:BGQ589891 BQI589891:BQM589891 CAE589891:CAI589891 CKA589891:CKE589891 CTW589891:CUA589891 DDS589891:DDW589891 DNO589891:DNS589891 DXK589891:DXO589891 EHG589891:EHK589891 ERC589891:ERG589891 FAY589891:FBC589891 FKU589891:FKY589891 FUQ589891:FUU589891 GEM589891:GEQ589891 GOI589891:GOM589891 GYE589891:GYI589891 HIA589891:HIE589891 HRW589891:HSA589891 IBS589891:IBW589891 ILO589891:ILS589891 IVK589891:IVO589891 JFG589891:JFK589891 JPC589891:JPG589891 JYY589891:JZC589891 KIU589891:KIY589891 KSQ589891:KSU589891 LCM589891:LCQ589891 LMI589891:LMM589891 LWE589891:LWI589891 MGA589891:MGE589891 MPW589891:MQA589891 MZS589891:MZW589891 NJO589891:NJS589891 NTK589891:NTO589891 ODG589891:ODK589891 ONC589891:ONG589891 OWY589891:OXC589891 PGU589891:PGY589891 PQQ589891:PQU589891 QAM589891:QAQ589891 QKI589891:QKM589891 QUE589891:QUI589891 REA589891:REE589891 RNW589891:ROA589891 RXS589891:RXW589891 SHO589891:SHS589891 SRK589891:SRO589891 TBG589891:TBK589891 TLC589891:TLG589891 TUY589891:TVC589891 UEU589891:UEY589891 UOQ589891:UOU589891 UYM589891:UYQ589891 VII589891:VIM589891 VSE589891:VSI589891 WCA589891:WCE589891 WLW589891:WMA589891 WVS589891:WVW589891 K655427:O655427 JG655427:JK655427 TC655427:TG655427 ACY655427:ADC655427 AMU655427:AMY655427 AWQ655427:AWU655427 BGM655427:BGQ655427 BQI655427:BQM655427 CAE655427:CAI655427 CKA655427:CKE655427 CTW655427:CUA655427 DDS655427:DDW655427 DNO655427:DNS655427 DXK655427:DXO655427 EHG655427:EHK655427 ERC655427:ERG655427 FAY655427:FBC655427 FKU655427:FKY655427 FUQ655427:FUU655427 GEM655427:GEQ655427 GOI655427:GOM655427 GYE655427:GYI655427 HIA655427:HIE655427 HRW655427:HSA655427 IBS655427:IBW655427 ILO655427:ILS655427 IVK655427:IVO655427 JFG655427:JFK655427 JPC655427:JPG655427 JYY655427:JZC655427 KIU655427:KIY655427 KSQ655427:KSU655427 LCM655427:LCQ655427 LMI655427:LMM655427 LWE655427:LWI655427 MGA655427:MGE655427 MPW655427:MQA655427 MZS655427:MZW655427 NJO655427:NJS655427 NTK655427:NTO655427 ODG655427:ODK655427 ONC655427:ONG655427 OWY655427:OXC655427 PGU655427:PGY655427 PQQ655427:PQU655427 QAM655427:QAQ655427 QKI655427:QKM655427 QUE655427:QUI655427 REA655427:REE655427 RNW655427:ROA655427 RXS655427:RXW655427 SHO655427:SHS655427 SRK655427:SRO655427 TBG655427:TBK655427 TLC655427:TLG655427 TUY655427:TVC655427 UEU655427:UEY655427 UOQ655427:UOU655427 UYM655427:UYQ655427 VII655427:VIM655427 VSE655427:VSI655427 WCA655427:WCE655427 WLW655427:WMA655427 WVS655427:WVW655427 K720963:O720963 JG720963:JK720963 TC720963:TG720963 ACY720963:ADC720963 AMU720963:AMY720963 AWQ720963:AWU720963 BGM720963:BGQ720963 BQI720963:BQM720963 CAE720963:CAI720963 CKA720963:CKE720963 CTW720963:CUA720963 DDS720963:DDW720963 DNO720963:DNS720963 DXK720963:DXO720963 EHG720963:EHK720963 ERC720963:ERG720963 FAY720963:FBC720963 FKU720963:FKY720963 FUQ720963:FUU720963 GEM720963:GEQ720963 GOI720963:GOM720963 GYE720963:GYI720963 HIA720963:HIE720963 HRW720963:HSA720963 IBS720963:IBW720963 ILO720963:ILS720963 IVK720963:IVO720963 JFG720963:JFK720963 JPC720963:JPG720963 JYY720963:JZC720963 KIU720963:KIY720963 KSQ720963:KSU720963 LCM720963:LCQ720963 LMI720963:LMM720963 LWE720963:LWI720963 MGA720963:MGE720963 MPW720963:MQA720963 MZS720963:MZW720963 NJO720963:NJS720963 NTK720963:NTO720963 ODG720963:ODK720963 ONC720963:ONG720963 OWY720963:OXC720963 PGU720963:PGY720963 PQQ720963:PQU720963 QAM720963:QAQ720963 QKI720963:QKM720963 QUE720963:QUI720963 REA720963:REE720963 RNW720963:ROA720963 RXS720963:RXW720963 SHO720963:SHS720963 SRK720963:SRO720963 TBG720963:TBK720963 TLC720963:TLG720963 TUY720963:TVC720963 UEU720963:UEY720963 UOQ720963:UOU720963 UYM720963:UYQ720963 VII720963:VIM720963 VSE720963:VSI720963 WCA720963:WCE720963 WLW720963:WMA720963 WVS720963:WVW720963 K786499:O786499 JG786499:JK786499 TC786499:TG786499 ACY786499:ADC786499 AMU786499:AMY786499 AWQ786499:AWU786499 BGM786499:BGQ786499 BQI786499:BQM786499 CAE786499:CAI786499 CKA786499:CKE786499 CTW786499:CUA786499 DDS786499:DDW786499 DNO786499:DNS786499 DXK786499:DXO786499 EHG786499:EHK786499 ERC786499:ERG786499 FAY786499:FBC786499 FKU786499:FKY786499 FUQ786499:FUU786499 GEM786499:GEQ786499 GOI786499:GOM786499 GYE786499:GYI786499 HIA786499:HIE786499 HRW786499:HSA786499 IBS786499:IBW786499 ILO786499:ILS786499 IVK786499:IVO786499 JFG786499:JFK786499 JPC786499:JPG786499 JYY786499:JZC786499 KIU786499:KIY786499 KSQ786499:KSU786499 LCM786499:LCQ786499 LMI786499:LMM786499 LWE786499:LWI786499 MGA786499:MGE786499 MPW786499:MQA786499 MZS786499:MZW786499 NJO786499:NJS786499 NTK786499:NTO786499 ODG786499:ODK786499 ONC786499:ONG786499 OWY786499:OXC786499 PGU786499:PGY786499 PQQ786499:PQU786499 QAM786499:QAQ786499 QKI786499:QKM786499 QUE786499:QUI786499 REA786499:REE786499 RNW786499:ROA786499 RXS786499:RXW786499 SHO786499:SHS786499 SRK786499:SRO786499 TBG786499:TBK786499 TLC786499:TLG786499 TUY786499:TVC786499 UEU786499:UEY786499 UOQ786499:UOU786499 UYM786499:UYQ786499 VII786499:VIM786499 VSE786499:VSI786499 WCA786499:WCE786499 WLW786499:WMA786499 WVS786499:WVW786499 K852035:O852035 JG852035:JK852035 TC852035:TG852035 ACY852035:ADC852035 AMU852035:AMY852035 AWQ852035:AWU852035 BGM852035:BGQ852035 BQI852035:BQM852035 CAE852035:CAI852035 CKA852035:CKE852035 CTW852035:CUA852035 DDS852035:DDW852035 DNO852035:DNS852035 DXK852035:DXO852035 EHG852035:EHK852035 ERC852035:ERG852035 FAY852035:FBC852035 FKU852035:FKY852035 FUQ852035:FUU852035 GEM852035:GEQ852035 GOI852035:GOM852035 GYE852035:GYI852035 HIA852035:HIE852035 HRW852035:HSA852035 IBS852035:IBW852035 ILO852035:ILS852035 IVK852035:IVO852035 JFG852035:JFK852035 JPC852035:JPG852035 JYY852035:JZC852035 KIU852035:KIY852035 KSQ852035:KSU852035 LCM852035:LCQ852035 LMI852035:LMM852035 LWE852035:LWI852035 MGA852035:MGE852035 MPW852035:MQA852035 MZS852035:MZW852035 NJO852035:NJS852035 NTK852035:NTO852035 ODG852035:ODK852035 ONC852035:ONG852035 OWY852035:OXC852035 PGU852035:PGY852035 PQQ852035:PQU852035 QAM852035:QAQ852035 QKI852035:QKM852035 QUE852035:QUI852035 REA852035:REE852035 RNW852035:ROA852035 RXS852035:RXW852035 SHO852035:SHS852035 SRK852035:SRO852035 TBG852035:TBK852035 TLC852035:TLG852035 TUY852035:TVC852035 UEU852035:UEY852035 UOQ852035:UOU852035 UYM852035:UYQ852035 VII852035:VIM852035 VSE852035:VSI852035 WCA852035:WCE852035 WLW852035:WMA852035 WVS852035:WVW852035 K917571:O917571 JG917571:JK917571 TC917571:TG917571 ACY917571:ADC917571 AMU917571:AMY917571 AWQ917571:AWU917571 BGM917571:BGQ917571 BQI917571:BQM917571 CAE917571:CAI917571 CKA917571:CKE917571 CTW917571:CUA917571 DDS917571:DDW917571 DNO917571:DNS917571 DXK917571:DXO917571 EHG917571:EHK917571 ERC917571:ERG917571 FAY917571:FBC917571 FKU917571:FKY917571 FUQ917571:FUU917571 GEM917571:GEQ917571 GOI917571:GOM917571 GYE917571:GYI917571 HIA917571:HIE917571 HRW917571:HSA917571 IBS917571:IBW917571 ILO917571:ILS917571 IVK917571:IVO917571 JFG917571:JFK917571 JPC917571:JPG917571 JYY917571:JZC917571 KIU917571:KIY917571 KSQ917571:KSU917571 LCM917571:LCQ917571 LMI917571:LMM917571 LWE917571:LWI917571 MGA917571:MGE917571 MPW917571:MQA917571 MZS917571:MZW917571 NJO917571:NJS917571 NTK917571:NTO917571 ODG917571:ODK917571 ONC917571:ONG917571 OWY917571:OXC917571 PGU917571:PGY917571 PQQ917571:PQU917571 QAM917571:QAQ917571 QKI917571:QKM917571 QUE917571:QUI917571 REA917571:REE917571 RNW917571:ROA917571 RXS917571:RXW917571 SHO917571:SHS917571 SRK917571:SRO917571 TBG917571:TBK917571 TLC917571:TLG917571 TUY917571:TVC917571 UEU917571:UEY917571 UOQ917571:UOU917571 UYM917571:UYQ917571 VII917571:VIM917571 VSE917571:VSI917571 WCA917571:WCE917571 WLW917571:WMA917571 WVS917571:WVW917571 K983107:O983107 JG983107:JK983107 TC983107:TG983107 ACY983107:ADC983107 AMU983107:AMY983107 AWQ983107:AWU983107 BGM983107:BGQ983107 BQI983107:BQM983107 CAE983107:CAI983107 CKA983107:CKE983107 CTW983107:CUA983107 DDS983107:DDW983107 DNO983107:DNS983107 DXK983107:DXO983107 EHG983107:EHK983107 ERC983107:ERG983107 FAY983107:FBC983107 FKU983107:FKY983107 FUQ983107:FUU983107 GEM983107:GEQ983107 GOI983107:GOM983107 GYE983107:GYI983107 HIA983107:HIE983107 HRW983107:HSA983107 IBS983107:IBW983107 ILO983107:ILS983107 IVK983107:IVO983107 JFG983107:JFK983107 JPC983107:JPG983107 JYY983107:JZC983107 KIU983107:KIY983107 KSQ983107:KSU983107 LCM983107:LCQ983107 LMI983107:LMM983107 LWE983107:LWI983107 MGA983107:MGE983107 MPW983107:MQA983107 MZS983107:MZW983107 NJO983107:NJS983107 NTK983107:NTO983107 ODG983107:ODK983107 ONC983107:ONG983107 OWY983107:OXC983107 PGU983107:PGY983107 PQQ983107:PQU983107 QAM983107:QAQ983107 QKI983107:QKM983107 QUE983107:QUI983107 REA983107:REE983107 RNW983107:ROA983107 RXS983107:RXW983107 SHO983107:SHS983107 SRK983107:SRO983107 TBG983107:TBK983107 TLC983107:TLG983107 TUY983107:TVC983107 UEU983107:UEY983107 UOQ983107:UOU983107 UYM983107:UYQ983107 VII983107:VIM983107 VSE983107:VSI983107 WCA983107:WCE983107 WLW983107:WMA983107 WVS983107:WVW983107" xr:uid="{00000000-0002-0000-0400-000005000000}">
      <formula1>"Yes-Hispanic, No-Not Hispanic"</formula1>
    </dataValidation>
    <dataValidation type="list" allowBlank="1" showInputMessage="1" showErrorMessage="1" sqref="N65571:T65571 JJ65571:JP65571 TF65571:TL65571 ADB65571:ADH65571 AMX65571:AND65571 AWT65571:AWZ65571 BGP65571:BGV65571 BQL65571:BQR65571 CAH65571:CAN65571 CKD65571:CKJ65571 CTZ65571:CUF65571 DDV65571:DEB65571 DNR65571:DNX65571 DXN65571:DXT65571 EHJ65571:EHP65571 ERF65571:ERL65571 FBB65571:FBH65571 FKX65571:FLD65571 FUT65571:FUZ65571 GEP65571:GEV65571 GOL65571:GOR65571 GYH65571:GYN65571 HID65571:HIJ65571 HRZ65571:HSF65571 IBV65571:ICB65571 ILR65571:ILX65571 IVN65571:IVT65571 JFJ65571:JFP65571 JPF65571:JPL65571 JZB65571:JZH65571 KIX65571:KJD65571 KST65571:KSZ65571 LCP65571:LCV65571 LML65571:LMR65571 LWH65571:LWN65571 MGD65571:MGJ65571 MPZ65571:MQF65571 MZV65571:NAB65571 NJR65571:NJX65571 NTN65571:NTT65571 ODJ65571:ODP65571 ONF65571:ONL65571 OXB65571:OXH65571 PGX65571:PHD65571 PQT65571:PQZ65571 QAP65571:QAV65571 QKL65571:QKR65571 QUH65571:QUN65571 RED65571:REJ65571 RNZ65571:ROF65571 RXV65571:RYB65571 SHR65571:SHX65571 SRN65571:SRT65571 TBJ65571:TBP65571 TLF65571:TLL65571 TVB65571:TVH65571 UEX65571:UFD65571 UOT65571:UOZ65571 UYP65571:UYV65571 VIL65571:VIR65571 VSH65571:VSN65571 WCD65571:WCJ65571 WLZ65571:WMF65571 WVV65571:WWB65571 N131107:T131107 JJ131107:JP131107 TF131107:TL131107 ADB131107:ADH131107 AMX131107:AND131107 AWT131107:AWZ131107 BGP131107:BGV131107 BQL131107:BQR131107 CAH131107:CAN131107 CKD131107:CKJ131107 CTZ131107:CUF131107 DDV131107:DEB131107 DNR131107:DNX131107 DXN131107:DXT131107 EHJ131107:EHP131107 ERF131107:ERL131107 FBB131107:FBH131107 FKX131107:FLD131107 FUT131107:FUZ131107 GEP131107:GEV131107 GOL131107:GOR131107 GYH131107:GYN131107 HID131107:HIJ131107 HRZ131107:HSF131107 IBV131107:ICB131107 ILR131107:ILX131107 IVN131107:IVT131107 JFJ131107:JFP131107 JPF131107:JPL131107 JZB131107:JZH131107 KIX131107:KJD131107 KST131107:KSZ131107 LCP131107:LCV131107 LML131107:LMR131107 LWH131107:LWN131107 MGD131107:MGJ131107 MPZ131107:MQF131107 MZV131107:NAB131107 NJR131107:NJX131107 NTN131107:NTT131107 ODJ131107:ODP131107 ONF131107:ONL131107 OXB131107:OXH131107 PGX131107:PHD131107 PQT131107:PQZ131107 QAP131107:QAV131107 QKL131107:QKR131107 QUH131107:QUN131107 RED131107:REJ131107 RNZ131107:ROF131107 RXV131107:RYB131107 SHR131107:SHX131107 SRN131107:SRT131107 TBJ131107:TBP131107 TLF131107:TLL131107 TVB131107:TVH131107 UEX131107:UFD131107 UOT131107:UOZ131107 UYP131107:UYV131107 VIL131107:VIR131107 VSH131107:VSN131107 WCD131107:WCJ131107 WLZ131107:WMF131107 WVV131107:WWB131107 N196643:T196643 JJ196643:JP196643 TF196643:TL196643 ADB196643:ADH196643 AMX196643:AND196643 AWT196643:AWZ196643 BGP196643:BGV196643 BQL196643:BQR196643 CAH196643:CAN196643 CKD196643:CKJ196643 CTZ196643:CUF196643 DDV196643:DEB196643 DNR196643:DNX196643 DXN196643:DXT196643 EHJ196643:EHP196643 ERF196643:ERL196643 FBB196643:FBH196643 FKX196643:FLD196643 FUT196643:FUZ196643 GEP196643:GEV196643 GOL196643:GOR196643 GYH196643:GYN196643 HID196643:HIJ196643 HRZ196643:HSF196643 IBV196643:ICB196643 ILR196643:ILX196643 IVN196643:IVT196643 JFJ196643:JFP196643 JPF196643:JPL196643 JZB196643:JZH196643 KIX196643:KJD196643 KST196643:KSZ196643 LCP196643:LCV196643 LML196643:LMR196643 LWH196643:LWN196643 MGD196643:MGJ196643 MPZ196643:MQF196643 MZV196643:NAB196643 NJR196643:NJX196643 NTN196643:NTT196643 ODJ196643:ODP196643 ONF196643:ONL196643 OXB196643:OXH196643 PGX196643:PHD196643 PQT196643:PQZ196643 QAP196643:QAV196643 QKL196643:QKR196643 QUH196643:QUN196643 RED196643:REJ196643 RNZ196643:ROF196643 RXV196643:RYB196643 SHR196643:SHX196643 SRN196643:SRT196643 TBJ196643:TBP196643 TLF196643:TLL196643 TVB196643:TVH196643 UEX196643:UFD196643 UOT196643:UOZ196643 UYP196643:UYV196643 VIL196643:VIR196643 VSH196643:VSN196643 WCD196643:WCJ196643 WLZ196643:WMF196643 WVV196643:WWB196643 N262179:T262179 JJ262179:JP262179 TF262179:TL262179 ADB262179:ADH262179 AMX262179:AND262179 AWT262179:AWZ262179 BGP262179:BGV262179 BQL262179:BQR262179 CAH262179:CAN262179 CKD262179:CKJ262179 CTZ262179:CUF262179 DDV262179:DEB262179 DNR262179:DNX262179 DXN262179:DXT262179 EHJ262179:EHP262179 ERF262179:ERL262179 FBB262179:FBH262179 FKX262179:FLD262179 FUT262179:FUZ262179 GEP262179:GEV262179 GOL262179:GOR262179 GYH262179:GYN262179 HID262179:HIJ262179 HRZ262179:HSF262179 IBV262179:ICB262179 ILR262179:ILX262179 IVN262179:IVT262179 JFJ262179:JFP262179 JPF262179:JPL262179 JZB262179:JZH262179 KIX262179:KJD262179 KST262179:KSZ262179 LCP262179:LCV262179 LML262179:LMR262179 LWH262179:LWN262179 MGD262179:MGJ262179 MPZ262179:MQF262179 MZV262179:NAB262179 NJR262179:NJX262179 NTN262179:NTT262179 ODJ262179:ODP262179 ONF262179:ONL262179 OXB262179:OXH262179 PGX262179:PHD262179 PQT262179:PQZ262179 QAP262179:QAV262179 QKL262179:QKR262179 QUH262179:QUN262179 RED262179:REJ262179 RNZ262179:ROF262179 RXV262179:RYB262179 SHR262179:SHX262179 SRN262179:SRT262179 TBJ262179:TBP262179 TLF262179:TLL262179 TVB262179:TVH262179 UEX262179:UFD262179 UOT262179:UOZ262179 UYP262179:UYV262179 VIL262179:VIR262179 VSH262179:VSN262179 WCD262179:WCJ262179 WLZ262179:WMF262179 WVV262179:WWB262179 N327715:T327715 JJ327715:JP327715 TF327715:TL327715 ADB327715:ADH327715 AMX327715:AND327715 AWT327715:AWZ327715 BGP327715:BGV327715 BQL327715:BQR327715 CAH327715:CAN327715 CKD327715:CKJ327715 CTZ327715:CUF327715 DDV327715:DEB327715 DNR327715:DNX327715 DXN327715:DXT327715 EHJ327715:EHP327715 ERF327715:ERL327715 FBB327715:FBH327715 FKX327715:FLD327715 FUT327715:FUZ327715 GEP327715:GEV327715 GOL327715:GOR327715 GYH327715:GYN327715 HID327715:HIJ327715 HRZ327715:HSF327715 IBV327715:ICB327715 ILR327715:ILX327715 IVN327715:IVT327715 JFJ327715:JFP327715 JPF327715:JPL327715 JZB327715:JZH327715 KIX327715:KJD327715 KST327715:KSZ327715 LCP327715:LCV327715 LML327715:LMR327715 LWH327715:LWN327715 MGD327715:MGJ327715 MPZ327715:MQF327715 MZV327715:NAB327715 NJR327715:NJX327715 NTN327715:NTT327715 ODJ327715:ODP327715 ONF327715:ONL327715 OXB327715:OXH327715 PGX327715:PHD327715 PQT327715:PQZ327715 QAP327715:QAV327715 QKL327715:QKR327715 QUH327715:QUN327715 RED327715:REJ327715 RNZ327715:ROF327715 RXV327715:RYB327715 SHR327715:SHX327715 SRN327715:SRT327715 TBJ327715:TBP327715 TLF327715:TLL327715 TVB327715:TVH327715 UEX327715:UFD327715 UOT327715:UOZ327715 UYP327715:UYV327715 VIL327715:VIR327715 VSH327715:VSN327715 WCD327715:WCJ327715 WLZ327715:WMF327715 WVV327715:WWB327715 N393251:T393251 JJ393251:JP393251 TF393251:TL393251 ADB393251:ADH393251 AMX393251:AND393251 AWT393251:AWZ393251 BGP393251:BGV393251 BQL393251:BQR393251 CAH393251:CAN393251 CKD393251:CKJ393251 CTZ393251:CUF393251 DDV393251:DEB393251 DNR393251:DNX393251 DXN393251:DXT393251 EHJ393251:EHP393251 ERF393251:ERL393251 FBB393251:FBH393251 FKX393251:FLD393251 FUT393251:FUZ393251 GEP393251:GEV393251 GOL393251:GOR393251 GYH393251:GYN393251 HID393251:HIJ393251 HRZ393251:HSF393251 IBV393251:ICB393251 ILR393251:ILX393251 IVN393251:IVT393251 JFJ393251:JFP393251 JPF393251:JPL393251 JZB393251:JZH393251 KIX393251:KJD393251 KST393251:KSZ393251 LCP393251:LCV393251 LML393251:LMR393251 LWH393251:LWN393251 MGD393251:MGJ393251 MPZ393251:MQF393251 MZV393251:NAB393251 NJR393251:NJX393251 NTN393251:NTT393251 ODJ393251:ODP393251 ONF393251:ONL393251 OXB393251:OXH393251 PGX393251:PHD393251 PQT393251:PQZ393251 QAP393251:QAV393251 QKL393251:QKR393251 QUH393251:QUN393251 RED393251:REJ393251 RNZ393251:ROF393251 RXV393251:RYB393251 SHR393251:SHX393251 SRN393251:SRT393251 TBJ393251:TBP393251 TLF393251:TLL393251 TVB393251:TVH393251 UEX393251:UFD393251 UOT393251:UOZ393251 UYP393251:UYV393251 VIL393251:VIR393251 VSH393251:VSN393251 WCD393251:WCJ393251 WLZ393251:WMF393251 WVV393251:WWB393251 N458787:T458787 JJ458787:JP458787 TF458787:TL458787 ADB458787:ADH458787 AMX458787:AND458787 AWT458787:AWZ458787 BGP458787:BGV458787 BQL458787:BQR458787 CAH458787:CAN458787 CKD458787:CKJ458787 CTZ458787:CUF458787 DDV458787:DEB458787 DNR458787:DNX458787 DXN458787:DXT458787 EHJ458787:EHP458787 ERF458787:ERL458787 FBB458787:FBH458787 FKX458787:FLD458787 FUT458787:FUZ458787 GEP458787:GEV458787 GOL458787:GOR458787 GYH458787:GYN458787 HID458787:HIJ458787 HRZ458787:HSF458787 IBV458787:ICB458787 ILR458787:ILX458787 IVN458787:IVT458787 JFJ458787:JFP458787 JPF458787:JPL458787 JZB458787:JZH458787 KIX458787:KJD458787 KST458787:KSZ458787 LCP458787:LCV458787 LML458787:LMR458787 LWH458787:LWN458787 MGD458787:MGJ458787 MPZ458787:MQF458787 MZV458787:NAB458787 NJR458787:NJX458787 NTN458787:NTT458787 ODJ458787:ODP458787 ONF458787:ONL458787 OXB458787:OXH458787 PGX458787:PHD458787 PQT458787:PQZ458787 QAP458787:QAV458787 QKL458787:QKR458787 QUH458787:QUN458787 RED458787:REJ458787 RNZ458787:ROF458787 RXV458787:RYB458787 SHR458787:SHX458787 SRN458787:SRT458787 TBJ458787:TBP458787 TLF458787:TLL458787 TVB458787:TVH458787 UEX458787:UFD458787 UOT458787:UOZ458787 UYP458787:UYV458787 VIL458787:VIR458787 VSH458787:VSN458787 WCD458787:WCJ458787 WLZ458787:WMF458787 WVV458787:WWB458787 N524323:T524323 JJ524323:JP524323 TF524323:TL524323 ADB524323:ADH524323 AMX524323:AND524323 AWT524323:AWZ524323 BGP524323:BGV524323 BQL524323:BQR524323 CAH524323:CAN524323 CKD524323:CKJ524323 CTZ524323:CUF524323 DDV524323:DEB524323 DNR524323:DNX524323 DXN524323:DXT524323 EHJ524323:EHP524323 ERF524323:ERL524323 FBB524323:FBH524323 FKX524323:FLD524323 FUT524323:FUZ524323 GEP524323:GEV524323 GOL524323:GOR524323 GYH524323:GYN524323 HID524323:HIJ524323 HRZ524323:HSF524323 IBV524323:ICB524323 ILR524323:ILX524323 IVN524323:IVT524323 JFJ524323:JFP524323 JPF524323:JPL524323 JZB524323:JZH524323 KIX524323:KJD524323 KST524323:KSZ524323 LCP524323:LCV524323 LML524323:LMR524323 LWH524323:LWN524323 MGD524323:MGJ524323 MPZ524323:MQF524323 MZV524323:NAB524323 NJR524323:NJX524323 NTN524323:NTT524323 ODJ524323:ODP524323 ONF524323:ONL524323 OXB524323:OXH524323 PGX524323:PHD524323 PQT524323:PQZ524323 QAP524323:QAV524323 QKL524323:QKR524323 QUH524323:QUN524323 RED524323:REJ524323 RNZ524323:ROF524323 RXV524323:RYB524323 SHR524323:SHX524323 SRN524323:SRT524323 TBJ524323:TBP524323 TLF524323:TLL524323 TVB524323:TVH524323 UEX524323:UFD524323 UOT524323:UOZ524323 UYP524323:UYV524323 VIL524323:VIR524323 VSH524323:VSN524323 WCD524323:WCJ524323 WLZ524323:WMF524323 WVV524323:WWB524323 N589859:T589859 JJ589859:JP589859 TF589859:TL589859 ADB589859:ADH589859 AMX589859:AND589859 AWT589859:AWZ589859 BGP589859:BGV589859 BQL589859:BQR589859 CAH589859:CAN589859 CKD589859:CKJ589859 CTZ589859:CUF589859 DDV589859:DEB589859 DNR589859:DNX589859 DXN589859:DXT589859 EHJ589859:EHP589859 ERF589859:ERL589859 FBB589859:FBH589859 FKX589859:FLD589859 FUT589859:FUZ589859 GEP589859:GEV589859 GOL589859:GOR589859 GYH589859:GYN589859 HID589859:HIJ589859 HRZ589859:HSF589859 IBV589859:ICB589859 ILR589859:ILX589859 IVN589859:IVT589859 JFJ589859:JFP589859 JPF589859:JPL589859 JZB589859:JZH589859 KIX589859:KJD589859 KST589859:KSZ589859 LCP589859:LCV589859 LML589859:LMR589859 LWH589859:LWN589859 MGD589859:MGJ589859 MPZ589859:MQF589859 MZV589859:NAB589859 NJR589859:NJX589859 NTN589859:NTT589859 ODJ589859:ODP589859 ONF589859:ONL589859 OXB589859:OXH589859 PGX589859:PHD589859 PQT589859:PQZ589859 QAP589859:QAV589859 QKL589859:QKR589859 QUH589859:QUN589859 RED589859:REJ589859 RNZ589859:ROF589859 RXV589859:RYB589859 SHR589859:SHX589859 SRN589859:SRT589859 TBJ589859:TBP589859 TLF589859:TLL589859 TVB589859:TVH589859 UEX589859:UFD589859 UOT589859:UOZ589859 UYP589859:UYV589859 VIL589859:VIR589859 VSH589859:VSN589859 WCD589859:WCJ589859 WLZ589859:WMF589859 WVV589859:WWB589859 N655395:T655395 JJ655395:JP655395 TF655395:TL655395 ADB655395:ADH655395 AMX655395:AND655395 AWT655395:AWZ655395 BGP655395:BGV655395 BQL655395:BQR655395 CAH655395:CAN655395 CKD655395:CKJ655395 CTZ655395:CUF655395 DDV655395:DEB655395 DNR655395:DNX655395 DXN655395:DXT655395 EHJ655395:EHP655395 ERF655395:ERL655395 FBB655395:FBH655395 FKX655395:FLD655395 FUT655395:FUZ655395 GEP655395:GEV655395 GOL655395:GOR655395 GYH655395:GYN655395 HID655395:HIJ655395 HRZ655395:HSF655395 IBV655395:ICB655395 ILR655395:ILX655395 IVN655395:IVT655395 JFJ655395:JFP655395 JPF655395:JPL655395 JZB655395:JZH655395 KIX655395:KJD655395 KST655395:KSZ655395 LCP655395:LCV655395 LML655395:LMR655395 LWH655395:LWN655395 MGD655395:MGJ655395 MPZ655395:MQF655395 MZV655395:NAB655395 NJR655395:NJX655395 NTN655395:NTT655395 ODJ655395:ODP655395 ONF655395:ONL655395 OXB655395:OXH655395 PGX655395:PHD655395 PQT655395:PQZ655395 QAP655395:QAV655395 QKL655395:QKR655395 QUH655395:QUN655395 RED655395:REJ655395 RNZ655395:ROF655395 RXV655395:RYB655395 SHR655395:SHX655395 SRN655395:SRT655395 TBJ655395:TBP655395 TLF655395:TLL655395 TVB655395:TVH655395 UEX655395:UFD655395 UOT655395:UOZ655395 UYP655395:UYV655395 VIL655395:VIR655395 VSH655395:VSN655395 WCD655395:WCJ655395 WLZ655395:WMF655395 WVV655395:WWB655395 N720931:T720931 JJ720931:JP720931 TF720931:TL720931 ADB720931:ADH720931 AMX720931:AND720931 AWT720931:AWZ720931 BGP720931:BGV720931 BQL720931:BQR720931 CAH720931:CAN720931 CKD720931:CKJ720931 CTZ720931:CUF720931 DDV720931:DEB720931 DNR720931:DNX720931 DXN720931:DXT720931 EHJ720931:EHP720931 ERF720931:ERL720931 FBB720931:FBH720931 FKX720931:FLD720931 FUT720931:FUZ720931 GEP720931:GEV720931 GOL720931:GOR720931 GYH720931:GYN720931 HID720931:HIJ720931 HRZ720931:HSF720931 IBV720931:ICB720931 ILR720931:ILX720931 IVN720931:IVT720931 JFJ720931:JFP720931 JPF720931:JPL720931 JZB720931:JZH720931 KIX720931:KJD720931 KST720931:KSZ720931 LCP720931:LCV720931 LML720931:LMR720931 LWH720931:LWN720931 MGD720931:MGJ720931 MPZ720931:MQF720931 MZV720931:NAB720931 NJR720931:NJX720931 NTN720931:NTT720931 ODJ720931:ODP720931 ONF720931:ONL720931 OXB720931:OXH720931 PGX720931:PHD720931 PQT720931:PQZ720931 QAP720931:QAV720931 QKL720931:QKR720931 QUH720931:QUN720931 RED720931:REJ720931 RNZ720931:ROF720931 RXV720931:RYB720931 SHR720931:SHX720931 SRN720931:SRT720931 TBJ720931:TBP720931 TLF720931:TLL720931 TVB720931:TVH720931 UEX720931:UFD720931 UOT720931:UOZ720931 UYP720931:UYV720931 VIL720931:VIR720931 VSH720931:VSN720931 WCD720931:WCJ720931 WLZ720931:WMF720931 WVV720931:WWB720931 N786467:T786467 JJ786467:JP786467 TF786467:TL786467 ADB786467:ADH786467 AMX786467:AND786467 AWT786467:AWZ786467 BGP786467:BGV786467 BQL786467:BQR786467 CAH786467:CAN786467 CKD786467:CKJ786467 CTZ786467:CUF786467 DDV786467:DEB786467 DNR786467:DNX786467 DXN786467:DXT786467 EHJ786467:EHP786467 ERF786467:ERL786467 FBB786467:FBH786467 FKX786467:FLD786467 FUT786467:FUZ786467 GEP786467:GEV786467 GOL786467:GOR786467 GYH786467:GYN786467 HID786467:HIJ786467 HRZ786467:HSF786467 IBV786467:ICB786467 ILR786467:ILX786467 IVN786467:IVT786467 JFJ786467:JFP786467 JPF786467:JPL786467 JZB786467:JZH786467 KIX786467:KJD786467 KST786467:KSZ786467 LCP786467:LCV786467 LML786467:LMR786467 LWH786467:LWN786467 MGD786467:MGJ786467 MPZ786467:MQF786467 MZV786467:NAB786467 NJR786467:NJX786467 NTN786467:NTT786467 ODJ786467:ODP786467 ONF786467:ONL786467 OXB786467:OXH786467 PGX786467:PHD786467 PQT786467:PQZ786467 QAP786467:QAV786467 QKL786467:QKR786467 QUH786467:QUN786467 RED786467:REJ786467 RNZ786467:ROF786467 RXV786467:RYB786467 SHR786467:SHX786467 SRN786467:SRT786467 TBJ786467:TBP786467 TLF786467:TLL786467 TVB786467:TVH786467 UEX786467:UFD786467 UOT786467:UOZ786467 UYP786467:UYV786467 VIL786467:VIR786467 VSH786467:VSN786467 WCD786467:WCJ786467 WLZ786467:WMF786467 WVV786467:WWB786467 N852003:T852003 JJ852003:JP852003 TF852003:TL852003 ADB852003:ADH852003 AMX852003:AND852003 AWT852003:AWZ852003 BGP852003:BGV852003 BQL852003:BQR852003 CAH852003:CAN852003 CKD852003:CKJ852003 CTZ852003:CUF852003 DDV852003:DEB852003 DNR852003:DNX852003 DXN852003:DXT852003 EHJ852003:EHP852003 ERF852003:ERL852003 FBB852003:FBH852003 FKX852003:FLD852003 FUT852003:FUZ852003 GEP852003:GEV852003 GOL852003:GOR852003 GYH852003:GYN852003 HID852003:HIJ852003 HRZ852003:HSF852003 IBV852003:ICB852003 ILR852003:ILX852003 IVN852003:IVT852003 JFJ852003:JFP852003 JPF852003:JPL852003 JZB852003:JZH852003 KIX852003:KJD852003 KST852003:KSZ852003 LCP852003:LCV852003 LML852003:LMR852003 LWH852003:LWN852003 MGD852003:MGJ852003 MPZ852003:MQF852003 MZV852003:NAB852003 NJR852003:NJX852003 NTN852003:NTT852003 ODJ852003:ODP852003 ONF852003:ONL852003 OXB852003:OXH852003 PGX852003:PHD852003 PQT852003:PQZ852003 QAP852003:QAV852003 QKL852003:QKR852003 QUH852003:QUN852003 RED852003:REJ852003 RNZ852003:ROF852003 RXV852003:RYB852003 SHR852003:SHX852003 SRN852003:SRT852003 TBJ852003:TBP852003 TLF852003:TLL852003 TVB852003:TVH852003 UEX852003:UFD852003 UOT852003:UOZ852003 UYP852003:UYV852003 VIL852003:VIR852003 VSH852003:VSN852003 WCD852003:WCJ852003 WLZ852003:WMF852003 WVV852003:WWB852003 N917539:T917539 JJ917539:JP917539 TF917539:TL917539 ADB917539:ADH917539 AMX917539:AND917539 AWT917539:AWZ917539 BGP917539:BGV917539 BQL917539:BQR917539 CAH917539:CAN917539 CKD917539:CKJ917539 CTZ917539:CUF917539 DDV917539:DEB917539 DNR917539:DNX917539 DXN917539:DXT917539 EHJ917539:EHP917539 ERF917539:ERL917539 FBB917539:FBH917539 FKX917539:FLD917539 FUT917539:FUZ917539 GEP917539:GEV917539 GOL917539:GOR917539 GYH917539:GYN917539 HID917539:HIJ917539 HRZ917539:HSF917539 IBV917539:ICB917539 ILR917539:ILX917539 IVN917539:IVT917539 JFJ917539:JFP917539 JPF917539:JPL917539 JZB917539:JZH917539 KIX917539:KJD917539 KST917539:KSZ917539 LCP917539:LCV917539 LML917539:LMR917539 LWH917539:LWN917539 MGD917539:MGJ917539 MPZ917539:MQF917539 MZV917539:NAB917539 NJR917539:NJX917539 NTN917539:NTT917539 ODJ917539:ODP917539 ONF917539:ONL917539 OXB917539:OXH917539 PGX917539:PHD917539 PQT917539:PQZ917539 QAP917539:QAV917539 QKL917539:QKR917539 QUH917539:QUN917539 RED917539:REJ917539 RNZ917539:ROF917539 RXV917539:RYB917539 SHR917539:SHX917539 SRN917539:SRT917539 TBJ917539:TBP917539 TLF917539:TLL917539 TVB917539:TVH917539 UEX917539:UFD917539 UOT917539:UOZ917539 UYP917539:UYV917539 VIL917539:VIR917539 VSH917539:VSN917539 WCD917539:WCJ917539 WLZ917539:WMF917539 WVV917539:WWB917539 N983075:T983075 JJ983075:JP983075 TF983075:TL983075 ADB983075:ADH983075 AMX983075:AND983075 AWT983075:AWZ983075 BGP983075:BGV983075 BQL983075:BQR983075 CAH983075:CAN983075 CKD983075:CKJ983075 CTZ983075:CUF983075 DDV983075:DEB983075 DNR983075:DNX983075 DXN983075:DXT983075 EHJ983075:EHP983075 ERF983075:ERL983075 FBB983075:FBH983075 FKX983075:FLD983075 FUT983075:FUZ983075 GEP983075:GEV983075 GOL983075:GOR983075 GYH983075:GYN983075 HID983075:HIJ983075 HRZ983075:HSF983075 IBV983075:ICB983075 ILR983075:ILX983075 IVN983075:IVT983075 JFJ983075:JFP983075 JPF983075:JPL983075 JZB983075:JZH983075 KIX983075:KJD983075 KST983075:KSZ983075 LCP983075:LCV983075 LML983075:LMR983075 LWH983075:LWN983075 MGD983075:MGJ983075 MPZ983075:MQF983075 MZV983075:NAB983075 NJR983075:NJX983075 NTN983075:NTT983075 ODJ983075:ODP983075 ONF983075:ONL983075 OXB983075:OXH983075 PGX983075:PHD983075 PQT983075:PQZ983075 QAP983075:QAV983075 QKL983075:QKR983075 QUH983075:QUN983075 RED983075:REJ983075 RNZ983075:ROF983075 RXV983075:RYB983075 SHR983075:SHX983075 SRN983075:SRT983075 TBJ983075:TBP983075 TLF983075:TLL983075 TVB983075:TVH983075 UEX983075:UFD983075 UOT983075:UOZ983075 UYP983075:UYV983075 VIL983075:VIR983075 VSH983075:VSN983075 WCD983075:WCJ983075 WLZ983075:WMF983075 WVV983075:WWB983075" xr:uid="{00000000-0002-0000-0400-000006000000}">
      <formula1>"Land Only, Land &amp; Building(s)"</formula1>
    </dataValidation>
    <dataValidation type="list" allowBlank="1" showInputMessage="1" showErrorMessage="1" sqref="U16:V16 U65477:V65478 JQ65477:JR65478 TM65477:TN65478 ADI65477:ADJ65478 ANE65477:ANF65478 AXA65477:AXB65478 BGW65477:BGX65478 BQS65477:BQT65478 CAO65477:CAP65478 CKK65477:CKL65478 CUG65477:CUH65478 DEC65477:DED65478 DNY65477:DNZ65478 DXU65477:DXV65478 EHQ65477:EHR65478 ERM65477:ERN65478 FBI65477:FBJ65478 FLE65477:FLF65478 FVA65477:FVB65478 GEW65477:GEX65478 GOS65477:GOT65478 GYO65477:GYP65478 HIK65477:HIL65478 HSG65477:HSH65478 ICC65477:ICD65478 ILY65477:ILZ65478 IVU65477:IVV65478 JFQ65477:JFR65478 JPM65477:JPN65478 JZI65477:JZJ65478 KJE65477:KJF65478 KTA65477:KTB65478 LCW65477:LCX65478 LMS65477:LMT65478 LWO65477:LWP65478 MGK65477:MGL65478 MQG65477:MQH65478 NAC65477:NAD65478 NJY65477:NJZ65478 NTU65477:NTV65478 ODQ65477:ODR65478 ONM65477:ONN65478 OXI65477:OXJ65478 PHE65477:PHF65478 PRA65477:PRB65478 QAW65477:QAX65478 QKS65477:QKT65478 QUO65477:QUP65478 REK65477:REL65478 ROG65477:ROH65478 RYC65477:RYD65478 SHY65477:SHZ65478 SRU65477:SRV65478 TBQ65477:TBR65478 TLM65477:TLN65478 TVI65477:TVJ65478 UFE65477:UFF65478 UPA65477:UPB65478 UYW65477:UYX65478 VIS65477:VIT65478 VSO65477:VSP65478 WCK65477:WCL65478 WMG65477:WMH65478 WWC65477:WWD65478 U131013:V131014 JQ131013:JR131014 TM131013:TN131014 ADI131013:ADJ131014 ANE131013:ANF131014 AXA131013:AXB131014 BGW131013:BGX131014 BQS131013:BQT131014 CAO131013:CAP131014 CKK131013:CKL131014 CUG131013:CUH131014 DEC131013:DED131014 DNY131013:DNZ131014 DXU131013:DXV131014 EHQ131013:EHR131014 ERM131013:ERN131014 FBI131013:FBJ131014 FLE131013:FLF131014 FVA131013:FVB131014 GEW131013:GEX131014 GOS131013:GOT131014 GYO131013:GYP131014 HIK131013:HIL131014 HSG131013:HSH131014 ICC131013:ICD131014 ILY131013:ILZ131014 IVU131013:IVV131014 JFQ131013:JFR131014 JPM131013:JPN131014 JZI131013:JZJ131014 KJE131013:KJF131014 KTA131013:KTB131014 LCW131013:LCX131014 LMS131013:LMT131014 LWO131013:LWP131014 MGK131013:MGL131014 MQG131013:MQH131014 NAC131013:NAD131014 NJY131013:NJZ131014 NTU131013:NTV131014 ODQ131013:ODR131014 ONM131013:ONN131014 OXI131013:OXJ131014 PHE131013:PHF131014 PRA131013:PRB131014 QAW131013:QAX131014 QKS131013:QKT131014 QUO131013:QUP131014 REK131013:REL131014 ROG131013:ROH131014 RYC131013:RYD131014 SHY131013:SHZ131014 SRU131013:SRV131014 TBQ131013:TBR131014 TLM131013:TLN131014 TVI131013:TVJ131014 UFE131013:UFF131014 UPA131013:UPB131014 UYW131013:UYX131014 VIS131013:VIT131014 VSO131013:VSP131014 WCK131013:WCL131014 WMG131013:WMH131014 WWC131013:WWD131014 U196549:V196550 JQ196549:JR196550 TM196549:TN196550 ADI196549:ADJ196550 ANE196549:ANF196550 AXA196549:AXB196550 BGW196549:BGX196550 BQS196549:BQT196550 CAO196549:CAP196550 CKK196549:CKL196550 CUG196549:CUH196550 DEC196549:DED196550 DNY196549:DNZ196550 DXU196549:DXV196550 EHQ196549:EHR196550 ERM196549:ERN196550 FBI196549:FBJ196550 FLE196549:FLF196550 FVA196549:FVB196550 GEW196549:GEX196550 GOS196549:GOT196550 GYO196549:GYP196550 HIK196549:HIL196550 HSG196549:HSH196550 ICC196549:ICD196550 ILY196549:ILZ196550 IVU196549:IVV196550 JFQ196549:JFR196550 JPM196549:JPN196550 JZI196549:JZJ196550 KJE196549:KJF196550 KTA196549:KTB196550 LCW196549:LCX196550 LMS196549:LMT196550 LWO196549:LWP196550 MGK196549:MGL196550 MQG196549:MQH196550 NAC196549:NAD196550 NJY196549:NJZ196550 NTU196549:NTV196550 ODQ196549:ODR196550 ONM196549:ONN196550 OXI196549:OXJ196550 PHE196549:PHF196550 PRA196549:PRB196550 QAW196549:QAX196550 QKS196549:QKT196550 QUO196549:QUP196550 REK196549:REL196550 ROG196549:ROH196550 RYC196549:RYD196550 SHY196549:SHZ196550 SRU196549:SRV196550 TBQ196549:TBR196550 TLM196549:TLN196550 TVI196549:TVJ196550 UFE196549:UFF196550 UPA196549:UPB196550 UYW196549:UYX196550 VIS196549:VIT196550 VSO196549:VSP196550 WCK196549:WCL196550 WMG196549:WMH196550 WWC196549:WWD196550 U262085:V262086 JQ262085:JR262086 TM262085:TN262086 ADI262085:ADJ262086 ANE262085:ANF262086 AXA262085:AXB262086 BGW262085:BGX262086 BQS262085:BQT262086 CAO262085:CAP262086 CKK262085:CKL262086 CUG262085:CUH262086 DEC262085:DED262086 DNY262085:DNZ262086 DXU262085:DXV262086 EHQ262085:EHR262086 ERM262085:ERN262086 FBI262085:FBJ262086 FLE262085:FLF262086 FVA262085:FVB262086 GEW262085:GEX262086 GOS262085:GOT262086 GYO262085:GYP262086 HIK262085:HIL262086 HSG262085:HSH262086 ICC262085:ICD262086 ILY262085:ILZ262086 IVU262085:IVV262086 JFQ262085:JFR262086 JPM262085:JPN262086 JZI262085:JZJ262086 KJE262085:KJF262086 KTA262085:KTB262086 LCW262085:LCX262086 LMS262085:LMT262086 LWO262085:LWP262086 MGK262085:MGL262086 MQG262085:MQH262086 NAC262085:NAD262086 NJY262085:NJZ262086 NTU262085:NTV262086 ODQ262085:ODR262086 ONM262085:ONN262086 OXI262085:OXJ262086 PHE262085:PHF262086 PRA262085:PRB262086 QAW262085:QAX262086 QKS262085:QKT262086 QUO262085:QUP262086 REK262085:REL262086 ROG262085:ROH262086 RYC262085:RYD262086 SHY262085:SHZ262086 SRU262085:SRV262086 TBQ262085:TBR262086 TLM262085:TLN262086 TVI262085:TVJ262086 UFE262085:UFF262086 UPA262085:UPB262086 UYW262085:UYX262086 VIS262085:VIT262086 VSO262085:VSP262086 WCK262085:WCL262086 WMG262085:WMH262086 WWC262085:WWD262086 U327621:V327622 JQ327621:JR327622 TM327621:TN327622 ADI327621:ADJ327622 ANE327621:ANF327622 AXA327621:AXB327622 BGW327621:BGX327622 BQS327621:BQT327622 CAO327621:CAP327622 CKK327621:CKL327622 CUG327621:CUH327622 DEC327621:DED327622 DNY327621:DNZ327622 DXU327621:DXV327622 EHQ327621:EHR327622 ERM327621:ERN327622 FBI327621:FBJ327622 FLE327621:FLF327622 FVA327621:FVB327622 GEW327621:GEX327622 GOS327621:GOT327622 GYO327621:GYP327622 HIK327621:HIL327622 HSG327621:HSH327622 ICC327621:ICD327622 ILY327621:ILZ327622 IVU327621:IVV327622 JFQ327621:JFR327622 JPM327621:JPN327622 JZI327621:JZJ327622 KJE327621:KJF327622 KTA327621:KTB327622 LCW327621:LCX327622 LMS327621:LMT327622 LWO327621:LWP327622 MGK327621:MGL327622 MQG327621:MQH327622 NAC327621:NAD327622 NJY327621:NJZ327622 NTU327621:NTV327622 ODQ327621:ODR327622 ONM327621:ONN327622 OXI327621:OXJ327622 PHE327621:PHF327622 PRA327621:PRB327622 QAW327621:QAX327622 QKS327621:QKT327622 QUO327621:QUP327622 REK327621:REL327622 ROG327621:ROH327622 RYC327621:RYD327622 SHY327621:SHZ327622 SRU327621:SRV327622 TBQ327621:TBR327622 TLM327621:TLN327622 TVI327621:TVJ327622 UFE327621:UFF327622 UPA327621:UPB327622 UYW327621:UYX327622 VIS327621:VIT327622 VSO327621:VSP327622 WCK327621:WCL327622 WMG327621:WMH327622 WWC327621:WWD327622 U393157:V393158 JQ393157:JR393158 TM393157:TN393158 ADI393157:ADJ393158 ANE393157:ANF393158 AXA393157:AXB393158 BGW393157:BGX393158 BQS393157:BQT393158 CAO393157:CAP393158 CKK393157:CKL393158 CUG393157:CUH393158 DEC393157:DED393158 DNY393157:DNZ393158 DXU393157:DXV393158 EHQ393157:EHR393158 ERM393157:ERN393158 FBI393157:FBJ393158 FLE393157:FLF393158 FVA393157:FVB393158 GEW393157:GEX393158 GOS393157:GOT393158 GYO393157:GYP393158 HIK393157:HIL393158 HSG393157:HSH393158 ICC393157:ICD393158 ILY393157:ILZ393158 IVU393157:IVV393158 JFQ393157:JFR393158 JPM393157:JPN393158 JZI393157:JZJ393158 KJE393157:KJF393158 KTA393157:KTB393158 LCW393157:LCX393158 LMS393157:LMT393158 LWO393157:LWP393158 MGK393157:MGL393158 MQG393157:MQH393158 NAC393157:NAD393158 NJY393157:NJZ393158 NTU393157:NTV393158 ODQ393157:ODR393158 ONM393157:ONN393158 OXI393157:OXJ393158 PHE393157:PHF393158 PRA393157:PRB393158 QAW393157:QAX393158 QKS393157:QKT393158 QUO393157:QUP393158 REK393157:REL393158 ROG393157:ROH393158 RYC393157:RYD393158 SHY393157:SHZ393158 SRU393157:SRV393158 TBQ393157:TBR393158 TLM393157:TLN393158 TVI393157:TVJ393158 UFE393157:UFF393158 UPA393157:UPB393158 UYW393157:UYX393158 VIS393157:VIT393158 VSO393157:VSP393158 WCK393157:WCL393158 WMG393157:WMH393158 WWC393157:WWD393158 U458693:V458694 JQ458693:JR458694 TM458693:TN458694 ADI458693:ADJ458694 ANE458693:ANF458694 AXA458693:AXB458694 BGW458693:BGX458694 BQS458693:BQT458694 CAO458693:CAP458694 CKK458693:CKL458694 CUG458693:CUH458694 DEC458693:DED458694 DNY458693:DNZ458694 DXU458693:DXV458694 EHQ458693:EHR458694 ERM458693:ERN458694 FBI458693:FBJ458694 FLE458693:FLF458694 FVA458693:FVB458694 GEW458693:GEX458694 GOS458693:GOT458694 GYO458693:GYP458694 HIK458693:HIL458694 HSG458693:HSH458694 ICC458693:ICD458694 ILY458693:ILZ458694 IVU458693:IVV458694 JFQ458693:JFR458694 JPM458693:JPN458694 JZI458693:JZJ458694 KJE458693:KJF458694 KTA458693:KTB458694 LCW458693:LCX458694 LMS458693:LMT458694 LWO458693:LWP458694 MGK458693:MGL458694 MQG458693:MQH458694 NAC458693:NAD458694 NJY458693:NJZ458694 NTU458693:NTV458694 ODQ458693:ODR458694 ONM458693:ONN458694 OXI458693:OXJ458694 PHE458693:PHF458694 PRA458693:PRB458694 QAW458693:QAX458694 QKS458693:QKT458694 QUO458693:QUP458694 REK458693:REL458694 ROG458693:ROH458694 RYC458693:RYD458694 SHY458693:SHZ458694 SRU458693:SRV458694 TBQ458693:TBR458694 TLM458693:TLN458694 TVI458693:TVJ458694 UFE458693:UFF458694 UPA458693:UPB458694 UYW458693:UYX458694 VIS458693:VIT458694 VSO458693:VSP458694 WCK458693:WCL458694 WMG458693:WMH458694 WWC458693:WWD458694 U524229:V524230 JQ524229:JR524230 TM524229:TN524230 ADI524229:ADJ524230 ANE524229:ANF524230 AXA524229:AXB524230 BGW524229:BGX524230 BQS524229:BQT524230 CAO524229:CAP524230 CKK524229:CKL524230 CUG524229:CUH524230 DEC524229:DED524230 DNY524229:DNZ524230 DXU524229:DXV524230 EHQ524229:EHR524230 ERM524229:ERN524230 FBI524229:FBJ524230 FLE524229:FLF524230 FVA524229:FVB524230 GEW524229:GEX524230 GOS524229:GOT524230 GYO524229:GYP524230 HIK524229:HIL524230 HSG524229:HSH524230 ICC524229:ICD524230 ILY524229:ILZ524230 IVU524229:IVV524230 JFQ524229:JFR524230 JPM524229:JPN524230 JZI524229:JZJ524230 KJE524229:KJF524230 KTA524229:KTB524230 LCW524229:LCX524230 LMS524229:LMT524230 LWO524229:LWP524230 MGK524229:MGL524230 MQG524229:MQH524230 NAC524229:NAD524230 NJY524229:NJZ524230 NTU524229:NTV524230 ODQ524229:ODR524230 ONM524229:ONN524230 OXI524229:OXJ524230 PHE524229:PHF524230 PRA524229:PRB524230 QAW524229:QAX524230 QKS524229:QKT524230 QUO524229:QUP524230 REK524229:REL524230 ROG524229:ROH524230 RYC524229:RYD524230 SHY524229:SHZ524230 SRU524229:SRV524230 TBQ524229:TBR524230 TLM524229:TLN524230 TVI524229:TVJ524230 UFE524229:UFF524230 UPA524229:UPB524230 UYW524229:UYX524230 VIS524229:VIT524230 VSO524229:VSP524230 WCK524229:WCL524230 WMG524229:WMH524230 WWC524229:WWD524230 U589765:V589766 JQ589765:JR589766 TM589765:TN589766 ADI589765:ADJ589766 ANE589765:ANF589766 AXA589765:AXB589766 BGW589765:BGX589766 BQS589765:BQT589766 CAO589765:CAP589766 CKK589765:CKL589766 CUG589765:CUH589766 DEC589765:DED589766 DNY589765:DNZ589766 DXU589765:DXV589766 EHQ589765:EHR589766 ERM589765:ERN589766 FBI589765:FBJ589766 FLE589765:FLF589766 FVA589765:FVB589766 GEW589765:GEX589766 GOS589765:GOT589766 GYO589765:GYP589766 HIK589765:HIL589766 HSG589765:HSH589766 ICC589765:ICD589766 ILY589765:ILZ589766 IVU589765:IVV589766 JFQ589765:JFR589766 JPM589765:JPN589766 JZI589765:JZJ589766 KJE589765:KJF589766 KTA589765:KTB589766 LCW589765:LCX589766 LMS589765:LMT589766 LWO589765:LWP589766 MGK589765:MGL589766 MQG589765:MQH589766 NAC589765:NAD589766 NJY589765:NJZ589766 NTU589765:NTV589766 ODQ589765:ODR589766 ONM589765:ONN589766 OXI589765:OXJ589766 PHE589765:PHF589766 PRA589765:PRB589766 QAW589765:QAX589766 QKS589765:QKT589766 QUO589765:QUP589766 REK589765:REL589766 ROG589765:ROH589766 RYC589765:RYD589766 SHY589765:SHZ589766 SRU589765:SRV589766 TBQ589765:TBR589766 TLM589765:TLN589766 TVI589765:TVJ589766 UFE589765:UFF589766 UPA589765:UPB589766 UYW589765:UYX589766 VIS589765:VIT589766 VSO589765:VSP589766 WCK589765:WCL589766 WMG589765:WMH589766 WWC589765:WWD589766 U655301:V655302 JQ655301:JR655302 TM655301:TN655302 ADI655301:ADJ655302 ANE655301:ANF655302 AXA655301:AXB655302 BGW655301:BGX655302 BQS655301:BQT655302 CAO655301:CAP655302 CKK655301:CKL655302 CUG655301:CUH655302 DEC655301:DED655302 DNY655301:DNZ655302 DXU655301:DXV655302 EHQ655301:EHR655302 ERM655301:ERN655302 FBI655301:FBJ655302 FLE655301:FLF655302 FVA655301:FVB655302 GEW655301:GEX655302 GOS655301:GOT655302 GYO655301:GYP655302 HIK655301:HIL655302 HSG655301:HSH655302 ICC655301:ICD655302 ILY655301:ILZ655302 IVU655301:IVV655302 JFQ655301:JFR655302 JPM655301:JPN655302 JZI655301:JZJ655302 KJE655301:KJF655302 KTA655301:KTB655302 LCW655301:LCX655302 LMS655301:LMT655302 LWO655301:LWP655302 MGK655301:MGL655302 MQG655301:MQH655302 NAC655301:NAD655302 NJY655301:NJZ655302 NTU655301:NTV655302 ODQ655301:ODR655302 ONM655301:ONN655302 OXI655301:OXJ655302 PHE655301:PHF655302 PRA655301:PRB655302 QAW655301:QAX655302 QKS655301:QKT655302 QUO655301:QUP655302 REK655301:REL655302 ROG655301:ROH655302 RYC655301:RYD655302 SHY655301:SHZ655302 SRU655301:SRV655302 TBQ655301:TBR655302 TLM655301:TLN655302 TVI655301:TVJ655302 UFE655301:UFF655302 UPA655301:UPB655302 UYW655301:UYX655302 VIS655301:VIT655302 VSO655301:VSP655302 WCK655301:WCL655302 WMG655301:WMH655302 WWC655301:WWD655302 U720837:V720838 JQ720837:JR720838 TM720837:TN720838 ADI720837:ADJ720838 ANE720837:ANF720838 AXA720837:AXB720838 BGW720837:BGX720838 BQS720837:BQT720838 CAO720837:CAP720838 CKK720837:CKL720838 CUG720837:CUH720838 DEC720837:DED720838 DNY720837:DNZ720838 DXU720837:DXV720838 EHQ720837:EHR720838 ERM720837:ERN720838 FBI720837:FBJ720838 FLE720837:FLF720838 FVA720837:FVB720838 GEW720837:GEX720838 GOS720837:GOT720838 GYO720837:GYP720838 HIK720837:HIL720838 HSG720837:HSH720838 ICC720837:ICD720838 ILY720837:ILZ720838 IVU720837:IVV720838 JFQ720837:JFR720838 JPM720837:JPN720838 JZI720837:JZJ720838 KJE720837:KJF720838 KTA720837:KTB720838 LCW720837:LCX720838 LMS720837:LMT720838 LWO720837:LWP720838 MGK720837:MGL720838 MQG720837:MQH720838 NAC720837:NAD720838 NJY720837:NJZ720838 NTU720837:NTV720838 ODQ720837:ODR720838 ONM720837:ONN720838 OXI720837:OXJ720838 PHE720837:PHF720838 PRA720837:PRB720838 QAW720837:QAX720838 QKS720837:QKT720838 QUO720837:QUP720838 REK720837:REL720838 ROG720837:ROH720838 RYC720837:RYD720838 SHY720837:SHZ720838 SRU720837:SRV720838 TBQ720837:TBR720838 TLM720837:TLN720838 TVI720837:TVJ720838 UFE720837:UFF720838 UPA720837:UPB720838 UYW720837:UYX720838 VIS720837:VIT720838 VSO720837:VSP720838 WCK720837:WCL720838 WMG720837:WMH720838 WWC720837:WWD720838 U786373:V786374 JQ786373:JR786374 TM786373:TN786374 ADI786373:ADJ786374 ANE786373:ANF786374 AXA786373:AXB786374 BGW786373:BGX786374 BQS786373:BQT786374 CAO786373:CAP786374 CKK786373:CKL786374 CUG786373:CUH786374 DEC786373:DED786374 DNY786373:DNZ786374 DXU786373:DXV786374 EHQ786373:EHR786374 ERM786373:ERN786374 FBI786373:FBJ786374 FLE786373:FLF786374 FVA786373:FVB786374 GEW786373:GEX786374 GOS786373:GOT786374 GYO786373:GYP786374 HIK786373:HIL786374 HSG786373:HSH786374 ICC786373:ICD786374 ILY786373:ILZ786374 IVU786373:IVV786374 JFQ786373:JFR786374 JPM786373:JPN786374 JZI786373:JZJ786374 KJE786373:KJF786374 KTA786373:KTB786374 LCW786373:LCX786374 LMS786373:LMT786374 LWO786373:LWP786374 MGK786373:MGL786374 MQG786373:MQH786374 NAC786373:NAD786374 NJY786373:NJZ786374 NTU786373:NTV786374 ODQ786373:ODR786374 ONM786373:ONN786374 OXI786373:OXJ786374 PHE786373:PHF786374 PRA786373:PRB786374 QAW786373:QAX786374 QKS786373:QKT786374 QUO786373:QUP786374 REK786373:REL786374 ROG786373:ROH786374 RYC786373:RYD786374 SHY786373:SHZ786374 SRU786373:SRV786374 TBQ786373:TBR786374 TLM786373:TLN786374 TVI786373:TVJ786374 UFE786373:UFF786374 UPA786373:UPB786374 UYW786373:UYX786374 VIS786373:VIT786374 VSO786373:VSP786374 WCK786373:WCL786374 WMG786373:WMH786374 WWC786373:WWD786374 U851909:V851910 JQ851909:JR851910 TM851909:TN851910 ADI851909:ADJ851910 ANE851909:ANF851910 AXA851909:AXB851910 BGW851909:BGX851910 BQS851909:BQT851910 CAO851909:CAP851910 CKK851909:CKL851910 CUG851909:CUH851910 DEC851909:DED851910 DNY851909:DNZ851910 DXU851909:DXV851910 EHQ851909:EHR851910 ERM851909:ERN851910 FBI851909:FBJ851910 FLE851909:FLF851910 FVA851909:FVB851910 GEW851909:GEX851910 GOS851909:GOT851910 GYO851909:GYP851910 HIK851909:HIL851910 HSG851909:HSH851910 ICC851909:ICD851910 ILY851909:ILZ851910 IVU851909:IVV851910 JFQ851909:JFR851910 JPM851909:JPN851910 JZI851909:JZJ851910 KJE851909:KJF851910 KTA851909:KTB851910 LCW851909:LCX851910 LMS851909:LMT851910 LWO851909:LWP851910 MGK851909:MGL851910 MQG851909:MQH851910 NAC851909:NAD851910 NJY851909:NJZ851910 NTU851909:NTV851910 ODQ851909:ODR851910 ONM851909:ONN851910 OXI851909:OXJ851910 PHE851909:PHF851910 PRA851909:PRB851910 QAW851909:QAX851910 QKS851909:QKT851910 QUO851909:QUP851910 REK851909:REL851910 ROG851909:ROH851910 RYC851909:RYD851910 SHY851909:SHZ851910 SRU851909:SRV851910 TBQ851909:TBR851910 TLM851909:TLN851910 TVI851909:TVJ851910 UFE851909:UFF851910 UPA851909:UPB851910 UYW851909:UYX851910 VIS851909:VIT851910 VSO851909:VSP851910 WCK851909:WCL851910 WMG851909:WMH851910 WWC851909:WWD851910 U917445:V917446 JQ917445:JR917446 TM917445:TN917446 ADI917445:ADJ917446 ANE917445:ANF917446 AXA917445:AXB917446 BGW917445:BGX917446 BQS917445:BQT917446 CAO917445:CAP917446 CKK917445:CKL917446 CUG917445:CUH917446 DEC917445:DED917446 DNY917445:DNZ917446 DXU917445:DXV917446 EHQ917445:EHR917446 ERM917445:ERN917446 FBI917445:FBJ917446 FLE917445:FLF917446 FVA917445:FVB917446 GEW917445:GEX917446 GOS917445:GOT917446 GYO917445:GYP917446 HIK917445:HIL917446 HSG917445:HSH917446 ICC917445:ICD917446 ILY917445:ILZ917446 IVU917445:IVV917446 JFQ917445:JFR917446 JPM917445:JPN917446 JZI917445:JZJ917446 KJE917445:KJF917446 KTA917445:KTB917446 LCW917445:LCX917446 LMS917445:LMT917446 LWO917445:LWP917446 MGK917445:MGL917446 MQG917445:MQH917446 NAC917445:NAD917446 NJY917445:NJZ917446 NTU917445:NTV917446 ODQ917445:ODR917446 ONM917445:ONN917446 OXI917445:OXJ917446 PHE917445:PHF917446 PRA917445:PRB917446 QAW917445:QAX917446 QKS917445:QKT917446 QUO917445:QUP917446 REK917445:REL917446 ROG917445:ROH917446 RYC917445:RYD917446 SHY917445:SHZ917446 SRU917445:SRV917446 TBQ917445:TBR917446 TLM917445:TLN917446 TVI917445:TVJ917446 UFE917445:UFF917446 UPA917445:UPB917446 UYW917445:UYX917446 VIS917445:VIT917446 VSO917445:VSP917446 WCK917445:WCL917446 WMG917445:WMH917446 WWC917445:WWD917446 U982981:V982982 JQ982981:JR982982 TM982981:TN982982 ADI982981:ADJ982982 ANE982981:ANF982982 AXA982981:AXB982982 BGW982981:BGX982982 BQS982981:BQT982982 CAO982981:CAP982982 CKK982981:CKL982982 CUG982981:CUH982982 DEC982981:DED982982 DNY982981:DNZ982982 DXU982981:DXV982982 EHQ982981:EHR982982 ERM982981:ERN982982 FBI982981:FBJ982982 FLE982981:FLF982982 FVA982981:FVB982982 GEW982981:GEX982982 GOS982981:GOT982982 GYO982981:GYP982982 HIK982981:HIL982982 HSG982981:HSH982982 ICC982981:ICD982982 ILY982981:ILZ982982 IVU982981:IVV982982 JFQ982981:JFR982982 JPM982981:JPN982982 JZI982981:JZJ982982 KJE982981:KJF982982 KTA982981:KTB982982 LCW982981:LCX982982 LMS982981:LMT982982 LWO982981:LWP982982 MGK982981:MGL982982 MQG982981:MQH982982 NAC982981:NAD982982 NJY982981:NJZ982982 NTU982981:NTV982982 ODQ982981:ODR982982 ONM982981:ONN982982 OXI982981:OXJ982982 PHE982981:PHF982982 PRA982981:PRB982982 QAW982981:QAX982982 QKS982981:QKT982982 QUO982981:QUP982982 REK982981:REL982982 ROG982981:ROH982982 RYC982981:RYD982982 SHY982981:SHZ982982 SRU982981:SRV982982 TBQ982981:TBR982982 TLM982981:TLN982982 TVI982981:TVJ982982 UFE982981:UFF982982 UPA982981:UPB982982 UYW982981:UYX982982 VIS982981:VIT982982 VSO982981:VSP982982 WCK982981:WCL982982 WMG982981:WMH982982 WWC982981:WWD982982 WWC16:WWD16 WMG16:WMH16 WCK16:WCL16 VSO16:VSP16 VIS16:VIT16 UYW16:UYX16 UPA16:UPB16 UFE16:UFF16 TVI16:TVJ16 TLM16:TLN16 TBQ16:TBR16 SRU16:SRV16 SHY16:SHZ16 RYC16:RYD16 ROG16:ROH16 REK16:REL16 QUO16:QUP16 QKS16:QKT16 QAW16:QAX16 PRA16:PRB16 PHE16:PHF16 OXI16:OXJ16 ONM16:ONN16 ODQ16:ODR16 NTU16:NTV16 NJY16:NJZ16 NAC16:NAD16 MQG16:MQH16 MGK16:MGL16 LWO16:LWP16 LMS16:LMT16 LCW16:LCX16 KTA16:KTB16 KJE16:KJF16 JZI16:JZJ16 JPM16:JPN16 JFQ16:JFR16 IVU16:IVV16 ILY16:ILZ16 ICC16:ICD16 HSG16:HSH16 HIK16:HIL16 GYO16:GYP16 GOS16:GOT16 GEW16:GEX16 FVA16:FVB16 FLE16:FLF16 FBI16:FBJ16 ERM16:ERN16 EHQ16:EHR16 DXU16:DXV16 DNY16:DNZ16 DEC16:DED16 CUG16:CUH16 CKK16:CKL16 CAO16:CAP16 BQS16:BQT16 BGW16:BGX16 AXA16:AXB16 ANE16:ANF16 ADI16:ADJ16 TM16:TN16 JQ16:JR16" xr:uid="{00000000-0002-0000-0400-000007000000}">
      <formula1>"55 or Below, 56 to 65, 66 or higher, NA"</formula1>
    </dataValidation>
    <dataValidation type="list" allowBlank="1" showInputMessage="1" showErrorMessage="1" sqref="S65574:T65574 JO65574:JP65574 TK65574:TL65574 ADG65574:ADH65574 ANC65574:AND65574 AWY65574:AWZ65574 BGU65574:BGV65574 BQQ65574:BQR65574 CAM65574:CAN65574 CKI65574:CKJ65574 CUE65574:CUF65574 DEA65574:DEB65574 DNW65574:DNX65574 DXS65574:DXT65574 EHO65574:EHP65574 ERK65574:ERL65574 FBG65574:FBH65574 FLC65574:FLD65574 FUY65574:FUZ65574 GEU65574:GEV65574 GOQ65574:GOR65574 GYM65574:GYN65574 HII65574:HIJ65574 HSE65574:HSF65574 ICA65574:ICB65574 ILW65574:ILX65574 IVS65574:IVT65574 JFO65574:JFP65574 JPK65574:JPL65574 JZG65574:JZH65574 KJC65574:KJD65574 KSY65574:KSZ65574 LCU65574:LCV65574 LMQ65574:LMR65574 LWM65574:LWN65574 MGI65574:MGJ65574 MQE65574:MQF65574 NAA65574:NAB65574 NJW65574:NJX65574 NTS65574:NTT65574 ODO65574:ODP65574 ONK65574:ONL65574 OXG65574:OXH65574 PHC65574:PHD65574 PQY65574:PQZ65574 QAU65574:QAV65574 QKQ65574:QKR65574 QUM65574:QUN65574 REI65574:REJ65574 ROE65574:ROF65574 RYA65574:RYB65574 SHW65574:SHX65574 SRS65574:SRT65574 TBO65574:TBP65574 TLK65574:TLL65574 TVG65574:TVH65574 UFC65574:UFD65574 UOY65574:UOZ65574 UYU65574:UYV65574 VIQ65574:VIR65574 VSM65574:VSN65574 WCI65574:WCJ65574 WME65574:WMF65574 WWA65574:WWB65574 S131110:T131110 JO131110:JP131110 TK131110:TL131110 ADG131110:ADH131110 ANC131110:AND131110 AWY131110:AWZ131110 BGU131110:BGV131110 BQQ131110:BQR131110 CAM131110:CAN131110 CKI131110:CKJ131110 CUE131110:CUF131110 DEA131110:DEB131110 DNW131110:DNX131110 DXS131110:DXT131110 EHO131110:EHP131110 ERK131110:ERL131110 FBG131110:FBH131110 FLC131110:FLD131110 FUY131110:FUZ131110 GEU131110:GEV131110 GOQ131110:GOR131110 GYM131110:GYN131110 HII131110:HIJ131110 HSE131110:HSF131110 ICA131110:ICB131110 ILW131110:ILX131110 IVS131110:IVT131110 JFO131110:JFP131110 JPK131110:JPL131110 JZG131110:JZH131110 KJC131110:KJD131110 KSY131110:KSZ131110 LCU131110:LCV131110 LMQ131110:LMR131110 LWM131110:LWN131110 MGI131110:MGJ131110 MQE131110:MQF131110 NAA131110:NAB131110 NJW131110:NJX131110 NTS131110:NTT131110 ODO131110:ODP131110 ONK131110:ONL131110 OXG131110:OXH131110 PHC131110:PHD131110 PQY131110:PQZ131110 QAU131110:QAV131110 QKQ131110:QKR131110 QUM131110:QUN131110 REI131110:REJ131110 ROE131110:ROF131110 RYA131110:RYB131110 SHW131110:SHX131110 SRS131110:SRT131110 TBO131110:TBP131110 TLK131110:TLL131110 TVG131110:TVH131110 UFC131110:UFD131110 UOY131110:UOZ131110 UYU131110:UYV131110 VIQ131110:VIR131110 VSM131110:VSN131110 WCI131110:WCJ131110 WME131110:WMF131110 WWA131110:WWB131110 S196646:T196646 JO196646:JP196646 TK196646:TL196646 ADG196646:ADH196646 ANC196646:AND196646 AWY196646:AWZ196646 BGU196646:BGV196646 BQQ196646:BQR196646 CAM196646:CAN196646 CKI196646:CKJ196646 CUE196646:CUF196646 DEA196646:DEB196646 DNW196646:DNX196646 DXS196646:DXT196646 EHO196646:EHP196646 ERK196646:ERL196646 FBG196646:FBH196646 FLC196646:FLD196646 FUY196646:FUZ196646 GEU196646:GEV196646 GOQ196646:GOR196646 GYM196646:GYN196646 HII196646:HIJ196646 HSE196646:HSF196646 ICA196646:ICB196646 ILW196646:ILX196646 IVS196646:IVT196646 JFO196646:JFP196646 JPK196646:JPL196646 JZG196646:JZH196646 KJC196646:KJD196646 KSY196646:KSZ196646 LCU196646:LCV196646 LMQ196646:LMR196646 LWM196646:LWN196646 MGI196646:MGJ196646 MQE196646:MQF196646 NAA196646:NAB196646 NJW196646:NJX196646 NTS196646:NTT196646 ODO196646:ODP196646 ONK196646:ONL196646 OXG196646:OXH196646 PHC196646:PHD196646 PQY196646:PQZ196646 QAU196646:QAV196646 QKQ196646:QKR196646 QUM196646:QUN196646 REI196646:REJ196646 ROE196646:ROF196646 RYA196646:RYB196646 SHW196646:SHX196646 SRS196646:SRT196646 TBO196646:TBP196646 TLK196646:TLL196646 TVG196646:TVH196646 UFC196646:UFD196646 UOY196646:UOZ196646 UYU196646:UYV196646 VIQ196646:VIR196646 VSM196646:VSN196646 WCI196646:WCJ196646 WME196646:WMF196646 WWA196646:WWB196646 S262182:T262182 JO262182:JP262182 TK262182:TL262182 ADG262182:ADH262182 ANC262182:AND262182 AWY262182:AWZ262182 BGU262182:BGV262182 BQQ262182:BQR262182 CAM262182:CAN262182 CKI262182:CKJ262182 CUE262182:CUF262182 DEA262182:DEB262182 DNW262182:DNX262182 DXS262182:DXT262182 EHO262182:EHP262182 ERK262182:ERL262182 FBG262182:FBH262182 FLC262182:FLD262182 FUY262182:FUZ262182 GEU262182:GEV262182 GOQ262182:GOR262182 GYM262182:GYN262182 HII262182:HIJ262182 HSE262182:HSF262182 ICA262182:ICB262182 ILW262182:ILX262182 IVS262182:IVT262182 JFO262182:JFP262182 JPK262182:JPL262182 JZG262182:JZH262182 KJC262182:KJD262182 KSY262182:KSZ262182 LCU262182:LCV262182 LMQ262182:LMR262182 LWM262182:LWN262182 MGI262182:MGJ262182 MQE262182:MQF262182 NAA262182:NAB262182 NJW262182:NJX262182 NTS262182:NTT262182 ODO262182:ODP262182 ONK262182:ONL262182 OXG262182:OXH262182 PHC262182:PHD262182 PQY262182:PQZ262182 QAU262182:QAV262182 QKQ262182:QKR262182 QUM262182:QUN262182 REI262182:REJ262182 ROE262182:ROF262182 RYA262182:RYB262182 SHW262182:SHX262182 SRS262182:SRT262182 TBO262182:TBP262182 TLK262182:TLL262182 TVG262182:TVH262182 UFC262182:UFD262182 UOY262182:UOZ262182 UYU262182:UYV262182 VIQ262182:VIR262182 VSM262182:VSN262182 WCI262182:WCJ262182 WME262182:WMF262182 WWA262182:WWB262182 S327718:T327718 JO327718:JP327718 TK327718:TL327718 ADG327718:ADH327718 ANC327718:AND327718 AWY327718:AWZ327718 BGU327718:BGV327718 BQQ327718:BQR327718 CAM327718:CAN327718 CKI327718:CKJ327718 CUE327718:CUF327718 DEA327718:DEB327718 DNW327718:DNX327718 DXS327718:DXT327718 EHO327718:EHP327718 ERK327718:ERL327718 FBG327718:FBH327718 FLC327718:FLD327718 FUY327718:FUZ327718 GEU327718:GEV327718 GOQ327718:GOR327718 GYM327718:GYN327718 HII327718:HIJ327718 HSE327718:HSF327718 ICA327718:ICB327718 ILW327718:ILX327718 IVS327718:IVT327718 JFO327718:JFP327718 JPK327718:JPL327718 JZG327718:JZH327718 KJC327718:KJD327718 KSY327718:KSZ327718 LCU327718:LCV327718 LMQ327718:LMR327718 LWM327718:LWN327718 MGI327718:MGJ327718 MQE327718:MQF327718 NAA327718:NAB327718 NJW327718:NJX327718 NTS327718:NTT327718 ODO327718:ODP327718 ONK327718:ONL327718 OXG327718:OXH327718 PHC327718:PHD327718 PQY327718:PQZ327718 QAU327718:QAV327718 QKQ327718:QKR327718 QUM327718:QUN327718 REI327718:REJ327718 ROE327718:ROF327718 RYA327718:RYB327718 SHW327718:SHX327718 SRS327718:SRT327718 TBO327718:TBP327718 TLK327718:TLL327718 TVG327718:TVH327718 UFC327718:UFD327718 UOY327718:UOZ327718 UYU327718:UYV327718 VIQ327718:VIR327718 VSM327718:VSN327718 WCI327718:WCJ327718 WME327718:WMF327718 WWA327718:WWB327718 S393254:T393254 JO393254:JP393254 TK393254:TL393254 ADG393254:ADH393254 ANC393254:AND393254 AWY393254:AWZ393254 BGU393254:BGV393254 BQQ393254:BQR393254 CAM393254:CAN393254 CKI393254:CKJ393254 CUE393254:CUF393254 DEA393254:DEB393254 DNW393254:DNX393254 DXS393254:DXT393254 EHO393254:EHP393254 ERK393254:ERL393254 FBG393254:FBH393254 FLC393254:FLD393254 FUY393254:FUZ393254 GEU393254:GEV393254 GOQ393254:GOR393254 GYM393254:GYN393254 HII393254:HIJ393254 HSE393254:HSF393254 ICA393254:ICB393254 ILW393254:ILX393254 IVS393254:IVT393254 JFO393254:JFP393254 JPK393254:JPL393254 JZG393254:JZH393254 KJC393254:KJD393254 KSY393254:KSZ393254 LCU393254:LCV393254 LMQ393254:LMR393254 LWM393254:LWN393254 MGI393254:MGJ393254 MQE393254:MQF393254 NAA393254:NAB393254 NJW393254:NJX393254 NTS393254:NTT393254 ODO393254:ODP393254 ONK393254:ONL393254 OXG393254:OXH393254 PHC393254:PHD393254 PQY393254:PQZ393254 QAU393254:QAV393254 QKQ393254:QKR393254 QUM393254:QUN393254 REI393254:REJ393254 ROE393254:ROF393254 RYA393254:RYB393254 SHW393254:SHX393254 SRS393254:SRT393254 TBO393254:TBP393254 TLK393254:TLL393254 TVG393254:TVH393254 UFC393254:UFD393254 UOY393254:UOZ393254 UYU393254:UYV393254 VIQ393254:VIR393254 VSM393254:VSN393254 WCI393254:WCJ393254 WME393254:WMF393254 WWA393254:WWB393254 S458790:T458790 JO458790:JP458790 TK458790:TL458790 ADG458790:ADH458790 ANC458790:AND458790 AWY458790:AWZ458790 BGU458790:BGV458790 BQQ458790:BQR458790 CAM458790:CAN458790 CKI458790:CKJ458790 CUE458790:CUF458790 DEA458790:DEB458790 DNW458790:DNX458790 DXS458790:DXT458790 EHO458790:EHP458790 ERK458790:ERL458790 FBG458790:FBH458790 FLC458790:FLD458790 FUY458790:FUZ458790 GEU458790:GEV458790 GOQ458790:GOR458790 GYM458790:GYN458790 HII458790:HIJ458790 HSE458790:HSF458790 ICA458790:ICB458790 ILW458790:ILX458790 IVS458790:IVT458790 JFO458790:JFP458790 JPK458790:JPL458790 JZG458790:JZH458790 KJC458790:KJD458790 KSY458790:KSZ458790 LCU458790:LCV458790 LMQ458790:LMR458790 LWM458790:LWN458790 MGI458790:MGJ458790 MQE458790:MQF458790 NAA458790:NAB458790 NJW458790:NJX458790 NTS458790:NTT458790 ODO458790:ODP458790 ONK458790:ONL458790 OXG458790:OXH458790 PHC458790:PHD458790 PQY458790:PQZ458790 QAU458790:QAV458790 QKQ458790:QKR458790 QUM458790:QUN458790 REI458790:REJ458790 ROE458790:ROF458790 RYA458790:RYB458790 SHW458790:SHX458790 SRS458790:SRT458790 TBO458790:TBP458790 TLK458790:TLL458790 TVG458790:TVH458790 UFC458790:UFD458790 UOY458790:UOZ458790 UYU458790:UYV458790 VIQ458790:VIR458790 VSM458790:VSN458790 WCI458790:WCJ458790 WME458790:WMF458790 WWA458790:WWB458790 S524326:T524326 JO524326:JP524326 TK524326:TL524326 ADG524326:ADH524326 ANC524326:AND524326 AWY524326:AWZ524326 BGU524326:BGV524326 BQQ524326:BQR524326 CAM524326:CAN524326 CKI524326:CKJ524326 CUE524326:CUF524326 DEA524326:DEB524326 DNW524326:DNX524326 DXS524326:DXT524326 EHO524326:EHP524326 ERK524326:ERL524326 FBG524326:FBH524326 FLC524326:FLD524326 FUY524326:FUZ524326 GEU524326:GEV524326 GOQ524326:GOR524326 GYM524326:GYN524326 HII524326:HIJ524326 HSE524326:HSF524326 ICA524326:ICB524326 ILW524326:ILX524326 IVS524326:IVT524326 JFO524326:JFP524326 JPK524326:JPL524326 JZG524326:JZH524326 KJC524326:KJD524326 KSY524326:KSZ524326 LCU524326:LCV524326 LMQ524326:LMR524326 LWM524326:LWN524326 MGI524326:MGJ524326 MQE524326:MQF524326 NAA524326:NAB524326 NJW524326:NJX524326 NTS524326:NTT524326 ODO524326:ODP524326 ONK524326:ONL524326 OXG524326:OXH524326 PHC524326:PHD524326 PQY524326:PQZ524326 QAU524326:QAV524326 QKQ524326:QKR524326 QUM524326:QUN524326 REI524326:REJ524326 ROE524326:ROF524326 RYA524326:RYB524326 SHW524326:SHX524326 SRS524326:SRT524326 TBO524326:TBP524326 TLK524326:TLL524326 TVG524326:TVH524326 UFC524326:UFD524326 UOY524326:UOZ524326 UYU524326:UYV524326 VIQ524326:VIR524326 VSM524326:VSN524326 WCI524326:WCJ524326 WME524326:WMF524326 WWA524326:WWB524326 S589862:T589862 JO589862:JP589862 TK589862:TL589862 ADG589862:ADH589862 ANC589862:AND589862 AWY589862:AWZ589862 BGU589862:BGV589862 BQQ589862:BQR589862 CAM589862:CAN589862 CKI589862:CKJ589862 CUE589862:CUF589862 DEA589862:DEB589862 DNW589862:DNX589862 DXS589862:DXT589862 EHO589862:EHP589862 ERK589862:ERL589862 FBG589862:FBH589862 FLC589862:FLD589862 FUY589862:FUZ589862 GEU589862:GEV589862 GOQ589862:GOR589862 GYM589862:GYN589862 HII589862:HIJ589862 HSE589862:HSF589862 ICA589862:ICB589862 ILW589862:ILX589862 IVS589862:IVT589862 JFO589862:JFP589862 JPK589862:JPL589862 JZG589862:JZH589862 KJC589862:KJD589862 KSY589862:KSZ589862 LCU589862:LCV589862 LMQ589862:LMR589862 LWM589862:LWN589862 MGI589862:MGJ589862 MQE589862:MQF589862 NAA589862:NAB589862 NJW589862:NJX589862 NTS589862:NTT589862 ODO589862:ODP589862 ONK589862:ONL589862 OXG589862:OXH589862 PHC589862:PHD589862 PQY589862:PQZ589862 QAU589862:QAV589862 QKQ589862:QKR589862 QUM589862:QUN589862 REI589862:REJ589862 ROE589862:ROF589862 RYA589862:RYB589862 SHW589862:SHX589862 SRS589862:SRT589862 TBO589862:TBP589862 TLK589862:TLL589862 TVG589862:TVH589862 UFC589862:UFD589862 UOY589862:UOZ589862 UYU589862:UYV589862 VIQ589862:VIR589862 VSM589862:VSN589862 WCI589862:WCJ589862 WME589862:WMF589862 WWA589862:WWB589862 S655398:T655398 JO655398:JP655398 TK655398:TL655398 ADG655398:ADH655398 ANC655398:AND655398 AWY655398:AWZ655398 BGU655398:BGV655398 BQQ655398:BQR655398 CAM655398:CAN655398 CKI655398:CKJ655398 CUE655398:CUF655398 DEA655398:DEB655398 DNW655398:DNX655398 DXS655398:DXT655398 EHO655398:EHP655398 ERK655398:ERL655398 FBG655398:FBH655398 FLC655398:FLD655398 FUY655398:FUZ655398 GEU655398:GEV655398 GOQ655398:GOR655398 GYM655398:GYN655398 HII655398:HIJ655398 HSE655398:HSF655398 ICA655398:ICB655398 ILW655398:ILX655398 IVS655398:IVT655398 JFO655398:JFP655398 JPK655398:JPL655398 JZG655398:JZH655398 KJC655398:KJD655398 KSY655398:KSZ655398 LCU655398:LCV655398 LMQ655398:LMR655398 LWM655398:LWN655398 MGI655398:MGJ655398 MQE655398:MQF655398 NAA655398:NAB655398 NJW655398:NJX655398 NTS655398:NTT655398 ODO655398:ODP655398 ONK655398:ONL655398 OXG655398:OXH655398 PHC655398:PHD655398 PQY655398:PQZ655398 QAU655398:QAV655398 QKQ655398:QKR655398 QUM655398:QUN655398 REI655398:REJ655398 ROE655398:ROF655398 RYA655398:RYB655398 SHW655398:SHX655398 SRS655398:SRT655398 TBO655398:TBP655398 TLK655398:TLL655398 TVG655398:TVH655398 UFC655398:UFD655398 UOY655398:UOZ655398 UYU655398:UYV655398 VIQ655398:VIR655398 VSM655398:VSN655398 WCI655398:WCJ655398 WME655398:WMF655398 WWA655398:WWB655398 S720934:T720934 JO720934:JP720934 TK720934:TL720934 ADG720934:ADH720934 ANC720934:AND720934 AWY720934:AWZ720934 BGU720934:BGV720934 BQQ720934:BQR720934 CAM720934:CAN720934 CKI720934:CKJ720934 CUE720934:CUF720934 DEA720934:DEB720934 DNW720934:DNX720934 DXS720934:DXT720934 EHO720934:EHP720934 ERK720934:ERL720934 FBG720934:FBH720934 FLC720934:FLD720934 FUY720934:FUZ720934 GEU720934:GEV720934 GOQ720934:GOR720934 GYM720934:GYN720934 HII720934:HIJ720934 HSE720934:HSF720934 ICA720934:ICB720934 ILW720934:ILX720934 IVS720934:IVT720934 JFO720934:JFP720934 JPK720934:JPL720934 JZG720934:JZH720934 KJC720934:KJD720934 KSY720934:KSZ720934 LCU720934:LCV720934 LMQ720934:LMR720934 LWM720934:LWN720934 MGI720934:MGJ720934 MQE720934:MQF720934 NAA720934:NAB720934 NJW720934:NJX720934 NTS720934:NTT720934 ODO720934:ODP720934 ONK720934:ONL720934 OXG720934:OXH720934 PHC720934:PHD720934 PQY720934:PQZ720934 QAU720934:QAV720934 QKQ720934:QKR720934 QUM720934:QUN720934 REI720934:REJ720934 ROE720934:ROF720934 RYA720934:RYB720934 SHW720934:SHX720934 SRS720934:SRT720934 TBO720934:TBP720934 TLK720934:TLL720934 TVG720934:TVH720934 UFC720934:UFD720934 UOY720934:UOZ720934 UYU720934:UYV720934 VIQ720934:VIR720934 VSM720934:VSN720934 WCI720934:WCJ720934 WME720934:WMF720934 WWA720934:WWB720934 S786470:T786470 JO786470:JP786470 TK786470:TL786470 ADG786470:ADH786470 ANC786470:AND786470 AWY786470:AWZ786470 BGU786470:BGV786470 BQQ786470:BQR786470 CAM786470:CAN786470 CKI786470:CKJ786470 CUE786470:CUF786470 DEA786470:DEB786470 DNW786470:DNX786470 DXS786470:DXT786470 EHO786470:EHP786470 ERK786470:ERL786470 FBG786470:FBH786470 FLC786470:FLD786470 FUY786470:FUZ786470 GEU786470:GEV786470 GOQ786470:GOR786470 GYM786470:GYN786470 HII786470:HIJ786470 HSE786470:HSF786470 ICA786470:ICB786470 ILW786470:ILX786470 IVS786470:IVT786470 JFO786470:JFP786470 JPK786470:JPL786470 JZG786470:JZH786470 KJC786470:KJD786470 KSY786470:KSZ786470 LCU786470:LCV786470 LMQ786470:LMR786470 LWM786470:LWN786470 MGI786470:MGJ786470 MQE786470:MQF786470 NAA786470:NAB786470 NJW786470:NJX786470 NTS786470:NTT786470 ODO786470:ODP786470 ONK786470:ONL786470 OXG786470:OXH786470 PHC786470:PHD786470 PQY786470:PQZ786470 QAU786470:QAV786470 QKQ786470:QKR786470 QUM786470:QUN786470 REI786470:REJ786470 ROE786470:ROF786470 RYA786470:RYB786470 SHW786470:SHX786470 SRS786470:SRT786470 TBO786470:TBP786470 TLK786470:TLL786470 TVG786470:TVH786470 UFC786470:UFD786470 UOY786470:UOZ786470 UYU786470:UYV786470 VIQ786470:VIR786470 VSM786470:VSN786470 WCI786470:WCJ786470 WME786470:WMF786470 WWA786470:WWB786470 S852006:T852006 JO852006:JP852006 TK852006:TL852006 ADG852006:ADH852006 ANC852006:AND852006 AWY852006:AWZ852006 BGU852006:BGV852006 BQQ852006:BQR852006 CAM852006:CAN852006 CKI852006:CKJ852006 CUE852006:CUF852006 DEA852006:DEB852006 DNW852006:DNX852006 DXS852006:DXT852006 EHO852006:EHP852006 ERK852006:ERL852006 FBG852006:FBH852006 FLC852006:FLD852006 FUY852006:FUZ852006 GEU852006:GEV852006 GOQ852006:GOR852006 GYM852006:GYN852006 HII852006:HIJ852006 HSE852006:HSF852006 ICA852006:ICB852006 ILW852006:ILX852006 IVS852006:IVT852006 JFO852006:JFP852006 JPK852006:JPL852006 JZG852006:JZH852006 KJC852006:KJD852006 KSY852006:KSZ852006 LCU852006:LCV852006 LMQ852006:LMR852006 LWM852006:LWN852006 MGI852006:MGJ852006 MQE852006:MQF852006 NAA852006:NAB852006 NJW852006:NJX852006 NTS852006:NTT852006 ODO852006:ODP852006 ONK852006:ONL852006 OXG852006:OXH852006 PHC852006:PHD852006 PQY852006:PQZ852006 QAU852006:QAV852006 QKQ852006:QKR852006 QUM852006:QUN852006 REI852006:REJ852006 ROE852006:ROF852006 RYA852006:RYB852006 SHW852006:SHX852006 SRS852006:SRT852006 TBO852006:TBP852006 TLK852006:TLL852006 TVG852006:TVH852006 UFC852006:UFD852006 UOY852006:UOZ852006 UYU852006:UYV852006 VIQ852006:VIR852006 VSM852006:VSN852006 WCI852006:WCJ852006 WME852006:WMF852006 WWA852006:WWB852006 S917542:T917542 JO917542:JP917542 TK917542:TL917542 ADG917542:ADH917542 ANC917542:AND917542 AWY917542:AWZ917542 BGU917542:BGV917542 BQQ917542:BQR917542 CAM917542:CAN917542 CKI917542:CKJ917542 CUE917542:CUF917542 DEA917542:DEB917542 DNW917542:DNX917542 DXS917542:DXT917542 EHO917542:EHP917542 ERK917542:ERL917542 FBG917542:FBH917542 FLC917542:FLD917542 FUY917542:FUZ917542 GEU917542:GEV917542 GOQ917542:GOR917542 GYM917542:GYN917542 HII917542:HIJ917542 HSE917542:HSF917542 ICA917542:ICB917542 ILW917542:ILX917542 IVS917542:IVT917542 JFO917542:JFP917542 JPK917542:JPL917542 JZG917542:JZH917542 KJC917542:KJD917542 KSY917542:KSZ917542 LCU917542:LCV917542 LMQ917542:LMR917542 LWM917542:LWN917542 MGI917542:MGJ917542 MQE917542:MQF917542 NAA917542:NAB917542 NJW917542:NJX917542 NTS917542:NTT917542 ODO917542:ODP917542 ONK917542:ONL917542 OXG917542:OXH917542 PHC917542:PHD917542 PQY917542:PQZ917542 QAU917542:QAV917542 QKQ917542:QKR917542 QUM917542:QUN917542 REI917542:REJ917542 ROE917542:ROF917542 RYA917542:RYB917542 SHW917542:SHX917542 SRS917542:SRT917542 TBO917542:TBP917542 TLK917542:TLL917542 TVG917542:TVH917542 UFC917542:UFD917542 UOY917542:UOZ917542 UYU917542:UYV917542 VIQ917542:VIR917542 VSM917542:VSN917542 WCI917542:WCJ917542 WME917542:WMF917542 WWA917542:WWB917542 S983078:T983078 JO983078:JP983078 TK983078:TL983078 ADG983078:ADH983078 ANC983078:AND983078 AWY983078:AWZ983078 BGU983078:BGV983078 BQQ983078:BQR983078 CAM983078:CAN983078 CKI983078:CKJ983078 CUE983078:CUF983078 DEA983078:DEB983078 DNW983078:DNX983078 DXS983078:DXT983078 EHO983078:EHP983078 ERK983078:ERL983078 FBG983078:FBH983078 FLC983078:FLD983078 FUY983078:FUZ983078 GEU983078:GEV983078 GOQ983078:GOR983078 GYM983078:GYN983078 HII983078:HIJ983078 HSE983078:HSF983078 ICA983078:ICB983078 ILW983078:ILX983078 IVS983078:IVT983078 JFO983078:JFP983078 JPK983078:JPL983078 JZG983078:JZH983078 KJC983078:KJD983078 KSY983078:KSZ983078 LCU983078:LCV983078 LMQ983078:LMR983078 LWM983078:LWN983078 MGI983078:MGJ983078 MQE983078:MQF983078 NAA983078:NAB983078 NJW983078:NJX983078 NTS983078:NTT983078 ODO983078:ODP983078 ONK983078:ONL983078 OXG983078:OXH983078 PHC983078:PHD983078 PQY983078:PQZ983078 QAU983078:QAV983078 QKQ983078:QKR983078 QUM983078:QUN983078 REI983078:REJ983078 ROE983078:ROF983078 RYA983078:RYB983078 SHW983078:SHX983078 SRS983078:SRT983078 TBO983078:TBP983078 TLK983078:TLL983078 TVG983078:TVH983078 UFC983078:UFD983078 UOY983078:UOZ983078 UYU983078:UYV983078 VIQ983078:VIR983078 VSM983078:VSN983078 WCI983078:WCJ983078 WME983078:WMF983078 WWA983078:WWB983078" xr:uid="{00000000-0002-0000-0400-000008000000}">
      <formula1>"Yes, No, NA"</formula1>
    </dataValidation>
    <dataValidation allowBlank="1" showInputMessage="1" showErrorMessage="1" prompt="Sum of All DPA or mortgage assistance for buyers." sqref="S13:U13 JO13:JQ13 TK13:TM13 ADG13:ADI13 ANC13:ANE13 AWY13:AXA13 BGU13:BGW13 BQQ13:BQS13 CAM13:CAO13 CKI13:CKK13 CUE13:CUG13 DEA13:DEC13 DNW13:DNY13 DXS13:DXU13 EHO13:EHQ13 ERK13:ERM13 FBG13:FBI13 FLC13:FLE13 FUY13:FVA13 GEU13:GEW13 GOQ13:GOS13 GYM13:GYO13 HII13:HIK13 HSE13:HSG13 ICA13:ICC13 ILW13:ILY13 IVS13:IVU13 JFO13:JFQ13 JPK13:JPM13 JZG13:JZI13 KJC13:KJE13 KSY13:KTA13 LCU13:LCW13 LMQ13:LMS13 LWM13:LWO13 MGI13:MGK13 MQE13:MQG13 NAA13:NAC13 NJW13:NJY13 NTS13:NTU13 ODO13:ODQ13 ONK13:ONM13 OXG13:OXI13 PHC13:PHE13 PQY13:PRA13 QAU13:QAW13 QKQ13:QKS13 QUM13:QUO13 REI13:REK13 ROE13:ROG13 RYA13:RYC13 SHW13:SHY13 SRS13:SRU13 TBO13:TBQ13 TLK13:TLM13 TVG13:TVI13 UFC13:UFE13 UOY13:UPA13 UYU13:UYW13 VIQ13:VIS13 VSM13:VSO13 WCI13:WCK13 WME13:WMG13 WWA13:WWC13 S65474:U65474 JO65474:JQ65474 TK65474:TM65474 ADG65474:ADI65474 ANC65474:ANE65474 AWY65474:AXA65474 BGU65474:BGW65474 BQQ65474:BQS65474 CAM65474:CAO65474 CKI65474:CKK65474 CUE65474:CUG65474 DEA65474:DEC65474 DNW65474:DNY65474 DXS65474:DXU65474 EHO65474:EHQ65474 ERK65474:ERM65474 FBG65474:FBI65474 FLC65474:FLE65474 FUY65474:FVA65474 GEU65474:GEW65474 GOQ65474:GOS65474 GYM65474:GYO65474 HII65474:HIK65474 HSE65474:HSG65474 ICA65474:ICC65474 ILW65474:ILY65474 IVS65474:IVU65474 JFO65474:JFQ65474 JPK65474:JPM65474 JZG65474:JZI65474 KJC65474:KJE65474 KSY65474:KTA65474 LCU65474:LCW65474 LMQ65474:LMS65474 LWM65474:LWO65474 MGI65474:MGK65474 MQE65474:MQG65474 NAA65474:NAC65474 NJW65474:NJY65474 NTS65474:NTU65474 ODO65474:ODQ65474 ONK65474:ONM65474 OXG65474:OXI65474 PHC65474:PHE65474 PQY65474:PRA65474 QAU65474:QAW65474 QKQ65474:QKS65474 QUM65474:QUO65474 REI65474:REK65474 ROE65474:ROG65474 RYA65474:RYC65474 SHW65474:SHY65474 SRS65474:SRU65474 TBO65474:TBQ65474 TLK65474:TLM65474 TVG65474:TVI65474 UFC65474:UFE65474 UOY65474:UPA65474 UYU65474:UYW65474 VIQ65474:VIS65474 VSM65474:VSO65474 WCI65474:WCK65474 WME65474:WMG65474 WWA65474:WWC65474 S131010:U131010 JO131010:JQ131010 TK131010:TM131010 ADG131010:ADI131010 ANC131010:ANE131010 AWY131010:AXA131010 BGU131010:BGW131010 BQQ131010:BQS131010 CAM131010:CAO131010 CKI131010:CKK131010 CUE131010:CUG131010 DEA131010:DEC131010 DNW131010:DNY131010 DXS131010:DXU131010 EHO131010:EHQ131010 ERK131010:ERM131010 FBG131010:FBI131010 FLC131010:FLE131010 FUY131010:FVA131010 GEU131010:GEW131010 GOQ131010:GOS131010 GYM131010:GYO131010 HII131010:HIK131010 HSE131010:HSG131010 ICA131010:ICC131010 ILW131010:ILY131010 IVS131010:IVU131010 JFO131010:JFQ131010 JPK131010:JPM131010 JZG131010:JZI131010 KJC131010:KJE131010 KSY131010:KTA131010 LCU131010:LCW131010 LMQ131010:LMS131010 LWM131010:LWO131010 MGI131010:MGK131010 MQE131010:MQG131010 NAA131010:NAC131010 NJW131010:NJY131010 NTS131010:NTU131010 ODO131010:ODQ131010 ONK131010:ONM131010 OXG131010:OXI131010 PHC131010:PHE131010 PQY131010:PRA131010 QAU131010:QAW131010 QKQ131010:QKS131010 QUM131010:QUO131010 REI131010:REK131010 ROE131010:ROG131010 RYA131010:RYC131010 SHW131010:SHY131010 SRS131010:SRU131010 TBO131010:TBQ131010 TLK131010:TLM131010 TVG131010:TVI131010 UFC131010:UFE131010 UOY131010:UPA131010 UYU131010:UYW131010 VIQ131010:VIS131010 VSM131010:VSO131010 WCI131010:WCK131010 WME131010:WMG131010 WWA131010:WWC131010 S196546:U196546 JO196546:JQ196546 TK196546:TM196546 ADG196546:ADI196546 ANC196546:ANE196546 AWY196546:AXA196546 BGU196546:BGW196546 BQQ196546:BQS196546 CAM196546:CAO196546 CKI196546:CKK196546 CUE196546:CUG196546 DEA196546:DEC196546 DNW196546:DNY196546 DXS196546:DXU196546 EHO196546:EHQ196546 ERK196546:ERM196546 FBG196546:FBI196546 FLC196546:FLE196546 FUY196546:FVA196546 GEU196546:GEW196546 GOQ196546:GOS196546 GYM196546:GYO196546 HII196546:HIK196546 HSE196546:HSG196546 ICA196546:ICC196546 ILW196546:ILY196546 IVS196546:IVU196546 JFO196546:JFQ196546 JPK196546:JPM196546 JZG196546:JZI196546 KJC196546:KJE196546 KSY196546:KTA196546 LCU196546:LCW196546 LMQ196546:LMS196546 LWM196546:LWO196546 MGI196546:MGK196546 MQE196546:MQG196546 NAA196546:NAC196546 NJW196546:NJY196546 NTS196546:NTU196546 ODO196546:ODQ196546 ONK196546:ONM196546 OXG196546:OXI196546 PHC196546:PHE196546 PQY196546:PRA196546 QAU196546:QAW196546 QKQ196546:QKS196546 QUM196546:QUO196546 REI196546:REK196546 ROE196546:ROG196546 RYA196546:RYC196546 SHW196546:SHY196546 SRS196546:SRU196546 TBO196546:TBQ196546 TLK196546:TLM196546 TVG196546:TVI196546 UFC196546:UFE196546 UOY196546:UPA196546 UYU196546:UYW196546 VIQ196546:VIS196546 VSM196546:VSO196546 WCI196546:WCK196546 WME196546:WMG196546 WWA196546:WWC196546 S262082:U262082 JO262082:JQ262082 TK262082:TM262082 ADG262082:ADI262082 ANC262082:ANE262082 AWY262082:AXA262082 BGU262082:BGW262082 BQQ262082:BQS262082 CAM262082:CAO262082 CKI262082:CKK262082 CUE262082:CUG262082 DEA262082:DEC262082 DNW262082:DNY262082 DXS262082:DXU262082 EHO262082:EHQ262082 ERK262082:ERM262082 FBG262082:FBI262082 FLC262082:FLE262082 FUY262082:FVA262082 GEU262082:GEW262082 GOQ262082:GOS262082 GYM262082:GYO262082 HII262082:HIK262082 HSE262082:HSG262082 ICA262082:ICC262082 ILW262082:ILY262082 IVS262082:IVU262082 JFO262082:JFQ262082 JPK262082:JPM262082 JZG262082:JZI262082 KJC262082:KJE262082 KSY262082:KTA262082 LCU262082:LCW262082 LMQ262082:LMS262082 LWM262082:LWO262082 MGI262082:MGK262082 MQE262082:MQG262082 NAA262082:NAC262082 NJW262082:NJY262082 NTS262082:NTU262082 ODO262082:ODQ262082 ONK262082:ONM262082 OXG262082:OXI262082 PHC262082:PHE262082 PQY262082:PRA262082 QAU262082:QAW262082 QKQ262082:QKS262082 QUM262082:QUO262082 REI262082:REK262082 ROE262082:ROG262082 RYA262082:RYC262082 SHW262082:SHY262082 SRS262082:SRU262082 TBO262082:TBQ262082 TLK262082:TLM262082 TVG262082:TVI262082 UFC262082:UFE262082 UOY262082:UPA262082 UYU262082:UYW262082 VIQ262082:VIS262082 VSM262082:VSO262082 WCI262082:WCK262082 WME262082:WMG262082 WWA262082:WWC262082 S327618:U327618 JO327618:JQ327618 TK327618:TM327618 ADG327618:ADI327618 ANC327618:ANE327618 AWY327618:AXA327618 BGU327618:BGW327618 BQQ327618:BQS327618 CAM327618:CAO327618 CKI327618:CKK327618 CUE327618:CUG327618 DEA327618:DEC327618 DNW327618:DNY327618 DXS327618:DXU327618 EHO327618:EHQ327618 ERK327618:ERM327618 FBG327618:FBI327618 FLC327618:FLE327618 FUY327618:FVA327618 GEU327618:GEW327618 GOQ327618:GOS327618 GYM327618:GYO327618 HII327618:HIK327618 HSE327618:HSG327618 ICA327618:ICC327618 ILW327618:ILY327618 IVS327618:IVU327618 JFO327618:JFQ327618 JPK327618:JPM327618 JZG327618:JZI327618 KJC327618:KJE327618 KSY327618:KTA327618 LCU327618:LCW327618 LMQ327618:LMS327618 LWM327618:LWO327618 MGI327618:MGK327618 MQE327618:MQG327618 NAA327618:NAC327618 NJW327618:NJY327618 NTS327618:NTU327618 ODO327618:ODQ327618 ONK327618:ONM327618 OXG327618:OXI327618 PHC327618:PHE327618 PQY327618:PRA327618 QAU327618:QAW327618 QKQ327618:QKS327618 QUM327618:QUO327618 REI327618:REK327618 ROE327618:ROG327618 RYA327618:RYC327618 SHW327618:SHY327618 SRS327618:SRU327618 TBO327618:TBQ327618 TLK327618:TLM327618 TVG327618:TVI327618 UFC327618:UFE327618 UOY327618:UPA327618 UYU327618:UYW327618 VIQ327618:VIS327618 VSM327618:VSO327618 WCI327618:WCK327618 WME327618:WMG327618 WWA327618:WWC327618 S393154:U393154 JO393154:JQ393154 TK393154:TM393154 ADG393154:ADI393154 ANC393154:ANE393154 AWY393154:AXA393154 BGU393154:BGW393154 BQQ393154:BQS393154 CAM393154:CAO393154 CKI393154:CKK393154 CUE393154:CUG393154 DEA393154:DEC393154 DNW393154:DNY393154 DXS393154:DXU393154 EHO393154:EHQ393154 ERK393154:ERM393154 FBG393154:FBI393154 FLC393154:FLE393154 FUY393154:FVA393154 GEU393154:GEW393154 GOQ393154:GOS393154 GYM393154:GYO393154 HII393154:HIK393154 HSE393154:HSG393154 ICA393154:ICC393154 ILW393154:ILY393154 IVS393154:IVU393154 JFO393154:JFQ393154 JPK393154:JPM393154 JZG393154:JZI393154 KJC393154:KJE393154 KSY393154:KTA393154 LCU393154:LCW393154 LMQ393154:LMS393154 LWM393154:LWO393154 MGI393154:MGK393154 MQE393154:MQG393154 NAA393154:NAC393154 NJW393154:NJY393154 NTS393154:NTU393154 ODO393154:ODQ393154 ONK393154:ONM393154 OXG393154:OXI393154 PHC393154:PHE393154 PQY393154:PRA393154 QAU393154:QAW393154 QKQ393154:QKS393154 QUM393154:QUO393154 REI393154:REK393154 ROE393154:ROG393154 RYA393154:RYC393154 SHW393154:SHY393154 SRS393154:SRU393154 TBO393154:TBQ393154 TLK393154:TLM393154 TVG393154:TVI393154 UFC393154:UFE393154 UOY393154:UPA393154 UYU393154:UYW393154 VIQ393154:VIS393154 VSM393154:VSO393154 WCI393154:WCK393154 WME393154:WMG393154 WWA393154:WWC393154 S458690:U458690 JO458690:JQ458690 TK458690:TM458690 ADG458690:ADI458690 ANC458690:ANE458690 AWY458690:AXA458690 BGU458690:BGW458690 BQQ458690:BQS458690 CAM458690:CAO458690 CKI458690:CKK458690 CUE458690:CUG458690 DEA458690:DEC458690 DNW458690:DNY458690 DXS458690:DXU458690 EHO458690:EHQ458690 ERK458690:ERM458690 FBG458690:FBI458690 FLC458690:FLE458690 FUY458690:FVA458690 GEU458690:GEW458690 GOQ458690:GOS458690 GYM458690:GYO458690 HII458690:HIK458690 HSE458690:HSG458690 ICA458690:ICC458690 ILW458690:ILY458690 IVS458690:IVU458690 JFO458690:JFQ458690 JPK458690:JPM458690 JZG458690:JZI458690 KJC458690:KJE458690 KSY458690:KTA458690 LCU458690:LCW458690 LMQ458690:LMS458690 LWM458690:LWO458690 MGI458690:MGK458690 MQE458690:MQG458690 NAA458690:NAC458690 NJW458690:NJY458690 NTS458690:NTU458690 ODO458690:ODQ458690 ONK458690:ONM458690 OXG458690:OXI458690 PHC458690:PHE458690 PQY458690:PRA458690 QAU458690:QAW458690 QKQ458690:QKS458690 QUM458690:QUO458690 REI458690:REK458690 ROE458690:ROG458690 RYA458690:RYC458690 SHW458690:SHY458690 SRS458690:SRU458690 TBO458690:TBQ458690 TLK458690:TLM458690 TVG458690:TVI458690 UFC458690:UFE458690 UOY458690:UPA458690 UYU458690:UYW458690 VIQ458690:VIS458690 VSM458690:VSO458690 WCI458690:WCK458690 WME458690:WMG458690 WWA458690:WWC458690 S524226:U524226 JO524226:JQ524226 TK524226:TM524226 ADG524226:ADI524226 ANC524226:ANE524226 AWY524226:AXA524226 BGU524226:BGW524226 BQQ524226:BQS524226 CAM524226:CAO524226 CKI524226:CKK524226 CUE524226:CUG524226 DEA524226:DEC524226 DNW524226:DNY524226 DXS524226:DXU524226 EHO524226:EHQ524226 ERK524226:ERM524226 FBG524226:FBI524226 FLC524226:FLE524226 FUY524226:FVA524226 GEU524226:GEW524226 GOQ524226:GOS524226 GYM524226:GYO524226 HII524226:HIK524226 HSE524226:HSG524226 ICA524226:ICC524226 ILW524226:ILY524226 IVS524226:IVU524226 JFO524226:JFQ524226 JPK524226:JPM524226 JZG524226:JZI524226 KJC524226:KJE524226 KSY524226:KTA524226 LCU524226:LCW524226 LMQ524226:LMS524226 LWM524226:LWO524226 MGI524226:MGK524226 MQE524226:MQG524226 NAA524226:NAC524226 NJW524226:NJY524226 NTS524226:NTU524226 ODO524226:ODQ524226 ONK524226:ONM524226 OXG524226:OXI524226 PHC524226:PHE524226 PQY524226:PRA524226 QAU524226:QAW524226 QKQ524226:QKS524226 QUM524226:QUO524226 REI524226:REK524226 ROE524226:ROG524226 RYA524226:RYC524226 SHW524226:SHY524226 SRS524226:SRU524226 TBO524226:TBQ524226 TLK524226:TLM524226 TVG524226:TVI524226 UFC524226:UFE524226 UOY524226:UPA524226 UYU524226:UYW524226 VIQ524226:VIS524226 VSM524226:VSO524226 WCI524226:WCK524226 WME524226:WMG524226 WWA524226:WWC524226 S589762:U589762 JO589762:JQ589762 TK589762:TM589762 ADG589762:ADI589762 ANC589762:ANE589762 AWY589762:AXA589762 BGU589762:BGW589762 BQQ589762:BQS589762 CAM589762:CAO589762 CKI589762:CKK589762 CUE589762:CUG589762 DEA589762:DEC589762 DNW589762:DNY589762 DXS589762:DXU589762 EHO589762:EHQ589762 ERK589762:ERM589762 FBG589762:FBI589762 FLC589762:FLE589762 FUY589762:FVA589762 GEU589762:GEW589762 GOQ589762:GOS589762 GYM589762:GYO589762 HII589762:HIK589762 HSE589762:HSG589762 ICA589762:ICC589762 ILW589762:ILY589762 IVS589762:IVU589762 JFO589762:JFQ589762 JPK589762:JPM589762 JZG589762:JZI589762 KJC589762:KJE589762 KSY589762:KTA589762 LCU589762:LCW589762 LMQ589762:LMS589762 LWM589762:LWO589762 MGI589762:MGK589762 MQE589762:MQG589762 NAA589762:NAC589762 NJW589762:NJY589762 NTS589762:NTU589762 ODO589762:ODQ589762 ONK589762:ONM589762 OXG589762:OXI589762 PHC589762:PHE589762 PQY589762:PRA589762 QAU589762:QAW589762 QKQ589762:QKS589762 QUM589762:QUO589762 REI589762:REK589762 ROE589762:ROG589762 RYA589762:RYC589762 SHW589762:SHY589762 SRS589762:SRU589762 TBO589762:TBQ589762 TLK589762:TLM589762 TVG589762:TVI589762 UFC589762:UFE589762 UOY589762:UPA589762 UYU589762:UYW589762 VIQ589762:VIS589762 VSM589762:VSO589762 WCI589762:WCK589762 WME589762:WMG589762 WWA589762:WWC589762 S655298:U655298 JO655298:JQ655298 TK655298:TM655298 ADG655298:ADI655298 ANC655298:ANE655298 AWY655298:AXA655298 BGU655298:BGW655298 BQQ655298:BQS655298 CAM655298:CAO655298 CKI655298:CKK655298 CUE655298:CUG655298 DEA655298:DEC655298 DNW655298:DNY655298 DXS655298:DXU655298 EHO655298:EHQ655298 ERK655298:ERM655298 FBG655298:FBI655298 FLC655298:FLE655298 FUY655298:FVA655298 GEU655298:GEW655298 GOQ655298:GOS655298 GYM655298:GYO655298 HII655298:HIK655298 HSE655298:HSG655298 ICA655298:ICC655298 ILW655298:ILY655298 IVS655298:IVU655298 JFO655298:JFQ655298 JPK655298:JPM655298 JZG655298:JZI655298 KJC655298:KJE655298 KSY655298:KTA655298 LCU655298:LCW655298 LMQ655298:LMS655298 LWM655298:LWO655298 MGI655298:MGK655298 MQE655298:MQG655298 NAA655298:NAC655298 NJW655298:NJY655298 NTS655298:NTU655298 ODO655298:ODQ655298 ONK655298:ONM655298 OXG655298:OXI655298 PHC655298:PHE655298 PQY655298:PRA655298 QAU655298:QAW655298 QKQ655298:QKS655298 QUM655298:QUO655298 REI655298:REK655298 ROE655298:ROG655298 RYA655298:RYC655298 SHW655298:SHY655298 SRS655298:SRU655298 TBO655298:TBQ655298 TLK655298:TLM655298 TVG655298:TVI655298 UFC655298:UFE655298 UOY655298:UPA655298 UYU655298:UYW655298 VIQ655298:VIS655298 VSM655298:VSO655298 WCI655298:WCK655298 WME655298:WMG655298 WWA655298:WWC655298 S720834:U720834 JO720834:JQ720834 TK720834:TM720834 ADG720834:ADI720834 ANC720834:ANE720834 AWY720834:AXA720834 BGU720834:BGW720834 BQQ720834:BQS720834 CAM720834:CAO720834 CKI720834:CKK720834 CUE720834:CUG720834 DEA720834:DEC720834 DNW720834:DNY720834 DXS720834:DXU720834 EHO720834:EHQ720834 ERK720834:ERM720834 FBG720834:FBI720834 FLC720834:FLE720834 FUY720834:FVA720834 GEU720834:GEW720834 GOQ720834:GOS720834 GYM720834:GYO720834 HII720834:HIK720834 HSE720834:HSG720834 ICA720834:ICC720834 ILW720834:ILY720834 IVS720834:IVU720834 JFO720834:JFQ720834 JPK720834:JPM720834 JZG720834:JZI720834 KJC720834:KJE720834 KSY720834:KTA720834 LCU720834:LCW720834 LMQ720834:LMS720834 LWM720834:LWO720834 MGI720834:MGK720834 MQE720834:MQG720834 NAA720834:NAC720834 NJW720834:NJY720834 NTS720834:NTU720834 ODO720834:ODQ720834 ONK720834:ONM720834 OXG720834:OXI720834 PHC720834:PHE720834 PQY720834:PRA720834 QAU720834:QAW720834 QKQ720834:QKS720834 QUM720834:QUO720834 REI720834:REK720834 ROE720834:ROG720834 RYA720834:RYC720834 SHW720834:SHY720834 SRS720834:SRU720834 TBO720834:TBQ720834 TLK720834:TLM720834 TVG720834:TVI720834 UFC720834:UFE720834 UOY720834:UPA720834 UYU720834:UYW720834 VIQ720834:VIS720834 VSM720834:VSO720834 WCI720834:WCK720834 WME720834:WMG720834 WWA720834:WWC720834 S786370:U786370 JO786370:JQ786370 TK786370:TM786370 ADG786370:ADI786370 ANC786370:ANE786370 AWY786370:AXA786370 BGU786370:BGW786370 BQQ786370:BQS786370 CAM786370:CAO786370 CKI786370:CKK786370 CUE786370:CUG786370 DEA786370:DEC786370 DNW786370:DNY786370 DXS786370:DXU786370 EHO786370:EHQ786370 ERK786370:ERM786370 FBG786370:FBI786370 FLC786370:FLE786370 FUY786370:FVA786370 GEU786370:GEW786370 GOQ786370:GOS786370 GYM786370:GYO786370 HII786370:HIK786370 HSE786370:HSG786370 ICA786370:ICC786370 ILW786370:ILY786370 IVS786370:IVU786370 JFO786370:JFQ786370 JPK786370:JPM786370 JZG786370:JZI786370 KJC786370:KJE786370 KSY786370:KTA786370 LCU786370:LCW786370 LMQ786370:LMS786370 LWM786370:LWO786370 MGI786370:MGK786370 MQE786370:MQG786370 NAA786370:NAC786370 NJW786370:NJY786370 NTS786370:NTU786370 ODO786370:ODQ786370 ONK786370:ONM786370 OXG786370:OXI786370 PHC786370:PHE786370 PQY786370:PRA786370 QAU786370:QAW786370 QKQ786370:QKS786370 QUM786370:QUO786370 REI786370:REK786370 ROE786370:ROG786370 RYA786370:RYC786370 SHW786370:SHY786370 SRS786370:SRU786370 TBO786370:TBQ786370 TLK786370:TLM786370 TVG786370:TVI786370 UFC786370:UFE786370 UOY786370:UPA786370 UYU786370:UYW786370 VIQ786370:VIS786370 VSM786370:VSO786370 WCI786370:WCK786370 WME786370:WMG786370 WWA786370:WWC786370 S851906:U851906 JO851906:JQ851906 TK851906:TM851906 ADG851906:ADI851906 ANC851906:ANE851906 AWY851906:AXA851906 BGU851906:BGW851906 BQQ851906:BQS851906 CAM851906:CAO851906 CKI851906:CKK851906 CUE851906:CUG851906 DEA851906:DEC851906 DNW851906:DNY851906 DXS851906:DXU851906 EHO851906:EHQ851906 ERK851906:ERM851906 FBG851906:FBI851906 FLC851906:FLE851906 FUY851906:FVA851906 GEU851906:GEW851906 GOQ851906:GOS851906 GYM851906:GYO851906 HII851906:HIK851906 HSE851906:HSG851906 ICA851906:ICC851906 ILW851906:ILY851906 IVS851906:IVU851906 JFO851906:JFQ851906 JPK851906:JPM851906 JZG851906:JZI851906 KJC851906:KJE851906 KSY851906:KTA851906 LCU851906:LCW851906 LMQ851906:LMS851906 LWM851906:LWO851906 MGI851906:MGK851906 MQE851906:MQG851906 NAA851906:NAC851906 NJW851906:NJY851906 NTS851906:NTU851906 ODO851906:ODQ851906 ONK851906:ONM851906 OXG851906:OXI851906 PHC851906:PHE851906 PQY851906:PRA851906 QAU851906:QAW851906 QKQ851906:QKS851906 QUM851906:QUO851906 REI851906:REK851906 ROE851906:ROG851906 RYA851906:RYC851906 SHW851906:SHY851906 SRS851906:SRU851906 TBO851906:TBQ851906 TLK851906:TLM851906 TVG851906:TVI851906 UFC851906:UFE851906 UOY851906:UPA851906 UYU851906:UYW851906 VIQ851906:VIS851906 VSM851906:VSO851906 WCI851906:WCK851906 WME851906:WMG851906 WWA851906:WWC851906 S917442:U917442 JO917442:JQ917442 TK917442:TM917442 ADG917442:ADI917442 ANC917442:ANE917442 AWY917442:AXA917442 BGU917442:BGW917442 BQQ917442:BQS917442 CAM917442:CAO917442 CKI917442:CKK917442 CUE917442:CUG917442 DEA917442:DEC917442 DNW917442:DNY917442 DXS917442:DXU917442 EHO917442:EHQ917442 ERK917442:ERM917442 FBG917442:FBI917442 FLC917442:FLE917442 FUY917442:FVA917442 GEU917442:GEW917442 GOQ917442:GOS917442 GYM917442:GYO917442 HII917442:HIK917442 HSE917442:HSG917442 ICA917442:ICC917442 ILW917442:ILY917442 IVS917442:IVU917442 JFO917442:JFQ917442 JPK917442:JPM917442 JZG917442:JZI917442 KJC917442:KJE917442 KSY917442:KTA917442 LCU917442:LCW917442 LMQ917442:LMS917442 LWM917442:LWO917442 MGI917442:MGK917442 MQE917442:MQG917442 NAA917442:NAC917442 NJW917442:NJY917442 NTS917442:NTU917442 ODO917442:ODQ917442 ONK917442:ONM917442 OXG917442:OXI917442 PHC917442:PHE917442 PQY917442:PRA917442 QAU917442:QAW917442 QKQ917442:QKS917442 QUM917442:QUO917442 REI917442:REK917442 ROE917442:ROG917442 RYA917442:RYC917442 SHW917442:SHY917442 SRS917442:SRU917442 TBO917442:TBQ917442 TLK917442:TLM917442 TVG917442:TVI917442 UFC917442:UFE917442 UOY917442:UPA917442 UYU917442:UYW917442 VIQ917442:VIS917442 VSM917442:VSO917442 WCI917442:WCK917442 WME917442:WMG917442 WWA917442:WWC917442 S982978:U982978 JO982978:JQ982978 TK982978:TM982978 ADG982978:ADI982978 ANC982978:ANE982978 AWY982978:AXA982978 BGU982978:BGW982978 BQQ982978:BQS982978 CAM982978:CAO982978 CKI982978:CKK982978 CUE982978:CUG982978 DEA982978:DEC982978 DNW982978:DNY982978 DXS982978:DXU982978 EHO982978:EHQ982978 ERK982978:ERM982978 FBG982978:FBI982978 FLC982978:FLE982978 FUY982978:FVA982978 GEU982978:GEW982978 GOQ982978:GOS982978 GYM982978:GYO982978 HII982978:HIK982978 HSE982978:HSG982978 ICA982978:ICC982978 ILW982978:ILY982978 IVS982978:IVU982978 JFO982978:JFQ982978 JPK982978:JPM982978 JZG982978:JZI982978 KJC982978:KJE982978 KSY982978:KTA982978 LCU982978:LCW982978 LMQ982978:LMS982978 LWM982978:LWO982978 MGI982978:MGK982978 MQE982978:MQG982978 NAA982978:NAC982978 NJW982978:NJY982978 NTS982978:NTU982978 ODO982978:ODQ982978 ONK982978:ONM982978 OXG982978:OXI982978 PHC982978:PHE982978 PQY982978:PRA982978 QAU982978:QAW982978 QKQ982978:QKS982978 QUM982978:QUO982978 REI982978:REK982978 ROE982978:ROG982978 RYA982978:RYC982978 SHW982978:SHY982978 SRS982978:SRU982978 TBO982978:TBQ982978 TLK982978:TLM982978 TVG982978:TVI982978 UFC982978:UFE982978 UOY982978:UPA982978 UYU982978:UYW982978 VIQ982978:VIS982978 VSM982978:VSO982978 WCI982978:WCK982978 WME982978:WMG982978 WWA982978:WWC982978" xr:uid="{00000000-0002-0000-0400-000009000000}"/>
    <dataValidation type="list" allowBlank="1" showInputMessage="1" showErrorMessage="1" sqref="WVR982980:WVW982980 WLV982980:WMA982980 J65476:O65476 JF65476:JK65476 TB65476:TG65476 ACX65476:ADC65476 AMT65476:AMY65476 AWP65476:AWU65476 BGL65476:BGQ65476 BQH65476:BQM65476 CAD65476:CAI65476 CJZ65476:CKE65476 CTV65476:CUA65476 DDR65476:DDW65476 DNN65476:DNS65476 DXJ65476:DXO65476 EHF65476:EHK65476 ERB65476:ERG65476 FAX65476:FBC65476 FKT65476:FKY65476 FUP65476:FUU65476 GEL65476:GEQ65476 GOH65476:GOM65476 GYD65476:GYI65476 HHZ65476:HIE65476 HRV65476:HSA65476 IBR65476:IBW65476 ILN65476:ILS65476 IVJ65476:IVO65476 JFF65476:JFK65476 JPB65476:JPG65476 JYX65476:JZC65476 KIT65476:KIY65476 KSP65476:KSU65476 LCL65476:LCQ65476 LMH65476:LMM65476 LWD65476:LWI65476 MFZ65476:MGE65476 MPV65476:MQA65476 MZR65476:MZW65476 NJN65476:NJS65476 NTJ65476:NTO65476 ODF65476:ODK65476 ONB65476:ONG65476 OWX65476:OXC65476 PGT65476:PGY65476 PQP65476:PQU65476 QAL65476:QAQ65476 QKH65476:QKM65476 QUD65476:QUI65476 RDZ65476:REE65476 RNV65476:ROA65476 RXR65476:RXW65476 SHN65476:SHS65476 SRJ65476:SRO65476 TBF65476:TBK65476 TLB65476:TLG65476 TUX65476:TVC65476 UET65476:UEY65476 UOP65476:UOU65476 UYL65476:UYQ65476 VIH65476:VIM65476 VSD65476:VSI65476 WBZ65476:WCE65476 WLV65476:WMA65476 WVR65476:WVW65476 J131012:O131012 JF131012:JK131012 TB131012:TG131012 ACX131012:ADC131012 AMT131012:AMY131012 AWP131012:AWU131012 BGL131012:BGQ131012 BQH131012:BQM131012 CAD131012:CAI131012 CJZ131012:CKE131012 CTV131012:CUA131012 DDR131012:DDW131012 DNN131012:DNS131012 DXJ131012:DXO131012 EHF131012:EHK131012 ERB131012:ERG131012 FAX131012:FBC131012 FKT131012:FKY131012 FUP131012:FUU131012 GEL131012:GEQ131012 GOH131012:GOM131012 GYD131012:GYI131012 HHZ131012:HIE131012 HRV131012:HSA131012 IBR131012:IBW131012 ILN131012:ILS131012 IVJ131012:IVO131012 JFF131012:JFK131012 JPB131012:JPG131012 JYX131012:JZC131012 KIT131012:KIY131012 KSP131012:KSU131012 LCL131012:LCQ131012 LMH131012:LMM131012 LWD131012:LWI131012 MFZ131012:MGE131012 MPV131012:MQA131012 MZR131012:MZW131012 NJN131012:NJS131012 NTJ131012:NTO131012 ODF131012:ODK131012 ONB131012:ONG131012 OWX131012:OXC131012 PGT131012:PGY131012 PQP131012:PQU131012 QAL131012:QAQ131012 QKH131012:QKM131012 QUD131012:QUI131012 RDZ131012:REE131012 RNV131012:ROA131012 RXR131012:RXW131012 SHN131012:SHS131012 SRJ131012:SRO131012 TBF131012:TBK131012 TLB131012:TLG131012 TUX131012:TVC131012 UET131012:UEY131012 UOP131012:UOU131012 UYL131012:UYQ131012 VIH131012:VIM131012 VSD131012:VSI131012 WBZ131012:WCE131012 WLV131012:WMA131012 WVR131012:WVW131012 J196548:O196548 JF196548:JK196548 TB196548:TG196548 ACX196548:ADC196548 AMT196548:AMY196548 AWP196548:AWU196548 BGL196548:BGQ196548 BQH196548:BQM196548 CAD196548:CAI196548 CJZ196548:CKE196548 CTV196548:CUA196548 DDR196548:DDW196548 DNN196548:DNS196548 DXJ196548:DXO196548 EHF196548:EHK196548 ERB196548:ERG196548 FAX196548:FBC196548 FKT196548:FKY196548 FUP196548:FUU196548 GEL196548:GEQ196548 GOH196548:GOM196548 GYD196548:GYI196548 HHZ196548:HIE196548 HRV196548:HSA196548 IBR196548:IBW196548 ILN196548:ILS196548 IVJ196548:IVO196548 JFF196548:JFK196548 JPB196548:JPG196548 JYX196548:JZC196548 KIT196548:KIY196548 KSP196548:KSU196548 LCL196548:LCQ196548 LMH196548:LMM196548 LWD196548:LWI196548 MFZ196548:MGE196548 MPV196548:MQA196548 MZR196548:MZW196548 NJN196548:NJS196548 NTJ196548:NTO196548 ODF196548:ODK196548 ONB196548:ONG196548 OWX196548:OXC196548 PGT196548:PGY196548 PQP196548:PQU196548 QAL196548:QAQ196548 QKH196548:QKM196548 QUD196548:QUI196548 RDZ196548:REE196548 RNV196548:ROA196548 RXR196548:RXW196548 SHN196548:SHS196548 SRJ196548:SRO196548 TBF196548:TBK196548 TLB196548:TLG196548 TUX196548:TVC196548 UET196548:UEY196548 UOP196548:UOU196548 UYL196548:UYQ196548 VIH196548:VIM196548 VSD196548:VSI196548 WBZ196548:WCE196548 WLV196548:WMA196548 WVR196548:WVW196548 J262084:O262084 JF262084:JK262084 TB262084:TG262084 ACX262084:ADC262084 AMT262084:AMY262084 AWP262084:AWU262084 BGL262084:BGQ262084 BQH262084:BQM262084 CAD262084:CAI262084 CJZ262084:CKE262084 CTV262084:CUA262084 DDR262084:DDW262084 DNN262084:DNS262084 DXJ262084:DXO262084 EHF262084:EHK262084 ERB262084:ERG262084 FAX262084:FBC262084 FKT262084:FKY262084 FUP262084:FUU262084 GEL262084:GEQ262084 GOH262084:GOM262084 GYD262084:GYI262084 HHZ262084:HIE262084 HRV262084:HSA262084 IBR262084:IBW262084 ILN262084:ILS262084 IVJ262084:IVO262084 JFF262084:JFK262084 JPB262084:JPG262084 JYX262084:JZC262084 KIT262084:KIY262084 KSP262084:KSU262084 LCL262084:LCQ262084 LMH262084:LMM262084 LWD262084:LWI262084 MFZ262084:MGE262084 MPV262084:MQA262084 MZR262084:MZW262084 NJN262084:NJS262084 NTJ262084:NTO262084 ODF262084:ODK262084 ONB262084:ONG262084 OWX262084:OXC262084 PGT262084:PGY262084 PQP262084:PQU262084 QAL262084:QAQ262084 QKH262084:QKM262084 QUD262084:QUI262084 RDZ262084:REE262084 RNV262084:ROA262084 RXR262084:RXW262084 SHN262084:SHS262084 SRJ262084:SRO262084 TBF262084:TBK262084 TLB262084:TLG262084 TUX262084:TVC262084 UET262084:UEY262084 UOP262084:UOU262084 UYL262084:UYQ262084 VIH262084:VIM262084 VSD262084:VSI262084 WBZ262084:WCE262084 WLV262084:WMA262084 WVR262084:WVW262084 J327620:O327620 JF327620:JK327620 TB327620:TG327620 ACX327620:ADC327620 AMT327620:AMY327620 AWP327620:AWU327620 BGL327620:BGQ327620 BQH327620:BQM327620 CAD327620:CAI327620 CJZ327620:CKE327620 CTV327620:CUA327620 DDR327620:DDW327620 DNN327620:DNS327620 DXJ327620:DXO327620 EHF327620:EHK327620 ERB327620:ERG327620 FAX327620:FBC327620 FKT327620:FKY327620 FUP327620:FUU327620 GEL327620:GEQ327620 GOH327620:GOM327620 GYD327620:GYI327620 HHZ327620:HIE327620 HRV327620:HSA327620 IBR327620:IBW327620 ILN327620:ILS327620 IVJ327620:IVO327620 JFF327620:JFK327620 JPB327620:JPG327620 JYX327620:JZC327620 KIT327620:KIY327620 KSP327620:KSU327620 LCL327620:LCQ327620 LMH327620:LMM327620 LWD327620:LWI327620 MFZ327620:MGE327620 MPV327620:MQA327620 MZR327620:MZW327620 NJN327620:NJS327620 NTJ327620:NTO327620 ODF327620:ODK327620 ONB327620:ONG327620 OWX327620:OXC327620 PGT327620:PGY327620 PQP327620:PQU327620 QAL327620:QAQ327620 QKH327620:QKM327620 QUD327620:QUI327620 RDZ327620:REE327620 RNV327620:ROA327620 RXR327620:RXW327620 SHN327620:SHS327620 SRJ327620:SRO327620 TBF327620:TBK327620 TLB327620:TLG327620 TUX327620:TVC327620 UET327620:UEY327620 UOP327620:UOU327620 UYL327620:UYQ327620 VIH327620:VIM327620 VSD327620:VSI327620 WBZ327620:WCE327620 WLV327620:WMA327620 WVR327620:WVW327620 J393156:O393156 JF393156:JK393156 TB393156:TG393156 ACX393156:ADC393156 AMT393156:AMY393156 AWP393156:AWU393156 BGL393156:BGQ393156 BQH393156:BQM393156 CAD393156:CAI393156 CJZ393156:CKE393156 CTV393156:CUA393156 DDR393156:DDW393156 DNN393156:DNS393156 DXJ393156:DXO393156 EHF393156:EHK393156 ERB393156:ERG393156 FAX393156:FBC393156 FKT393156:FKY393156 FUP393156:FUU393156 GEL393156:GEQ393156 GOH393156:GOM393156 GYD393156:GYI393156 HHZ393156:HIE393156 HRV393156:HSA393156 IBR393156:IBW393156 ILN393156:ILS393156 IVJ393156:IVO393156 JFF393156:JFK393156 JPB393156:JPG393156 JYX393156:JZC393156 KIT393156:KIY393156 KSP393156:KSU393156 LCL393156:LCQ393156 LMH393156:LMM393156 LWD393156:LWI393156 MFZ393156:MGE393156 MPV393156:MQA393156 MZR393156:MZW393156 NJN393156:NJS393156 NTJ393156:NTO393156 ODF393156:ODK393156 ONB393156:ONG393156 OWX393156:OXC393156 PGT393156:PGY393156 PQP393156:PQU393156 QAL393156:QAQ393156 QKH393156:QKM393156 QUD393156:QUI393156 RDZ393156:REE393156 RNV393156:ROA393156 RXR393156:RXW393156 SHN393156:SHS393156 SRJ393156:SRO393156 TBF393156:TBK393156 TLB393156:TLG393156 TUX393156:TVC393156 UET393156:UEY393156 UOP393156:UOU393156 UYL393156:UYQ393156 VIH393156:VIM393156 VSD393156:VSI393156 WBZ393156:WCE393156 WLV393156:WMA393156 WVR393156:WVW393156 J458692:O458692 JF458692:JK458692 TB458692:TG458692 ACX458692:ADC458692 AMT458692:AMY458692 AWP458692:AWU458692 BGL458692:BGQ458692 BQH458692:BQM458692 CAD458692:CAI458692 CJZ458692:CKE458692 CTV458692:CUA458692 DDR458692:DDW458692 DNN458692:DNS458692 DXJ458692:DXO458692 EHF458692:EHK458692 ERB458692:ERG458692 FAX458692:FBC458692 FKT458692:FKY458692 FUP458692:FUU458692 GEL458692:GEQ458692 GOH458692:GOM458692 GYD458692:GYI458692 HHZ458692:HIE458692 HRV458692:HSA458692 IBR458692:IBW458692 ILN458692:ILS458692 IVJ458692:IVO458692 JFF458692:JFK458692 JPB458692:JPG458692 JYX458692:JZC458692 KIT458692:KIY458692 KSP458692:KSU458692 LCL458692:LCQ458692 LMH458692:LMM458692 LWD458692:LWI458692 MFZ458692:MGE458692 MPV458692:MQA458692 MZR458692:MZW458692 NJN458692:NJS458692 NTJ458692:NTO458692 ODF458692:ODK458692 ONB458692:ONG458692 OWX458692:OXC458692 PGT458692:PGY458692 PQP458692:PQU458692 QAL458692:QAQ458692 QKH458692:QKM458692 QUD458692:QUI458692 RDZ458692:REE458692 RNV458692:ROA458692 RXR458692:RXW458692 SHN458692:SHS458692 SRJ458692:SRO458692 TBF458692:TBK458692 TLB458692:TLG458692 TUX458692:TVC458692 UET458692:UEY458692 UOP458692:UOU458692 UYL458692:UYQ458692 VIH458692:VIM458692 VSD458692:VSI458692 WBZ458692:WCE458692 WLV458692:WMA458692 WVR458692:WVW458692 J524228:O524228 JF524228:JK524228 TB524228:TG524228 ACX524228:ADC524228 AMT524228:AMY524228 AWP524228:AWU524228 BGL524228:BGQ524228 BQH524228:BQM524228 CAD524228:CAI524228 CJZ524228:CKE524228 CTV524228:CUA524228 DDR524228:DDW524228 DNN524228:DNS524228 DXJ524228:DXO524228 EHF524228:EHK524228 ERB524228:ERG524228 FAX524228:FBC524228 FKT524228:FKY524228 FUP524228:FUU524228 GEL524228:GEQ524228 GOH524228:GOM524228 GYD524228:GYI524228 HHZ524228:HIE524228 HRV524228:HSA524228 IBR524228:IBW524228 ILN524228:ILS524228 IVJ524228:IVO524228 JFF524228:JFK524228 JPB524228:JPG524228 JYX524228:JZC524228 KIT524228:KIY524228 KSP524228:KSU524228 LCL524228:LCQ524228 LMH524228:LMM524228 LWD524228:LWI524228 MFZ524228:MGE524228 MPV524228:MQA524228 MZR524228:MZW524228 NJN524228:NJS524228 NTJ524228:NTO524228 ODF524228:ODK524228 ONB524228:ONG524228 OWX524228:OXC524228 PGT524228:PGY524228 PQP524228:PQU524228 QAL524228:QAQ524228 QKH524228:QKM524228 QUD524228:QUI524228 RDZ524228:REE524228 RNV524228:ROA524228 RXR524228:RXW524228 SHN524228:SHS524228 SRJ524228:SRO524228 TBF524228:TBK524228 TLB524228:TLG524228 TUX524228:TVC524228 UET524228:UEY524228 UOP524228:UOU524228 UYL524228:UYQ524228 VIH524228:VIM524228 VSD524228:VSI524228 WBZ524228:WCE524228 WLV524228:WMA524228 WVR524228:WVW524228 J589764:O589764 JF589764:JK589764 TB589764:TG589764 ACX589764:ADC589764 AMT589764:AMY589764 AWP589764:AWU589764 BGL589764:BGQ589764 BQH589764:BQM589764 CAD589764:CAI589764 CJZ589764:CKE589764 CTV589764:CUA589764 DDR589764:DDW589764 DNN589764:DNS589764 DXJ589764:DXO589764 EHF589764:EHK589764 ERB589764:ERG589764 FAX589764:FBC589764 FKT589764:FKY589764 FUP589764:FUU589764 GEL589764:GEQ589764 GOH589764:GOM589764 GYD589764:GYI589764 HHZ589764:HIE589764 HRV589764:HSA589764 IBR589764:IBW589764 ILN589764:ILS589764 IVJ589764:IVO589764 JFF589764:JFK589764 JPB589764:JPG589764 JYX589764:JZC589764 KIT589764:KIY589764 KSP589764:KSU589764 LCL589764:LCQ589764 LMH589764:LMM589764 LWD589764:LWI589764 MFZ589764:MGE589764 MPV589764:MQA589764 MZR589764:MZW589764 NJN589764:NJS589764 NTJ589764:NTO589764 ODF589764:ODK589764 ONB589764:ONG589764 OWX589764:OXC589764 PGT589764:PGY589764 PQP589764:PQU589764 QAL589764:QAQ589764 QKH589764:QKM589764 QUD589764:QUI589764 RDZ589764:REE589764 RNV589764:ROA589764 RXR589764:RXW589764 SHN589764:SHS589764 SRJ589764:SRO589764 TBF589764:TBK589764 TLB589764:TLG589764 TUX589764:TVC589764 UET589764:UEY589764 UOP589764:UOU589764 UYL589764:UYQ589764 VIH589764:VIM589764 VSD589764:VSI589764 WBZ589764:WCE589764 WLV589764:WMA589764 WVR589764:WVW589764 J655300:O655300 JF655300:JK655300 TB655300:TG655300 ACX655300:ADC655300 AMT655300:AMY655300 AWP655300:AWU655300 BGL655300:BGQ655300 BQH655300:BQM655300 CAD655300:CAI655300 CJZ655300:CKE655300 CTV655300:CUA655300 DDR655300:DDW655300 DNN655300:DNS655300 DXJ655300:DXO655300 EHF655300:EHK655300 ERB655300:ERG655300 FAX655300:FBC655300 FKT655300:FKY655300 FUP655300:FUU655300 GEL655300:GEQ655300 GOH655300:GOM655300 GYD655300:GYI655300 HHZ655300:HIE655300 HRV655300:HSA655300 IBR655300:IBW655300 ILN655300:ILS655300 IVJ655300:IVO655300 JFF655300:JFK655300 JPB655300:JPG655300 JYX655300:JZC655300 KIT655300:KIY655300 KSP655300:KSU655300 LCL655300:LCQ655300 LMH655300:LMM655300 LWD655300:LWI655300 MFZ655300:MGE655300 MPV655300:MQA655300 MZR655300:MZW655300 NJN655300:NJS655300 NTJ655300:NTO655300 ODF655300:ODK655300 ONB655300:ONG655300 OWX655300:OXC655300 PGT655300:PGY655300 PQP655300:PQU655300 QAL655300:QAQ655300 QKH655300:QKM655300 QUD655300:QUI655300 RDZ655300:REE655300 RNV655300:ROA655300 RXR655300:RXW655300 SHN655300:SHS655300 SRJ655300:SRO655300 TBF655300:TBK655300 TLB655300:TLG655300 TUX655300:TVC655300 UET655300:UEY655300 UOP655300:UOU655300 UYL655300:UYQ655300 VIH655300:VIM655300 VSD655300:VSI655300 WBZ655300:WCE655300 WLV655300:WMA655300 WVR655300:WVW655300 J720836:O720836 JF720836:JK720836 TB720836:TG720836 ACX720836:ADC720836 AMT720836:AMY720836 AWP720836:AWU720836 BGL720836:BGQ720836 BQH720836:BQM720836 CAD720836:CAI720836 CJZ720836:CKE720836 CTV720836:CUA720836 DDR720836:DDW720836 DNN720836:DNS720836 DXJ720836:DXO720836 EHF720836:EHK720836 ERB720836:ERG720836 FAX720836:FBC720836 FKT720836:FKY720836 FUP720836:FUU720836 GEL720836:GEQ720836 GOH720836:GOM720836 GYD720836:GYI720836 HHZ720836:HIE720836 HRV720836:HSA720836 IBR720836:IBW720836 ILN720836:ILS720836 IVJ720836:IVO720836 JFF720836:JFK720836 JPB720836:JPG720836 JYX720836:JZC720836 KIT720836:KIY720836 KSP720836:KSU720836 LCL720836:LCQ720836 LMH720836:LMM720836 LWD720836:LWI720836 MFZ720836:MGE720836 MPV720836:MQA720836 MZR720836:MZW720836 NJN720836:NJS720836 NTJ720836:NTO720836 ODF720836:ODK720836 ONB720836:ONG720836 OWX720836:OXC720836 PGT720836:PGY720836 PQP720836:PQU720836 QAL720836:QAQ720836 QKH720836:QKM720836 QUD720836:QUI720836 RDZ720836:REE720836 RNV720836:ROA720836 RXR720836:RXW720836 SHN720836:SHS720836 SRJ720836:SRO720836 TBF720836:TBK720836 TLB720836:TLG720836 TUX720836:TVC720836 UET720836:UEY720836 UOP720836:UOU720836 UYL720836:UYQ720836 VIH720836:VIM720836 VSD720836:VSI720836 WBZ720836:WCE720836 WLV720836:WMA720836 WVR720836:WVW720836 J786372:O786372 JF786372:JK786372 TB786372:TG786372 ACX786372:ADC786372 AMT786372:AMY786372 AWP786372:AWU786372 BGL786372:BGQ786372 BQH786372:BQM786372 CAD786372:CAI786372 CJZ786372:CKE786372 CTV786372:CUA786372 DDR786372:DDW786372 DNN786372:DNS786372 DXJ786372:DXO786372 EHF786372:EHK786372 ERB786372:ERG786372 FAX786372:FBC786372 FKT786372:FKY786372 FUP786372:FUU786372 GEL786372:GEQ786372 GOH786372:GOM786372 GYD786372:GYI786372 HHZ786372:HIE786372 HRV786372:HSA786372 IBR786372:IBW786372 ILN786372:ILS786372 IVJ786372:IVO786372 JFF786372:JFK786372 JPB786372:JPG786372 JYX786372:JZC786372 KIT786372:KIY786372 KSP786372:KSU786372 LCL786372:LCQ786372 LMH786372:LMM786372 LWD786372:LWI786372 MFZ786372:MGE786372 MPV786372:MQA786372 MZR786372:MZW786372 NJN786372:NJS786372 NTJ786372:NTO786372 ODF786372:ODK786372 ONB786372:ONG786372 OWX786372:OXC786372 PGT786372:PGY786372 PQP786372:PQU786372 QAL786372:QAQ786372 QKH786372:QKM786372 QUD786372:QUI786372 RDZ786372:REE786372 RNV786372:ROA786372 RXR786372:RXW786372 SHN786372:SHS786372 SRJ786372:SRO786372 TBF786372:TBK786372 TLB786372:TLG786372 TUX786372:TVC786372 UET786372:UEY786372 UOP786372:UOU786372 UYL786372:UYQ786372 VIH786372:VIM786372 VSD786372:VSI786372 WBZ786372:WCE786372 WLV786372:WMA786372 WVR786372:WVW786372 J851908:O851908 JF851908:JK851908 TB851908:TG851908 ACX851908:ADC851908 AMT851908:AMY851908 AWP851908:AWU851908 BGL851908:BGQ851908 BQH851908:BQM851908 CAD851908:CAI851908 CJZ851908:CKE851908 CTV851908:CUA851908 DDR851908:DDW851908 DNN851908:DNS851908 DXJ851908:DXO851908 EHF851908:EHK851908 ERB851908:ERG851908 FAX851908:FBC851908 FKT851908:FKY851908 FUP851908:FUU851908 GEL851908:GEQ851908 GOH851908:GOM851908 GYD851908:GYI851908 HHZ851908:HIE851908 HRV851908:HSA851908 IBR851908:IBW851908 ILN851908:ILS851908 IVJ851908:IVO851908 JFF851908:JFK851908 JPB851908:JPG851908 JYX851908:JZC851908 KIT851908:KIY851908 KSP851908:KSU851908 LCL851908:LCQ851908 LMH851908:LMM851908 LWD851908:LWI851908 MFZ851908:MGE851908 MPV851908:MQA851908 MZR851908:MZW851908 NJN851908:NJS851908 NTJ851908:NTO851908 ODF851908:ODK851908 ONB851908:ONG851908 OWX851908:OXC851908 PGT851908:PGY851908 PQP851908:PQU851908 QAL851908:QAQ851908 QKH851908:QKM851908 QUD851908:QUI851908 RDZ851908:REE851908 RNV851908:ROA851908 RXR851908:RXW851908 SHN851908:SHS851908 SRJ851908:SRO851908 TBF851908:TBK851908 TLB851908:TLG851908 TUX851908:TVC851908 UET851908:UEY851908 UOP851908:UOU851908 UYL851908:UYQ851908 VIH851908:VIM851908 VSD851908:VSI851908 WBZ851908:WCE851908 WLV851908:WMA851908 WVR851908:WVW851908 J917444:O917444 JF917444:JK917444 TB917444:TG917444 ACX917444:ADC917444 AMT917444:AMY917444 AWP917444:AWU917444 BGL917444:BGQ917444 BQH917444:BQM917444 CAD917444:CAI917444 CJZ917444:CKE917444 CTV917444:CUA917444 DDR917444:DDW917444 DNN917444:DNS917444 DXJ917444:DXO917444 EHF917444:EHK917444 ERB917444:ERG917444 FAX917444:FBC917444 FKT917444:FKY917444 FUP917444:FUU917444 GEL917444:GEQ917444 GOH917444:GOM917444 GYD917444:GYI917444 HHZ917444:HIE917444 HRV917444:HSA917444 IBR917444:IBW917444 ILN917444:ILS917444 IVJ917444:IVO917444 JFF917444:JFK917444 JPB917444:JPG917444 JYX917444:JZC917444 KIT917444:KIY917444 KSP917444:KSU917444 LCL917444:LCQ917444 LMH917444:LMM917444 LWD917444:LWI917444 MFZ917444:MGE917444 MPV917444:MQA917444 MZR917444:MZW917444 NJN917444:NJS917444 NTJ917444:NTO917444 ODF917444:ODK917444 ONB917444:ONG917444 OWX917444:OXC917444 PGT917444:PGY917444 PQP917444:PQU917444 QAL917444:QAQ917444 QKH917444:QKM917444 QUD917444:QUI917444 RDZ917444:REE917444 RNV917444:ROA917444 RXR917444:RXW917444 SHN917444:SHS917444 SRJ917444:SRO917444 TBF917444:TBK917444 TLB917444:TLG917444 TUX917444:TVC917444 UET917444:UEY917444 UOP917444:UOU917444 UYL917444:UYQ917444 VIH917444:VIM917444 VSD917444:VSI917444 WBZ917444:WCE917444 WLV917444:WMA917444 WVR917444:WVW917444 J982980:O982980 JF982980:JK982980 TB982980:TG982980 ACX982980:ADC982980 AMT982980:AMY982980 AWP982980:AWU982980 BGL982980:BGQ982980 BQH982980:BQM982980 CAD982980:CAI982980 CJZ982980:CKE982980 CTV982980:CUA982980 DDR982980:DDW982980 DNN982980:DNS982980 DXJ982980:DXO982980 EHF982980:EHK982980 ERB982980:ERG982980 FAX982980:FBC982980 FKT982980:FKY982980 FUP982980:FUU982980 GEL982980:GEQ982980 GOH982980:GOM982980 GYD982980:GYI982980 HHZ982980:HIE982980 HRV982980:HSA982980 IBR982980:IBW982980 ILN982980:ILS982980 IVJ982980:IVO982980 JFF982980:JFK982980 JPB982980:JPG982980 JYX982980:JZC982980 KIT982980:KIY982980 KSP982980:KSU982980 LCL982980:LCQ982980 LMH982980:LMM982980 LWD982980:LWI982980 MFZ982980:MGE982980 MPV982980:MQA982980 MZR982980:MZW982980 NJN982980:NJS982980 NTJ982980:NTO982980 ODF982980:ODK982980 ONB982980:ONG982980 OWX982980:OXC982980 PGT982980:PGY982980 PQP982980:PQU982980 QAL982980:QAQ982980 QKH982980:QKM982980 QUD982980:QUI982980 RDZ982980:REE982980 RNV982980:ROA982980 RXR982980:RXW982980 SHN982980:SHS982980 SRJ982980:SRO982980 TBF982980:TBK982980 TLB982980:TLG982980 TUX982980:TVC982980 UET982980:UEY982980 UOP982980:UOU982980 UYL982980:UYQ982980 VIH982980:VIM982980 VSD982980:VSI982980 WBZ982980:WCE982980 JF15:JK15 WVR15:WVW15 WLV15:WMA15 WBZ15:WCE15 VSD15:VSI15 VIH15:VIM15 UYL15:UYQ15 UOP15:UOU15 UET15:UEY15 TUX15:TVC15 TLB15:TLG15 TBF15:TBK15 SRJ15:SRO15 SHN15:SHS15 RXR15:RXW15 RNV15:ROA15 RDZ15:REE15 QUD15:QUI15 QKH15:QKM15 QAL15:QAQ15 PQP15:PQU15 PGT15:PGY15 OWX15:OXC15 ONB15:ONG15 ODF15:ODK15 NTJ15:NTO15 NJN15:NJS15 MZR15:MZW15 MPV15:MQA15 MFZ15:MGE15 LWD15:LWI15 LMH15:LMM15 LCL15:LCQ15 KSP15:KSU15 KIT15:KIY15 JYX15:JZC15 JPB15:JPG15 JFF15:JFK15 IVJ15:IVO15 ILN15:ILS15 IBR15:IBW15 HRV15:HSA15 HHZ15:HIE15 GYD15:GYI15 GOH15:GOM15 GEL15:GEQ15 FUP15:FUU15 FKT15:FKY15 FAX15:FBC15 ERB15:ERG15 EHF15:EHK15 DXJ15:DXO15 DNN15:DNS15 DDR15:DDW15 CTV15:CUA15 CJZ15:CKE15 CAD15:CAI15 BQH15:BQM15 BGL15:BGQ15 AWP15:AWU15 AMT15:AMY15 ACX15:ADC15 TB15:TG15" xr:uid="{00000000-0002-0000-0400-00000A000000}">
      <formula1>"Rehab, New Construction, Reconstruction"</formula1>
    </dataValidation>
    <dataValidation type="list" allowBlank="1" showInputMessage="1" showErrorMessage="1" sqref="L65515:P65515 JH65515:JL65515 TD65515:TH65515 ACZ65515:ADD65515 AMV65515:AMZ65515 AWR65515:AWV65515 BGN65515:BGR65515 BQJ65515:BQN65515 CAF65515:CAJ65515 CKB65515:CKF65515 CTX65515:CUB65515 DDT65515:DDX65515 DNP65515:DNT65515 DXL65515:DXP65515 EHH65515:EHL65515 ERD65515:ERH65515 FAZ65515:FBD65515 FKV65515:FKZ65515 FUR65515:FUV65515 GEN65515:GER65515 GOJ65515:GON65515 GYF65515:GYJ65515 HIB65515:HIF65515 HRX65515:HSB65515 IBT65515:IBX65515 ILP65515:ILT65515 IVL65515:IVP65515 JFH65515:JFL65515 JPD65515:JPH65515 JYZ65515:JZD65515 KIV65515:KIZ65515 KSR65515:KSV65515 LCN65515:LCR65515 LMJ65515:LMN65515 LWF65515:LWJ65515 MGB65515:MGF65515 MPX65515:MQB65515 MZT65515:MZX65515 NJP65515:NJT65515 NTL65515:NTP65515 ODH65515:ODL65515 OND65515:ONH65515 OWZ65515:OXD65515 PGV65515:PGZ65515 PQR65515:PQV65515 QAN65515:QAR65515 QKJ65515:QKN65515 QUF65515:QUJ65515 REB65515:REF65515 RNX65515:ROB65515 RXT65515:RXX65515 SHP65515:SHT65515 SRL65515:SRP65515 TBH65515:TBL65515 TLD65515:TLH65515 TUZ65515:TVD65515 UEV65515:UEZ65515 UOR65515:UOV65515 UYN65515:UYR65515 VIJ65515:VIN65515 VSF65515:VSJ65515 WCB65515:WCF65515 WLX65515:WMB65515 WVT65515:WVX65515 L131051:P131051 JH131051:JL131051 TD131051:TH131051 ACZ131051:ADD131051 AMV131051:AMZ131051 AWR131051:AWV131051 BGN131051:BGR131051 BQJ131051:BQN131051 CAF131051:CAJ131051 CKB131051:CKF131051 CTX131051:CUB131051 DDT131051:DDX131051 DNP131051:DNT131051 DXL131051:DXP131051 EHH131051:EHL131051 ERD131051:ERH131051 FAZ131051:FBD131051 FKV131051:FKZ131051 FUR131051:FUV131051 GEN131051:GER131051 GOJ131051:GON131051 GYF131051:GYJ131051 HIB131051:HIF131051 HRX131051:HSB131051 IBT131051:IBX131051 ILP131051:ILT131051 IVL131051:IVP131051 JFH131051:JFL131051 JPD131051:JPH131051 JYZ131051:JZD131051 KIV131051:KIZ131051 KSR131051:KSV131051 LCN131051:LCR131051 LMJ131051:LMN131051 LWF131051:LWJ131051 MGB131051:MGF131051 MPX131051:MQB131051 MZT131051:MZX131051 NJP131051:NJT131051 NTL131051:NTP131051 ODH131051:ODL131051 OND131051:ONH131051 OWZ131051:OXD131051 PGV131051:PGZ131051 PQR131051:PQV131051 QAN131051:QAR131051 QKJ131051:QKN131051 QUF131051:QUJ131051 REB131051:REF131051 RNX131051:ROB131051 RXT131051:RXX131051 SHP131051:SHT131051 SRL131051:SRP131051 TBH131051:TBL131051 TLD131051:TLH131051 TUZ131051:TVD131051 UEV131051:UEZ131051 UOR131051:UOV131051 UYN131051:UYR131051 VIJ131051:VIN131051 VSF131051:VSJ131051 WCB131051:WCF131051 WLX131051:WMB131051 WVT131051:WVX131051 L196587:P196587 JH196587:JL196587 TD196587:TH196587 ACZ196587:ADD196587 AMV196587:AMZ196587 AWR196587:AWV196587 BGN196587:BGR196587 BQJ196587:BQN196587 CAF196587:CAJ196587 CKB196587:CKF196587 CTX196587:CUB196587 DDT196587:DDX196587 DNP196587:DNT196587 DXL196587:DXP196587 EHH196587:EHL196587 ERD196587:ERH196587 FAZ196587:FBD196587 FKV196587:FKZ196587 FUR196587:FUV196587 GEN196587:GER196587 GOJ196587:GON196587 GYF196587:GYJ196587 HIB196587:HIF196587 HRX196587:HSB196587 IBT196587:IBX196587 ILP196587:ILT196587 IVL196587:IVP196587 JFH196587:JFL196587 JPD196587:JPH196587 JYZ196587:JZD196587 KIV196587:KIZ196587 KSR196587:KSV196587 LCN196587:LCR196587 LMJ196587:LMN196587 LWF196587:LWJ196587 MGB196587:MGF196587 MPX196587:MQB196587 MZT196587:MZX196587 NJP196587:NJT196587 NTL196587:NTP196587 ODH196587:ODL196587 OND196587:ONH196587 OWZ196587:OXD196587 PGV196587:PGZ196587 PQR196587:PQV196587 QAN196587:QAR196587 QKJ196587:QKN196587 QUF196587:QUJ196587 REB196587:REF196587 RNX196587:ROB196587 RXT196587:RXX196587 SHP196587:SHT196587 SRL196587:SRP196587 TBH196587:TBL196587 TLD196587:TLH196587 TUZ196587:TVD196587 UEV196587:UEZ196587 UOR196587:UOV196587 UYN196587:UYR196587 VIJ196587:VIN196587 VSF196587:VSJ196587 WCB196587:WCF196587 WLX196587:WMB196587 WVT196587:WVX196587 L262123:P262123 JH262123:JL262123 TD262123:TH262123 ACZ262123:ADD262123 AMV262123:AMZ262123 AWR262123:AWV262123 BGN262123:BGR262123 BQJ262123:BQN262123 CAF262123:CAJ262123 CKB262123:CKF262123 CTX262123:CUB262123 DDT262123:DDX262123 DNP262123:DNT262123 DXL262123:DXP262123 EHH262123:EHL262123 ERD262123:ERH262123 FAZ262123:FBD262123 FKV262123:FKZ262123 FUR262123:FUV262123 GEN262123:GER262123 GOJ262123:GON262123 GYF262123:GYJ262123 HIB262123:HIF262123 HRX262123:HSB262123 IBT262123:IBX262123 ILP262123:ILT262123 IVL262123:IVP262123 JFH262123:JFL262123 JPD262123:JPH262123 JYZ262123:JZD262123 KIV262123:KIZ262123 KSR262123:KSV262123 LCN262123:LCR262123 LMJ262123:LMN262123 LWF262123:LWJ262123 MGB262123:MGF262123 MPX262123:MQB262123 MZT262123:MZX262123 NJP262123:NJT262123 NTL262123:NTP262123 ODH262123:ODL262123 OND262123:ONH262123 OWZ262123:OXD262123 PGV262123:PGZ262123 PQR262123:PQV262123 QAN262123:QAR262123 QKJ262123:QKN262123 QUF262123:QUJ262123 REB262123:REF262123 RNX262123:ROB262123 RXT262123:RXX262123 SHP262123:SHT262123 SRL262123:SRP262123 TBH262123:TBL262123 TLD262123:TLH262123 TUZ262123:TVD262123 UEV262123:UEZ262123 UOR262123:UOV262123 UYN262123:UYR262123 VIJ262123:VIN262123 VSF262123:VSJ262123 WCB262123:WCF262123 WLX262123:WMB262123 WVT262123:WVX262123 L327659:P327659 JH327659:JL327659 TD327659:TH327659 ACZ327659:ADD327659 AMV327659:AMZ327659 AWR327659:AWV327659 BGN327659:BGR327659 BQJ327659:BQN327659 CAF327659:CAJ327659 CKB327659:CKF327659 CTX327659:CUB327659 DDT327659:DDX327659 DNP327659:DNT327659 DXL327659:DXP327659 EHH327659:EHL327659 ERD327659:ERH327659 FAZ327659:FBD327659 FKV327659:FKZ327659 FUR327659:FUV327659 GEN327659:GER327659 GOJ327659:GON327659 GYF327659:GYJ327659 HIB327659:HIF327659 HRX327659:HSB327659 IBT327659:IBX327659 ILP327659:ILT327659 IVL327659:IVP327659 JFH327659:JFL327659 JPD327659:JPH327659 JYZ327659:JZD327659 KIV327659:KIZ327659 KSR327659:KSV327659 LCN327659:LCR327659 LMJ327659:LMN327659 LWF327659:LWJ327659 MGB327659:MGF327659 MPX327659:MQB327659 MZT327659:MZX327659 NJP327659:NJT327659 NTL327659:NTP327659 ODH327659:ODL327659 OND327659:ONH327659 OWZ327659:OXD327659 PGV327659:PGZ327659 PQR327659:PQV327659 QAN327659:QAR327659 QKJ327659:QKN327659 QUF327659:QUJ327659 REB327659:REF327659 RNX327659:ROB327659 RXT327659:RXX327659 SHP327659:SHT327659 SRL327659:SRP327659 TBH327659:TBL327659 TLD327659:TLH327659 TUZ327659:TVD327659 UEV327659:UEZ327659 UOR327659:UOV327659 UYN327659:UYR327659 VIJ327659:VIN327659 VSF327659:VSJ327659 WCB327659:WCF327659 WLX327659:WMB327659 WVT327659:WVX327659 L393195:P393195 JH393195:JL393195 TD393195:TH393195 ACZ393195:ADD393195 AMV393195:AMZ393195 AWR393195:AWV393195 BGN393195:BGR393195 BQJ393195:BQN393195 CAF393195:CAJ393195 CKB393195:CKF393195 CTX393195:CUB393195 DDT393195:DDX393195 DNP393195:DNT393195 DXL393195:DXP393195 EHH393195:EHL393195 ERD393195:ERH393195 FAZ393195:FBD393195 FKV393195:FKZ393195 FUR393195:FUV393195 GEN393195:GER393195 GOJ393195:GON393195 GYF393195:GYJ393195 HIB393195:HIF393195 HRX393195:HSB393195 IBT393195:IBX393195 ILP393195:ILT393195 IVL393195:IVP393195 JFH393195:JFL393195 JPD393195:JPH393195 JYZ393195:JZD393195 KIV393195:KIZ393195 KSR393195:KSV393195 LCN393195:LCR393195 LMJ393195:LMN393195 LWF393195:LWJ393195 MGB393195:MGF393195 MPX393195:MQB393195 MZT393195:MZX393195 NJP393195:NJT393195 NTL393195:NTP393195 ODH393195:ODL393195 OND393195:ONH393195 OWZ393195:OXD393195 PGV393195:PGZ393195 PQR393195:PQV393195 QAN393195:QAR393195 QKJ393195:QKN393195 QUF393195:QUJ393195 REB393195:REF393195 RNX393195:ROB393195 RXT393195:RXX393195 SHP393195:SHT393195 SRL393195:SRP393195 TBH393195:TBL393195 TLD393195:TLH393195 TUZ393195:TVD393195 UEV393195:UEZ393195 UOR393195:UOV393195 UYN393195:UYR393195 VIJ393195:VIN393195 VSF393195:VSJ393195 WCB393195:WCF393195 WLX393195:WMB393195 WVT393195:WVX393195 L458731:P458731 JH458731:JL458731 TD458731:TH458731 ACZ458731:ADD458731 AMV458731:AMZ458731 AWR458731:AWV458731 BGN458731:BGR458731 BQJ458731:BQN458731 CAF458731:CAJ458731 CKB458731:CKF458731 CTX458731:CUB458731 DDT458731:DDX458731 DNP458731:DNT458731 DXL458731:DXP458731 EHH458731:EHL458731 ERD458731:ERH458731 FAZ458731:FBD458731 FKV458731:FKZ458731 FUR458731:FUV458731 GEN458731:GER458731 GOJ458731:GON458731 GYF458731:GYJ458731 HIB458731:HIF458731 HRX458731:HSB458731 IBT458731:IBX458731 ILP458731:ILT458731 IVL458731:IVP458731 JFH458731:JFL458731 JPD458731:JPH458731 JYZ458731:JZD458731 KIV458731:KIZ458731 KSR458731:KSV458731 LCN458731:LCR458731 LMJ458731:LMN458731 LWF458731:LWJ458731 MGB458731:MGF458731 MPX458731:MQB458731 MZT458731:MZX458731 NJP458731:NJT458731 NTL458731:NTP458731 ODH458731:ODL458731 OND458731:ONH458731 OWZ458731:OXD458731 PGV458731:PGZ458731 PQR458731:PQV458731 QAN458731:QAR458731 QKJ458731:QKN458731 QUF458731:QUJ458731 REB458731:REF458731 RNX458731:ROB458731 RXT458731:RXX458731 SHP458731:SHT458731 SRL458731:SRP458731 TBH458731:TBL458731 TLD458731:TLH458731 TUZ458731:TVD458731 UEV458731:UEZ458731 UOR458731:UOV458731 UYN458731:UYR458731 VIJ458731:VIN458731 VSF458731:VSJ458731 WCB458731:WCF458731 WLX458731:WMB458731 WVT458731:WVX458731 L524267:P524267 JH524267:JL524267 TD524267:TH524267 ACZ524267:ADD524267 AMV524267:AMZ524267 AWR524267:AWV524267 BGN524267:BGR524267 BQJ524267:BQN524267 CAF524267:CAJ524267 CKB524267:CKF524267 CTX524267:CUB524267 DDT524267:DDX524267 DNP524267:DNT524267 DXL524267:DXP524267 EHH524267:EHL524267 ERD524267:ERH524267 FAZ524267:FBD524267 FKV524267:FKZ524267 FUR524267:FUV524267 GEN524267:GER524267 GOJ524267:GON524267 GYF524267:GYJ524267 HIB524267:HIF524267 HRX524267:HSB524267 IBT524267:IBX524267 ILP524267:ILT524267 IVL524267:IVP524267 JFH524267:JFL524267 JPD524267:JPH524267 JYZ524267:JZD524267 KIV524267:KIZ524267 KSR524267:KSV524267 LCN524267:LCR524267 LMJ524267:LMN524267 LWF524267:LWJ524267 MGB524267:MGF524267 MPX524267:MQB524267 MZT524267:MZX524267 NJP524267:NJT524267 NTL524267:NTP524267 ODH524267:ODL524267 OND524267:ONH524267 OWZ524267:OXD524267 PGV524267:PGZ524267 PQR524267:PQV524267 QAN524267:QAR524267 QKJ524267:QKN524267 QUF524267:QUJ524267 REB524267:REF524267 RNX524267:ROB524267 RXT524267:RXX524267 SHP524267:SHT524267 SRL524267:SRP524267 TBH524267:TBL524267 TLD524267:TLH524267 TUZ524267:TVD524267 UEV524267:UEZ524267 UOR524267:UOV524267 UYN524267:UYR524267 VIJ524267:VIN524267 VSF524267:VSJ524267 WCB524267:WCF524267 WLX524267:WMB524267 WVT524267:WVX524267 L589803:P589803 JH589803:JL589803 TD589803:TH589803 ACZ589803:ADD589803 AMV589803:AMZ589803 AWR589803:AWV589803 BGN589803:BGR589803 BQJ589803:BQN589803 CAF589803:CAJ589803 CKB589803:CKF589803 CTX589803:CUB589803 DDT589803:DDX589803 DNP589803:DNT589803 DXL589803:DXP589803 EHH589803:EHL589803 ERD589803:ERH589803 FAZ589803:FBD589803 FKV589803:FKZ589803 FUR589803:FUV589803 GEN589803:GER589803 GOJ589803:GON589803 GYF589803:GYJ589803 HIB589803:HIF589803 HRX589803:HSB589803 IBT589803:IBX589803 ILP589803:ILT589803 IVL589803:IVP589803 JFH589803:JFL589803 JPD589803:JPH589803 JYZ589803:JZD589803 KIV589803:KIZ589803 KSR589803:KSV589803 LCN589803:LCR589803 LMJ589803:LMN589803 LWF589803:LWJ589803 MGB589803:MGF589803 MPX589803:MQB589803 MZT589803:MZX589803 NJP589803:NJT589803 NTL589803:NTP589803 ODH589803:ODL589803 OND589803:ONH589803 OWZ589803:OXD589803 PGV589803:PGZ589803 PQR589803:PQV589803 QAN589803:QAR589803 QKJ589803:QKN589803 QUF589803:QUJ589803 REB589803:REF589803 RNX589803:ROB589803 RXT589803:RXX589803 SHP589803:SHT589803 SRL589803:SRP589803 TBH589803:TBL589803 TLD589803:TLH589803 TUZ589803:TVD589803 UEV589803:UEZ589803 UOR589803:UOV589803 UYN589803:UYR589803 VIJ589803:VIN589803 VSF589803:VSJ589803 WCB589803:WCF589803 WLX589803:WMB589803 WVT589803:WVX589803 L655339:P655339 JH655339:JL655339 TD655339:TH655339 ACZ655339:ADD655339 AMV655339:AMZ655339 AWR655339:AWV655339 BGN655339:BGR655339 BQJ655339:BQN655339 CAF655339:CAJ655339 CKB655339:CKF655339 CTX655339:CUB655339 DDT655339:DDX655339 DNP655339:DNT655339 DXL655339:DXP655339 EHH655339:EHL655339 ERD655339:ERH655339 FAZ655339:FBD655339 FKV655339:FKZ655339 FUR655339:FUV655339 GEN655339:GER655339 GOJ655339:GON655339 GYF655339:GYJ655339 HIB655339:HIF655339 HRX655339:HSB655339 IBT655339:IBX655339 ILP655339:ILT655339 IVL655339:IVP655339 JFH655339:JFL655339 JPD655339:JPH655339 JYZ655339:JZD655339 KIV655339:KIZ655339 KSR655339:KSV655339 LCN655339:LCR655339 LMJ655339:LMN655339 LWF655339:LWJ655339 MGB655339:MGF655339 MPX655339:MQB655339 MZT655339:MZX655339 NJP655339:NJT655339 NTL655339:NTP655339 ODH655339:ODL655339 OND655339:ONH655339 OWZ655339:OXD655339 PGV655339:PGZ655339 PQR655339:PQV655339 QAN655339:QAR655339 QKJ655339:QKN655339 QUF655339:QUJ655339 REB655339:REF655339 RNX655339:ROB655339 RXT655339:RXX655339 SHP655339:SHT655339 SRL655339:SRP655339 TBH655339:TBL655339 TLD655339:TLH655339 TUZ655339:TVD655339 UEV655339:UEZ655339 UOR655339:UOV655339 UYN655339:UYR655339 VIJ655339:VIN655339 VSF655339:VSJ655339 WCB655339:WCF655339 WLX655339:WMB655339 WVT655339:WVX655339 L720875:P720875 JH720875:JL720875 TD720875:TH720875 ACZ720875:ADD720875 AMV720875:AMZ720875 AWR720875:AWV720875 BGN720875:BGR720875 BQJ720875:BQN720875 CAF720875:CAJ720875 CKB720875:CKF720875 CTX720875:CUB720875 DDT720875:DDX720875 DNP720875:DNT720875 DXL720875:DXP720875 EHH720875:EHL720875 ERD720875:ERH720875 FAZ720875:FBD720875 FKV720875:FKZ720875 FUR720875:FUV720875 GEN720875:GER720875 GOJ720875:GON720875 GYF720875:GYJ720875 HIB720875:HIF720875 HRX720875:HSB720875 IBT720875:IBX720875 ILP720875:ILT720875 IVL720875:IVP720875 JFH720875:JFL720875 JPD720875:JPH720875 JYZ720875:JZD720875 KIV720875:KIZ720875 KSR720875:KSV720875 LCN720875:LCR720875 LMJ720875:LMN720875 LWF720875:LWJ720875 MGB720875:MGF720875 MPX720875:MQB720875 MZT720875:MZX720875 NJP720875:NJT720875 NTL720875:NTP720875 ODH720875:ODL720875 OND720875:ONH720875 OWZ720875:OXD720875 PGV720875:PGZ720875 PQR720875:PQV720875 QAN720875:QAR720875 QKJ720875:QKN720875 QUF720875:QUJ720875 REB720875:REF720875 RNX720875:ROB720875 RXT720875:RXX720875 SHP720875:SHT720875 SRL720875:SRP720875 TBH720875:TBL720875 TLD720875:TLH720875 TUZ720875:TVD720875 UEV720875:UEZ720875 UOR720875:UOV720875 UYN720875:UYR720875 VIJ720875:VIN720875 VSF720875:VSJ720875 WCB720875:WCF720875 WLX720875:WMB720875 WVT720875:WVX720875 L786411:P786411 JH786411:JL786411 TD786411:TH786411 ACZ786411:ADD786411 AMV786411:AMZ786411 AWR786411:AWV786411 BGN786411:BGR786411 BQJ786411:BQN786411 CAF786411:CAJ786411 CKB786411:CKF786411 CTX786411:CUB786411 DDT786411:DDX786411 DNP786411:DNT786411 DXL786411:DXP786411 EHH786411:EHL786411 ERD786411:ERH786411 FAZ786411:FBD786411 FKV786411:FKZ786411 FUR786411:FUV786411 GEN786411:GER786411 GOJ786411:GON786411 GYF786411:GYJ786411 HIB786411:HIF786411 HRX786411:HSB786411 IBT786411:IBX786411 ILP786411:ILT786411 IVL786411:IVP786411 JFH786411:JFL786411 JPD786411:JPH786411 JYZ786411:JZD786411 KIV786411:KIZ786411 KSR786411:KSV786411 LCN786411:LCR786411 LMJ786411:LMN786411 LWF786411:LWJ786411 MGB786411:MGF786411 MPX786411:MQB786411 MZT786411:MZX786411 NJP786411:NJT786411 NTL786411:NTP786411 ODH786411:ODL786411 OND786411:ONH786411 OWZ786411:OXD786411 PGV786411:PGZ786411 PQR786411:PQV786411 QAN786411:QAR786411 QKJ786411:QKN786411 QUF786411:QUJ786411 REB786411:REF786411 RNX786411:ROB786411 RXT786411:RXX786411 SHP786411:SHT786411 SRL786411:SRP786411 TBH786411:TBL786411 TLD786411:TLH786411 TUZ786411:TVD786411 UEV786411:UEZ786411 UOR786411:UOV786411 UYN786411:UYR786411 VIJ786411:VIN786411 VSF786411:VSJ786411 WCB786411:WCF786411 WLX786411:WMB786411 WVT786411:WVX786411 L851947:P851947 JH851947:JL851947 TD851947:TH851947 ACZ851947:ADD851947 AMV851947:AMZ851947 AWR851947:AWV851947 BGN851947:BGR851947 BQJ851947:BQN851947 CAF851947:CAJ851947 CKB851947:CKF851947 CTX851947:CUB851947 DDT851947:DDX851947 DNP851947:DNT851947 DXL851947:DXP851947 EHH851947:EHL851947 ERD851947:ERH851947 FAZ851947:FBD851947 FKV851947:FKZ851947 FUR851947:FUV851947 GEN851947:GER851947 GOJ851947:GON851947 GYF851947:GYJ851947 HIB851947:HIF851947 HRX851947:HSB851947 IBT851947:IBX851947 ILP851947:ILT851947 IVL851947:IVP851947 JFH851947:JFL851947 JPD851947:JPH851947 JYZ851947:JZD851947 KIV851947:KIZ851947 KSR851947:KSV851947 LCN851947:LCR851947 LMJ851947:LMN851947 LWF851947:LWJ851947 MGB851947:MGF851947 MPX851947:MQB851947 MZT851947:MZX851947 NJP851947:NJT851947 NTL851947:NTP851947 ODH851947:ODL851947 OND851947:ONH851947 OWZ851947:OXD851947 PGV851947:PGZ851947 PQR851947:PQV851947 QAN851947:QAR851947 QKJ851947:QKN851947 QUF851947:QUJ851947 REB851947:REF851947 RNX851947:ROB851947 RXT851947:RXX851947 SHP851947:SHT851947 SRL851947:SRP851947 TBH851947:TBL851947 TLD851947:TLH851947 TUZ851947:TVD851947 UEV851947:UEZ851947 UOR851947:UOV851947 UYN851947:UYR851947 VIJ851947:VIN851947 VSF851947:VSJ851947 WCB851947:WCF851947 WLX851947:WMB851947 WVT851947:WVX851947 L917483:P917483 JH917483:JL917483 TD917483:TH917483 ACZ917483:ADD917483 AMV917483:AMZ917483 AWR917483:AWV917483 BGN917483:BGR917483 BQJ917483:BQN917483 CAF917483:CAJ917483 CKB917483:CKF917483 CTX917483:CUB917483 DDT917483:DDX917483 DNP917483:DNT917483 DXL917483:DXP917483 EHH917483:EHL917483 ERD917483:ERH917483 FAZ917483:FBD917483 FKV917483:FKZ917483 FUR917483:FUV917483 GEN917483:GER917483 GOJ917483:GON917483 GYF917483:GYJ917483 HIB917483:HIF917483 HRX917483:HSB917483 IBT917483:IBX917483 ILP917483:ILT917483 IVL917483:IVP917483 JFH917483:JFL917483 JPD917483:JPH917483 JYZ917483:JZD917483 KIV917483:KIZ917483 KSR917483:KSV917483 LCN917483:LCR917483 LMJ917483:LMN917483 LWF917483:LWJ917483 MGB917483:MGF917483 MPX917483:MQB917483 MZT917483:MZX917483 NJP917483:NJT917483 NTL917483:NTP917483 ODH917483:ODL917483 OND917483:ONH917483 OWZ917483:OXD917483 PGV917483:PGZ917483 PQR917483:PQV917483 QAN917483:QAR917483 QKJ917483:QKN917483 QUF917483:QUJ917483 REB917483:REF917483 RNX917483:ROB917483 RXT917483:RXX917483 SHP917483:SHT917483 SRL917483:SRP917483 TBH917483:TBL917483 TLD917483:TLH917483 TUZ917483:TVD917483 UEV917483:UEZ917483 UOR917483:UOV917483 UYN917483:UYR917483 VIJ917483:VIN917483 VSF917483:VSJ917483 WCB917483:WCF917483 WLX917483:WMB917483 WVT917483:WVX917483 L983019:P983019 JH983019:JL983019 TD983019:TH983019 ACZ983019:ADD983019 AMV983019:AMZ983019 AWR983019:AWV983019 BGN983019:BGR983019 BQJ983019:BQN983019 CAF983019:CAJ983019 CKB983019:CKF983019 CTX983019:CUB983019 DDT983019:DDX983019 DNP983019:DNT983019 DXL983019:DXP983019 EHH983019:EHL983019 ERD983019:ERH983019 FAZ983019:FBD983019 FKV983019:FKZ983019 FUR983019:FUV983019 GEN983019:GER983019 GOJ983019:GON983019 GYF983019:GYJ983019 HIB983019:HIF983019 HRX983019:HSB983019 IBT983019:IBX983019 ILP983019:ILT983019 IVL983019:IVP983019 JFH983019:JFL983019 JPD983019:JPH983019 JYZ983019:JZD983019 KIV983019:KIZ983019 KSR983019:KSV983019 LCN983019:LCR983019 LMJ983019:LMN983019 LWF983019:LWJ983019 MGB983019:MGF983019 MPX983019:MQB983019 MZT983019:MZX983019 NJP983019:NJT983019 NTL983019:NTP983019 ODH983019:ODL983019 OND983019:ONH983019 OWZ983019:OXD983019 PGV983019:PGZ983019 PQR983019:PQV983019 QAN983019:QAR983019 QKJ983019:QKN983019 QUF983019:QUJ983019 REB983019:REF983019 RNX983019:ROB983019 RXT983019:RXX983019 SHP983019:SHT983019 SRL983019:SRP983019 TBH983019:TBL983019 TLD983019:TLH983019 TUZ983019:TVD983019 UEV983019:UEZ983019 UOR983019:UOV983019 UYN983019:UYR983019 VIJ983019:VIN983019 VSF983019:VSJ983019 WCB983019:WCF983019 WLX983019:WMB983019 WVT983019:WVX983019" xr:uid="{00000000-0002-0000-0400-00000B000000}">
      <formula1>"Disabled, Elderly, Previously Homeless, Veterans, Children Exiting Foster Care, Other"</formula1>
    </dataValidation>
    <dataValidation type="list" allowBlank="1" showInputMessage="1" showErrorMessage="1" sqref="WVQ982980 WLU982980 I65476 JE65476 TA65476 ACW65476 AMS65476 AWO65476 BGK65476 BQG65476 CAC65476 CJY65476 CTU65476 DDQ65476 DNM65476 DXI65476 EHE65476 ERA65476 FAW65476 FKS65476 FUO65476 GEK65476 GOG65476 GYC65476 HHY65476 HRU65476 IBQ65476 ILM65476 IVI65476 JFE65476 JPA65476 JYW65476 KIS65476 KSO65476 LCK65476 LMG65476 LWC65476 MFY65476 MPU65476 MZQ65476 NJM65476 NTI65476 ODE65476 ONA65476 OWW65476 PGS65476 PQO65476 QAK65476 QKG65476 QUC65476 RDY65476 RNU65476 RXQ65476 SHM65476 SRI65476 TBE65476 TLA65476 TUW65476 UES65476 UOO65476 UYK65476 VIG65476 VSC65476 WBY65476 WLU65476 WVQ65476 I131012 JE131012 TA131012 ACW131012 AMS131012 AWO131012 BGK131012 BQG131012 CAC131012 CJY131012 CTU131012 DDQ131012 DNM131012 DXI131012 EHE131012 ERA131012 FAW131012 FKS131012 FUO131012 GEK131012 GOG131012 GYC131012 HHY131012 HRU131012 IBQ131012 ILM131012 IVI131012 JFE131012 JPA131012 JYW131012 KIS131012 KSO131012 LCK131012 LMG131012 LWC131012 MFY131012 MPU131012 MZQ131012 NJM131012 NTI131012 ODE131012 ONA131012 OWW131012 PGS131012 PQO131012 QAK131012 QKG131012 QUC131012 RDY131012 RNU131012 RXQ131012 SHM131012 SRI131012 TBE131012 TLA131012 TUW131012 UES131012 UOO131012 UYK131012 VIG131012 VSC131012 WBY131012 WLU131012 WVQ131012 I196548 JE196548 TA196548 ACW196548 AMS196548 AWO196548 BGK196548 BQG196548 CAC196548 CJY196548 CTU196548 DDQ196548 DNM196548 DXI196548 EHE196548 ERA196548 FAW196548 FKS196548 FUO196548 GEK196548 GOG196548 GYC196548 HHY196548 HRU196548 IBQ196548 ILM196548 IVI196548 JFE196548 JPA196548 JYW196548 KIS196548 KSO196548 LCK196548 LMG196548 LWC196548 MFY196548 MPU196548 MZQ196548 NJM196548 NTI196548 ODE196548 ONA196548 OWW196548 PGS196548 PQO196548 QAK196548 QKG196548 QUC196548 RDY196548 RNU196548 RXQ196548 SHM196548 SRI196548 TBE196548 TLA196548 TUW196548 UES196548 UOO196548 UYK196548 VIG196548 VSC196548 WBY196548 WLU196548 WVQ196548 I262084 JE262084 TA262084 ACW262084 AMS262084 AWO262084 BGK262084 BQG262084 CAC262084 CJY262084 CTU262084 DDQ262084 DNM262084 DXI262084 EHE262084 ERA262084 FAW262084 FKS262084 FUO262084 GEK262084 GOG262084 GYC262084 HHY262084 HRU262084 IBQ262084 ILM262084 IVI262084 JFE262084 JPA262084 JYW262084 KIS262084 KSO262084 LCK262084 LMG262084 LWC262084 MFY262084 MPU262084 MZQ262084 NJM262084 NTI262084 ODE262084 ONA262084 OWW262084 PGS262084 PQO262084 QAK262084 QKG262084 QUC262084 RDY262084 RNU262084 RXQ262084 SHM262084 SRI262084 TBE262084 TLA262084 TUW262084 UES262084 UOO262084 UYK262084 VIG262084 VSC262084 WBY262084 WLU262084 WVQ262084 I327620 JE327620 TA327620 ACW327620 AMS327620 AWO327620 BGK327620 BQG327620 CAC327620 CJY327620 CTU327620 DDQ327620 DNM327620 DXI327620 EHE327620 ERA327620 FAW327620 FKS327620 FUO327620 GEK327620 GOG327620 GYC327620 HHY327620 HRU327620 IBQ327620 ILM327620 IVI327620 JFE327620 JPA327620 JYW327620 KIS327620 KSO327620 LCK327620 LMG327620 LWC327620 MFY327620 MPU327620 MZQ327620 NJM327620 NTI327620 ODE327620 ONA327620 OWW327620 PGS327620 PQO327620 QAK327620 QKG327620 QUC327620 RDY327620 RNU327620 RXQ327620 SHM327620 SRI327620 TBE327620 TLA327620 TUW327620 UES327620 UOO327620 UYK327620 VIG327620 VSC327620 WBY327620 WLU327620 WVQ327620 I393156 JE393156 TA393156 ACW393156 AMS393156 AWO393156 BGK393156 BQG393156 CAC393156 CJY393156 CTU393156 DDQ393156 DNM393156 DXI393156 EHE393156 ERA393156 FAW393156 FKS393156 FUO393156 GEK393156 GOG393156 GYC393156 HHY393156 HRU393156 IBQ393156 ILM393156 IVI393156 JFE393156 JPA393156 JYW393156 KIS393156 KSO393156 LCK393156 LMG393156 LWC393156 MFY393156 MPU393156 MZQ393156 NJM393156 NTI393156 ODE393156 ONA393156 OWW393156 PGS393156 PQO393156 QAK393156 QKG393156 QUC393156 RDY393156 RNU393156 RXQ393156 SHM393156 SRI393156 TBE393156 TLA393156 TUW393156 UES393156 UOO393156 UYK393156 VIG393156 VSC393156 WBY393156 WLU393156 WVQ393156 I458692 JE458692 TA458692 ACW458692 AMS458692 AWO458692 BGK458692 BQG458692 CAC458692 CJY458692 CTU458692 DDQ458692 DNM458692 DXI458692 EHE458692 ERA458692 FAW458692 FKS458692 FUO458692 GEK458692 GOG458692 GYC458692 HHY458692 HRU458692 IBQ458692 ILM458692 IVI458692 JFE458692 JPA458692 JYW458692 KIS458692 KSO458692 LCK458692 LMG458692 LWC458692 MFY458692 MPU458692 MZQ458692 NJM458692 NTI458692 ODE458692 ONA458692 OWW458692 PGS458692 PQO458692 QAK458692 QKG458692 QUC458692 RDY458692 RNU458692 RXQ458692 SHM458692 SRI458692 TBE458692 TLA458692 TUW458692 UES458692 UOO458692 UYK458692 VIG458692 VSC458692 WBY458692 WLU458692 WVQ458692 I524228 JE524228 TA524228 ACW524228 AMS524228 AWO524228 BGK524228 BQG524228 CAC524228 CJY524228 CTU524228 DDQ524228 DNM524228 DXI524228 EHE524228 ERA524228 FAW524228 FKS524228 FUO524228 GEK524228 GOG524228 GYC524228 HHY524228 HRU524228 IBQ524228 ILM524228 IVI524228 JFE524228 JPA524228 JYW524228 KIS524228 KSO524228 LCK524228 LMG524228 LWC524228 MFY524228 MPU524228 MZQ524228 NJM524228 NTI524228 ODE524228 ONA524228 OWW524228 PGS524228 PQO524228 QAK524228 QKG524228 QUC524228 RDY524228 RNU524228 RXQ524228 SHM524228 SRI524228 TBE524228 TLA524228 TUW524228 UES524228 UOO524228 UYK524228 VIG524228 VSC524228 WBY524228 WLU524228 WVQ524228 I589764 JE589764 TA589764 ACW589764 AMS589764 AWO589764 BGK589764 BQG589764 CAC589764 CJY589764 CTU589764 DDQ589764 DNM589764 DXI589764 EHE589764 ERA589764 FAW589764 FKS589764 FUO589764 GEK589764 GOG589764 GYC589764 HHY589764 HRU589764 IBQ589764 ILM589764 IVI589764 JFE589764 JPA589764 JYW589764 KIS589764 KSO589764 LCK589764 LMG589764 LWC589764 MFY589764 MPU589764 MZQ589764 NJM589764 NTI589764 ODE589764 ONA589764 OWW589764 PGS589764 PQO589764 QAK589764 QKG589764 QUC589764 RDY589764 RNU589764 RXQ589764 SHM589764 SRI589764 TBE589764 TLA589764 TUW589764 UES589764 UOO589764 UYK589764 VIG589764 VSC589764 WBY589764 WLU589764 WVQ589764 I655300 JE655300 TA655300 ACW655300 AMS655300 AWO655300 BGK655300 BQG655300 CAC655300 CJY655300 CTU655300 DDQ655300 DNM655300 DXI655300 EHE655300 ERA655300 FAW655300 FKS655300 FUO655300 GEK655300 GOG655300 GYC655300 HHY655300 HRU655300 IBQ655300 ILM655300 IVI655300 JFE655300 JPA655300 JYW655300 KIS655300 KSO655300 LCK655300 LMG655300 LWC655300 MFY655300 MPU655300 MZQ655300 NJM655300 NTI655300 ODE655300 ONA655300 OWW655300 PGS655300 PQO655300 QAK655300 QKG655300 QUC655300 RDY655300 RNU655300 RXQ655300 SHM655300 SRI655300 TBE655300 TLA655300 TUW655300 UES655300 UOO655300 UYK655300 VIG655300 VSC655300 WBY655300 WLU655300 WVQ655300 I720836 JE720836 TA720836 ACW720836 AMS720836 AWO720836 BGK720836 BQG720836 CAC720836 CJY720836 CTU720836 DDQ720836 DNM720836 DXI720836 EHE720836 ERA720836 FAW720836 FKS720836 FUO720836 GEK720836 GOG720836 GYC720836 HHY720836 HRU720836 IBQ720836 ILM720836 IVI720836 JFE720836 JPA720836 JYW720836 KIS720836 KSO720836 LCK720836 LMG720836 LWC720836 MFY720836 MPU720836 MZQ720836 NJM720836 NTI720836 ODE720836 ONA720836 OWW720836 PGS720836 PQO720836 QAK720836 QKG720836 QUC720836 RDY720836 RNU720836 RXQ720836 SHM720836 SRI720836 TBE720836 TLA720836 TUW720836 UES720836 UOO720836 UYK720836 VIG720836 VSC720836 WBY720836 WLU720836 WVQ720836 I786372 JE786372 TA786372 ACW786372 AMS786372 AWO786372 BGK786372 BQG786372 CAC786372 CJY786372 CTU786372 DDQ786372 DNM786372 DXI786372 EHE786372 ERA786372 FAW786372 FKS786372 FUO786372 GEK786372 GOG786372 GYC786372 HHY786372 HRU786372 IBQ786372 ILM786372 IVI786372 JFE786372 JPA786372 JYW786372 KIS786372 KSO786372 LCK786372 LMG786372 LWC786372 MFY786372 MPU786372 MZQ786372 NJM786372 NTI786372 ODE786372 ONA786372 OWW786372 PGS786372 PQO786372 QAK786372 QKG786372 QUC786372 RDY786372 RNU786372 RXQ786372 SHM786372 SRI786372 TBE786372 TLA786372 TUW786372 UES786372 UOO786372 UYK786372 VIG786372 VSC786372 WBY786372 WLU786372 WVQ786372 I851908 JE851908 TA851908 ACW851908 AMS851908 AWO851908 BGK851908 BQG851908 CAC851908 CJY851908 CTU851908 DDQ851908 DNM851908 DXI851908 EHE851908 ERA851908 FAW851908 FKS851908 FUO851908 GEK851908 GOG851908 GYC851908 HHY851908 HRU851908 IBQ851908 ILM851908 IVI851908 JFE851908 JPA851908 JYW851908 KIS851908 KSO851908 LCK851908 LMG851908 LWC851908 MFY851908 MPU851908 MZQ851908 NJM851908 NTI851908 ODE851908 ONA851908 OWW851908 PGS851908 PQO851908 QAK851908 QKG851908 QUC851908 RDY851908 RNU851908 RXQ851908 SHM851908 SRI851908 TBE851908 TLA851908 TUW851908 UES851908 UOO851908 UYK851908 VIG851908 VSC851908 WBY851908 WLU851908 WVQ851908 I917444 JE917444 TA917444 ACW917444 AMS917444 AWO917444 BGK917444 BQG917444 CAC917444 CJY917444 CTU917444 DDQ917444 DNM917444 DXI917444 EHE917444 ERA917444 FAW917444 FKS917444 FUO917444 GEK917444 GOG917444 GYC917444 HHY917444 HRU917444 IBQ917444 ILM917444 IVI917444 JFE917444 JPA917444 JYW917444 KIS917444 KSO917444 LCK917444 LMG917444 LWC917444 MFY917444 MPU917444 MZQ917444 NJM917444 NTI917444 ODE917444 ONA917444 OWW917444 PGS917444 PQO917444 QAK917444 QKG917444 QUC917444 RDY917444 RNU917444 RXQ917444 SHM917444 SRI917444 TBE917444 TLA917444 TUW917444 UES917444 UOO917444 UYK917444 VIG917444 VSC917444 WBY917444 WLU917444 WVQ917444 I982980 JE982980 TA982980 ACW982980 AMS982980 AWO982980 BGK982980 BQG982980 CAC982980 CJY982980 CTU982980 DDQ982980 DNM982980 DXI982980 EHE982980 ERA982980 FAW982980 FKS982980 FUO982980 GEK982980 GOG982980 GYC982980 HHY982980 HRU982980 IBQ982980 ILM982980 IVI982980 JFE982980 JPA982980 JYW982980 KIS982980 KSO982980 LCK982980 LMG982980 LWC982980 MFY982980 MPU982980 MZQ982980 NJM982980 NTI982980 ODE982980 ONA982980 OWW982980 PGS982980 PQO982980 QAK982980 QKG982980 QUC982980 RDY982980 RNU982980 RXQ982980 SHM982980 SRI982980 TBE982980 TLA982980 TUW982980 UES982980 UOO982980 UYK982980 VIG982980 VSC982980 WBY982980 JE15 WVQ15 WLU15 WBY15 VSC15 VIG15 UYK15 UOO15 UES15 TUW15 TLA15 TBE15 SRI15 SHM15 RXQ15 RNU15 RDY15 QUC15 QKG15 QAK15 PQO15 PGS15 OWW15 ONA15 ODE15 NTI15 NJM15 MZQ15 MPU15 MFY15 LWC15 LMG15 LCK15 KSO15 KIS15 JYW15 JPA15 JFE15 IVI15 ILM15 IBQ15 HRU15 HHY15 GYC15 GOG15 GEK15 FUO15 FKS15 FAW15 ERA15 EHE15 DXI15 DNM15 DDQ15 CTU15 CJY15 CAC15 BQG15 BGK15 AWO15 AMS15 ACW15 TA15" xr:uid="{00000000-0002-0000-0400-00000C000000}">
      <formula1>"Rehab, New Construction, New &amp; Rehab, Other"</formula1>
    </dataValidation>
    <dataValidation type="list" allowBlank="1" showInputMessage="1" showErrorMessage="1" sqref="N65570:T65570 JJ65570:JP65570 TF65570:TL65570 ADB65570:ADH65570 AMX65570:AND65570 AWT65570:AWZ65570 BGP65570:BGV65570 BQL65570:BQR65570 CAH65570:CAN65570 CKD65570:CKJ65570 CTZ65570:CUF65570 DDV65570:DEB65570 DNR65570:DNX65570 DXN65570:DXT65570 EHJ65570:EHP65570 ERF65570:ERL65570 FBB65570:FBH65570 FKX65570:FLD65570 FUT65570:FUZ65570 GEP65570:GEV65570 GOL65570:GOR65570 GYH65570:GYN65570 HID65570:HIJ65570 HRZ65570:HSF65570 IBV65570:ICB65570 ILR65570:ILX65570 IVN65570:IVT65570 JFJ65570:JFP65570 JPF65570:JPL65570 JZB65570:JZH65570 KIX65570:KJD65570 KST65570:KSZ65570 LCP65570:LCV65570 LML65570:LMR65570 LWH65570:LWN65570 MGD65570:MGJ65570 MPZ65570:MQF65570 MZV65570:NAB65570 NJR65570:NJX65570 NTN65570:NTT65570 ODJ65570:ODP65570 ONF65570:ONL65570 OXB65570:OXH65570 PGX65570:PHD65570 PQT65570:PQZ65570 QAP65570:QAV65570 QKL65570:QKR65570 QUH65570:QUN65570 RED65570:REJ65570 RNZ65570:ROF65570 RXV65570:RYB65570 SHR65570:SHX65570 SRN65570:SRT65570 TBJ65570:TBP65570 TLF65570:TLL65570 TVB65570:TVH65570 UEX65570:UFD65570 UOT65570:UOZ65570 UYP65570:UYV65570 VIL65570:VIR65570 VSH65570:VSN65570 WCD65570:WCJ65570 WLZ65570:WMF65570 WVV65570:WWB65570 N131106:T131106 JJ131106:JP131106 TF131106:TL131106 ADB131106:ADH131106 AMX131106:AND131106 AWT131106:AWZ131106 BGP131106:BGV131106 BQL131106:BQR131106 CAH131106:CAN131106 CKD131106:CKJ131106 CTZ131106:CUF131106 DDV131106:DEB131106 DNR131106:DNX131106 DXN131106:DXT131106 EHJ131106:EHP131106 ERF131106:ERL131106 FBB131106:FBH131106 FKX131106:FLD131106 FUT131106:FUZ131106 GEP131106:GEV131106 GOL131106:GOR131106 GYH131106:GYN131106 HID131106:HIJ131106 HRZ131106:HSF131106 IBV131106:ICB131106 ILR131106:ILX131106 IVN131106:IVT131106 JFJ131106:JFP131106 JPF131106:JPL131106 JZB131106:JZH131106 KIX131106:KJD131106 KST131106:KSZ131106 LCP131106:LCV131106 LML131106:LMR131106 LWH131106:LWN131106 MGD131106:MGJ131106 MPZ131106:MQF131106 MZV131106:NAB131106 NJR131106:NJX131106 NTN131106:NTT131106 ODJ131106:ODP131106 ONF131106:ONL131106 OXB131106:OXH131106 PGX131106:PHD131106 PQT131106:PQZ131106 QAP131106:QAV131106 QKL131106:QKR131106 QUH131106:QUN131106 RED131106:REJ131106 RNZ131106:ROF131106 RXV131106:RYB131106 SHR131106:SHX131106 SRN131106:SRT131106 TBJ131106:TBP131106 TLF131106:TLL131106 TVB131106:TVH131106 UEX131106:UFD131106 UOT131106:UOZ131106 UYP131106:UYV131106 VIL131106:VIR131106 VSH131106:VSN131106 WCD131106:WCJ131106 WLZ131106:WMF131106 WVV131106:WWB131106 N196642:T196642 JJ196642:JP196642 TF196642:TL196642 ADB196642:ADH196642 AMX196642:AND196642 AWT196642:AWZ196642 BGP196642:BGV196642 BQL196642:BQR196642 CAH196642:CAN196642 CKD196642:CKJ196642 CTZ196642:CUF196642 DDV196642:DEB196642 DNR196642:DNX196642 DXN196642:DXT196642 EHJ196642:EHP196642 ERF196642:ERL196642 FBB196642:FBH196642 FKX196642:FLD196642 FUT196642:FUZ196642 GEP196642:GEV196642 GOL196642:GOR196642 GYH196642:GYN196642 HID196642:HIJ196642 HRZ196642:HSF196642 IBV196642:ICB196642 ILR196642:ILX196642 IVN196642:IVT196642 JFJ196642:JFP196642 JPF196642:JPL196642 JZB196642:JZH196642 KIX196642:KJD196642 KST196642:KSZ196642 LCP196642:LCV196642 LML196642:LMR196642 LWH196642:LWN196642 MGD196642:MGJ196642 MPZ196642:MQF196642 MZV196642:NAB196642 NJR196642:NJX196642 NTN196642:NTT196642 ODJ196642:ODP196642 ONF196642:ONL196642 OXB196642:OXH196642 PGX196642:PHD196642 PQT196642:PQZ196642 QAP196642:QAV196642 QKL196642:QKR196642 QUH196642:QUN196642 RED196642:REJ196642 RNZ196642:ROF196642 RXV196642:RYB196642 SHR196642:SHX196642 SRN196642:SRT196642 TBJ196642:TBP196642 TLF196642:TLL196642 TVB196642:TVH196642 UEX196642:UFD196642 UOT196642:UOZ196642 UYP196642:UYV196642 VIL196642:VIR196642 VSH196642:VSN196642 WCD196642:WCJ196642 WLZ196642:WMF196642 WVV196642:WWB196642 N262178:T262178 JJ262178:JP262178 TF262178:TL262178 ADB262178:ADH262178 AMX262178:AND262178 AWT262178:AWZ262178 BGP262178:BGV262178 BQL262178:BQR262178 CAH262178:CAN262178 CKD262178:CKJ262178 CTZ262178:CUF262178 DDV262178:DEB262178 DNR262178:DNX262178 DXN262178:DXT262178 EHJ262178:EHP262178 ERF262178:ERL262178 FBB262178:FBH262178 FKX262178:FLD262178 FUT262178:FUZ262178 GEP262178:GEV262178 GOL262178:GOR262178 GYH262178:GYN262178 HID262178:HIJ262178 HRZ262178:HSF262178 IBV262178:ICB262178 ILR262178:ILX262178 IVN262178:IVT262178 JFJ262178:JFP262178 JPF262178:JPL262178 JZB262178:JZH262178 KIX262178:KJD262178 KST262178:KSZ262178 LCP262178:LCV262178 LML262178:LMR262178 LWH262178:LWN262178 MGD262178:MGJ262178 MPZ262178:MQF262178 MZV262178:NAB262178 NJR262178:NJX262178 NTN262178:NTT262178 ODJ262178:ODP262178 ONF262178:ONL262178 OXB262178:OXH262178 PGX262178:PHD262178 PQT262178:PQZ262178 QAP262178:QAV262178 QKL262178:QKR262178 QUH262178:QUN262178 RED262178:REJ262178 RNZ262178:ROF262178 RXV262178:RYB262178 SHR262178:SHX262178 SRN262178:SRT262178 TBJ262178:TBP262178 TLF262178:TLL262178 TVB262178:TVH262178 UEX262178:UFD262178 UOT262178:UOZ262178 UYP262178:UYV262178 VIL262178:VIR262178 VSH262178:VSN262178 WCD262178:WCJ262178 WLZ262178:WMF262178 WVV262178:WWB262178 N327714:T327714 JJ327714:JP327714 TF327714:TL327714 ADB327714:ADH327714 AMX327714:AND327714 AWT327714:AWZ327714 BGP327714:BGV327714 BQL327714:BQR327714 CAH327714:CAN327714 CKD327714:CKJ327714 CTZ327714:CUF327714 DDV327714:DEB327714 DNR327714:DNX327714 DXN327714:DXT327714 EHJ327714:EHP327714 ERF327714:ERL327714 FBB327714:FBH327714 FKX327714:FLD327714 FUT327714:FUZ327714 GEP327714:GEV327714 GOL327714:GOR327714 GYH327714:GYN327714 HID327714:HIJ327714 HRZ327714:HSF327714 IBV327714:ICB327714 ILR327714:ILX327714 IVN327714:IVT327714 JFJ327714:JFP327714 JPF327714:JPL327714 JZB327714:JZH327714 KIX327714:KJD327714 KST327714:KSZ327714 LCP327714:LCV327714 LML327714:LMR327714 LWH327714:LWN327714 MGD327714:MGJ327714 MPZ327714:MQF327714 MZV327714:NAB327714 NJR327714:NJX327714 NTN327714:NTT327714 ODJ327714:ODP327714 ONF327714:ONL327714 OXB327714:OXH327714 PGX327714:PHD327714 PQT327714:PQZ327714 QAP327714:QAV327714 QKL327714:QKR327714 QUH327714:QUN327714 RED327714:REJ327714 RNZ327714:ROF327714 RXV327714:RYB327714 SHR327714:SHX327714 SRN327714:SRT327714 TBJ327714:TBP327714 TLF327714:TLL327714 TVB327714:TVH327714 UEX327714:UFD327714 UOT327714:UOZ327714 UYP327714:UYV327714 VIL327714:VIR327714 VSH327714:VSN327714 WCD327714:WCJ327714 WLZ327714:WMF327714 WVV327714:WWB327714 N393250:T393250 JJ393250:JP393250 TF393250:TL393250 ADB393250:ADH393250 AMX393250:AND393250 AWT393250:AWZ393250 BGP393250:BGV393250 BQL393250:BQR393250 CAH393250:CAN393250 CKD393250:CKJ393250 CTZ393250:CUF393250 DDV393250:DEB393250 DNR393250:DNX393250 DXN393250:DXT393250 EHJ393250:EHP393250 ERF393250:ERL393250 FBB393250:FBH393250 FKX393250:FLD393250 FUT393250:FUZ393250 GEP393250:GEV393250 GOL393250:GOR393250 GYH393250:GYN393250 HID393250:HIJ393250 HRZ393250:HSF393250 IBV393250:ICB393250 ILR393250:ILX393250 IVN393250:IVT393250 JFJ393250:JFP393250 JPF393250:JPL393250 JZB393250:JZH393250 KIX393250:KJD393250 KST393250:KSZ393250 LCP393250:LCV393250 LML393250:LMR393250 LWH393250:LWN393250 MGD393250:MGJ393250 MPZ393250:MQF393250 MZV393250:NAB393250 NJR393250:NJX393250 NTN393250:NTT393250 ODJ393250:ODP393250 ONF393250:ONL393250 OXB393250:OXH393250 PGX393250:PHD393250 PQT393250:PQZ393250 QAP393250:QAV393250 QKL393250:QKR393250 QUH393250:QUN393250 RED393250:REJ393250 RNZ393250:ROF393250 RXV393250:RYB393250 SHR393250:SHX393250 SRN393250:SRT393250 TBJ393250:TBP393250 TLF393250:TLL393250 TVB393250:TVH393250 UEX393250:UFD393250 UOT393250:UOZ393250 UYP393250:UYV393250 VIL393250:VIR393250 VSH393250:VSN393250 WCD393250:WCJ393250 WLZ393250:WMF393250 WVV393250:WWB393250 N458786:T458786 JJ458786:JP458786 TF458786:TL458786 ADB458786:ADH458786 AMX458786:AND458786 AWT458786:AWZ458786 BGP458786:BGV458786 BQL458786:BQR458786 CAH458786:CAN458786 CKD458786:CKJ458786 CTZ458786:CUF458786 DDV458786:DEB458786 DNR458786:DNX458786 DXN458786:DXT458786 EHJ458786:EHP458786 ERF458786:ERL458786 FBB458786:FBH458786 FKX458786:FLD458786 FUT458786:FUZ458786 GEP458786:GEV458786 GOL458786:GOR458786 GYH458786:GYN458786 HID458786:HIJ458786 HRZ458786:HSF458786 IBV458786:ICB458786 ILR458786:ILX458786 IVN458786:IVT458786 JFJ458786:JFP458786 JPF458786:JPL458786 JZB458786:JZH458786 KIX458786:KJD458786 KST458786:KSZ458786 LCP458786:LCV458786 LML458786:LMR458786 LWH458786:LWN458786 MGD458786:MGJ458786 MPZ458786:MQF458786 MZV458786:NAB458786 NJR458786:NJX458786 NTN458786:NTT458786 ODJ458786:ODP458786 ONF458786:ONL458786 OXB458786:OXH458786 PGX458786:PHD458786 PQT458786:PQZ458786 QAP458786:QAV458786 QKL458786:QKR458786 QUH458786:QUN458786 RED458786:REJ458786 RNZ458786:ROF458786 RXV458786:RYB458786 SHR458786:SHX458786 SRN458786:SRT458786 TBJ458786:TBP458786 TLF458786:TLL458786 TVB458786:TVH458786 UEX458786:UFD458786 UOT458786:UOZ458786 UYP458786:UYV458786 VIL458786:VIR458786 VSH458786:VSN458786 WCD458786:WCJ458786 WLZ458786:WMF458786 WVV458786:WWB458786 N524322:T524322 JJ524322:JP524322 TF524322:TL524322 ADB524322:ADH524322 AMX524322:AND524322 AWT524322:AWZ524322 BGP524322:BGV524322 BQL524322:BQR524322 CAH524322:CAN524322 CKD524322:CKJ524322 CTZ524322:CUF524322 DDV524322:DEB524322 DNR524322:DNX524322 DXN524322:DXT524322 EHJ524322:EHP524322 ERF524322:ERL524322 FBB524322:FBH524322 FKX524322:FLD524322 FUT524322:FUZ524322 GEP524322:GEV524322 GOL524322:GOR524322 GYH524322:GYN524322 HID524322:HIJ524322 HRZ524322:HSF524322 IBV524322:ICB524322 ILR524322:ILX524322 IVN524322:IVT524322 JFJ524322:JFP524322 JPF524322:JPL524322 JZB524322:JZH524322 KIX524322:KJD524322 KST524322:KSZ524322 LCP524322:LCV524322 LML524322:LMR524322 LWH524322:LWN524322 MGD524322:MGJ524322 MPZ524322:MQF524322 MZV524322:NAB524322 NJR524322:NJX524322 NTN524322:NTT524322 ODJ524322:ODP524322 ONF524322:ONL524322 OXB524322:OXH524322 PGX524322:PHD524322 PQT524322:PQZ524322 QAP524322:QAV524322 QKL524322:QKR524322 QUH524322:QUN524322 RED524322:REJ524322 RNZ524322:ROF524322 RXV524322:RYB524322 SHR524322:SHX524322 SRN524322:SRT524322 TBJ524322:TBP524322 TLF524322:TLL524322 TVB524322:TVH524322 UEX524322:UFD524322 UOT524322:UOZ524322 UYP524322:UYV524322 VIL524322:VIR524322 VSH524322:VSN524322 WCD524322:WCJ524322 WLZ524322:WMF524322 WVV524322:WWB524322 N589858:T589858 JJ589858:JP589858 TF589858:TL589858 ADB589858:ADH589858 AMX589858:AND589858 AWT589858:AWZ589858 BGP589858:BGV589858 BQL589858:BQR589858 CAH589858:CAN589858 CKD589858:CKJ589858 CTZ589858:CUF589858 DDV589858:DEB589858 DNR589858:DNX589858 DXN589858:DXT589858 EHJ589858:EHP589858 ERF589858:ERL589858 FBB589858:FBH589858 FKX589858:FLD589858 FUT589858:FUZ589858 GEP589858:GEV589858 GOL589858:GOR589858 GYH589858:GYN589858 HID589858:HIJ589858 HRZ589858:HSF589858 IBV589858:ICB589858 ILR589858:ILX589858 IVN589858:IVT589858 JFJ589858:JFP589858 JPF589858:JPL589858 JZB589858:JZH589858 KIX589858:KJD589858 KST589858:KSZ589858 LCP589858:LCV589858 LML589858:LMR589858 LWH589858:LWN589858 MGD589858:MGJ589858 MPZ589858:MQF589858 MZV589858:NAB589858 NJR589858:NJX589858 NTN589858:NTT589858 ODJ589858:ODP589858 ONF589858:ONL589858 OXB589858:OXH589858 PGX589858:PHD589858 PQT589858:PQZ589858 QAP589858:QAV589858 QKL589858:QKR589858 QUH589858:QUN589858 RED589858:REJ589858 RNZ589858:ROF589858 RXV589858:RYB589858 SHR589858:SHX589858 SRN589858:SRT589858 TBJ589858:TBP589858 TLF589858:TLL589858 TVB589858:TVH589858 UEX589858:UFD589858 UOT589858:UOZ589858 UYP589858:UYV589858 VIL589858:VIR589858 VSH589858:VSN589858 WCD589858:WCJ589858 WLZ589858:WMF589858 WVV589858:WWB589858 N655394:T655394 JJ655394:JP655394 TF655394:TL655394 ADB655394:ADH655394 AMX655394:AND655394 AWT655394:AWZ655394 BGP655394:BGV655394 BQL655394:BQR655394 CAH655394:CAN655394 CKD655394:CKJ655394 CTZ655394:CUF655394 DDV655394:DEB655394 DNR655394:DNX655394 DXN655394:DXT655394 EHJ655394:EHP655394 ERF655394:ERL655394 FBB655394:FBH655394 FKX655394:FLD655394 FUT655394:FUZ655394 GEP655394:GEV655394 GOL655394:GOR655394 GYH655394:GYN655394 HID655394:HIJ655394 HRZ655394:HSF655394 IBV655394:ICB655394 ILR655394:ILX655394 IVN655394:IVT655394 JFJ655394:JFP655394 JPF655394:JPL655394 JZB655394:JZH655394 KIX655394:KJD655394 KST655394:KSZ655394 LCP655394:LCV655394 LML655394:LMR655394 LWH655394:LWN655394 MGD655394:MGJ655394 MPZ655394:MQF655394 MZV655394:NAB655394 NJR655394:NJX655394 NTN655394:NTT655394 ODJ655394:ODP655394 ONF655394:ONL655394 OXB655394:OXH655394 PGX655394:PHD655394 PQT655394:PQZ655394 QAP655394:QAV655394 QKL655394:QKR655394 QUH655394:QUN655394 RED655394:REJ655394 RNZ655394:ROF655394 RXV655394:RYB655394 SHR655394:SHX655394 SRN655394:SRT655394 TBJ655394:TBP655394 TLF655394:TLL655394 TVB655394:TVH655394 UEX655394:UFD655394 UOT655394:UOZ655394 UYP655394:UYV655394 VIL655394:VIR655394 VSH655394:VSN655394 WCD655394:WCJ655394 WLZ655394:WMF655394 WVV655394:WWB655394 N720930:T720930 JJ720930:JP720930 TF720930:TL720930 ADB720930:ADH720930 AMX720930:AND720930 AWT720930:AWZ720930 BGP720930:BGV720930 BQL720930:BQR720930 CAH720930:CAN720930 CKD720930:CKJ720930 CTZ720930:CUF720930 DDV720930:DEB720930 DNR720930:DNX720930 DXN720930:DXT720930 EHJ720930:EHP720930 ERF720930:ERL720930 FBB720930:FBH720930 FKX720930:FLD720930 FUT720930:FUZ720930 GEP720930:GEV720930 GOL720930:GOR720930 GYH720930:GYN720930 HID720930:HIJ720930 HRZ720930:HSF720930 IBV720930:ICB720930 ILR720930:ILX720930 IVN720930:IVT720930 JFJ720930:JFP720930 JPF720930:JPL720930 JZB720930:JZH720930 KIX720930:KJD720930 KST720930:KSZ720930 LCP720930:LCV720930 LML720930:LMR720930 LWH720930:LWN720930 MGD720930:MGJ720930 MPZ720930:MQF720930 MZV720930:NAB720930 NJR720930:NJX720930 NTN720930:NTT720930 ODJ720930:ODP720930 ONF720930:ONL720930 OXB720930:OXH720930 PGX720930:PHD720930 PQT720930:PQZ720930 QAP720930:QAV720930 QKL720930:QKR720930 QUH720930:QUN720930 RED720930:REJ720930 RNZ720930:ROF720930 RXV720930:RYB720930 SHR720930:SHX720930 SRN720930:SRT720930 TBJ720930:TBP720930 TLF720930:TLL720930 TVB720930:TVH720930 UEX720930:UFD720930 UOT720930:UOZ720930 UYP720930:UYV720930 VIL720930:VIR720930 VSH720930:VSN720930 WCD720930:WCJ720930 WLZ720930:WMF720930 WVV720930:WWB720930 N786466:T786466 JJ786466:JP786466 TF786466:TL786466 ADB786466:ADH786466 AMX786466:AND786466 AWT786466:AWZ786466 BGP786466:BGV786466 BQL786466:BQR786466 CAH786466:CAN786466 CKD786466:CKJ786466 CTZ786466:CUF786466 DDV786466:DEB786466 DNR786466:DNX786466 DXN786466:DXT786466 EHJ786466:EHP786466 ERF786466:ERL786466 FBB786466:FBH786466 FKX786466:FLD786466 FUT786466:FUZ786466 GEP786466:GEV786466 GOL786466:GOR786466 GYH786466:GYN786466 HID786466:HIJ786466 HRZ786466:HSF786466 IBV786466:ICB786466 ILR786466:ILX786466 IVN786466:IVT786466 JFJ786466:JFP786466 JPF786466:JPL786466 JZB786466:JZH786466 KIX786466:KJD786466 KST786466:KSZ786466 LCP786466:LCV786466 LML786466:LMR786466 LWH786466:LWN786466 MGD786466:MGJ786466 MPZ786466:MQF786466 MZV786466:NAB786466 NJR786466:NJX786466 NTN786466:NTT786466 ODJ786466:ODP786466 ONF786466:ONL786466 OXB786466:OXH786466 PGX786466:PHD786466 PQT786466:PQZ786466 QAP786466:QAV786466 QKL786466:QKR786466 QUH786466:QUN786466 RED786466:REJ786466 RNZ786466:ROF786466 RXV786466:RYB786466 SHR786466:SHX786466 SRN786466:SRT786466 TBJ786466:TBP786466 TLF786466:TLL786466 TVB786466:TVH786466 UEX786466:UFD786466 UOT786466:UOZ786466 UYP786466:UYV786466 VIL786466:VIR786466 VSH786466:VSN786466 WCD786466:WCJ786466 WLZ786466:WMF786466 WVV786466:WWB786466 N852002:T852002 JJ852002:JP852002 TF852002:TL852002 ADB852002:ADH852002 AMX852002:AND852002 AWT852002:AWZ852002 BGP852002:BGV852002 BQL852002:BQR852002 CAH852002:CAN852002 CKD852002:CKJ852002 CTZ852002:CUF852002 DDV852002:DEB852002 DNR852002:DNX852002 DXN852002:DXT852002 EHJ852002:EHP852002 ERF852002:ERL852002 FBB852002:FBH852002 FKX852002:FLD852002 FUT852002:FUZ852002 GEP852002:GEV852002 GOL852002:GOR852002 GYH852002:GYN852002 HID852002:HIJ852002 HRZ852002:HSF852002 IBV852002:ICB852002 ILR852002:ILX852002 IVN852002:IVT852002 JFJ852002:JFP852002 JPF852002:JPL852002 JZB852002:JZH852002 KIX852002:KJD852002 KST852002:KSZ852002 LCP852002:LCV852002 LML852002:LMR852002 LWH852002:LWN852002 MGD852002:MGJ852002 MPZ852002:MQF852002 MZV852002:NAB852002 NJR852002:NJX852002 NTN852002:NTT852002 ODJ852002:ODP852002 ONF852002:ONL852002 OXB852002:OXH852002 PGX852002:PHD852002 PQT852002:PQZ852002 QAP852002:QAV852002 QKL852002:QKR852002 QUH852002:QUN852002 RED852002:REJ852002 RNZ852002:ROF852002 RXV852002:RYB852002 SHR852002:SHX852002 SRN852002:SRT852002 TBJ852002:TBP852002 TLF852002:TLL852002 TVB852002:TVH852002 UEX852002:UFD852002 UOT852002:UOZ852002 UYP852002:UYV852002 VIL852002:VIR852002 VSH852002:VSN852002 WCD852002:WCJ852002 WLZ852002:WMF852002 WVV852002:WWB852002 N917538:T917538 JJ917538:JP917538 TF917538:TL917538 ADB917538:ADH917538 AMX917538:AND917538 AWT917538:AWZ917538 BGP917538:BGV917538 BQL917538:BQR917538 CAH917538:CAN917538 CKD917538:CKJ917538 CTZ917538:CUF917538 DDV917538:DEB917538 DNR917538:DNX917538 DXN917538:DXT917538 EHJ917538:EHP917538 ERF917538:ERL917538 FBB917538:FBH917538 FKX917538:FLD917538 FUT917538:FUZ917538 GEP917538:GEV917538 GOL917538:GOR917538 GYH917538:GYN917538 HID917538:HIJ917538 HRZ917538:HSF917538 IBV917538:ICB917538 ILR917538:ILX917538 IVN917538:IVT917538 JFJ917538:JFP917538 JPF917538:JPL917538 JZB917538:JZH917538 KIX917538:KJD917538 KST917538:KSZ917538 LCP917538:LCV917538 LML917538:LMR917538 LWH917538:LWN917538 MGD917538:MGJ917538 MPZ917538:MQF917538 MZV917538:NAB917538 NJR917538:NJX917538 NTN917538:NTT917538 ODJ917538:ODP917538 ONF917538:ONL917538 OXB917538:OXH917538 PGX917538:PHD917538 PQT917538:PQZ917538 QAP917538:QAV917538 QKL917538:QKR917538 QUH917538:QUN917538 RED917538:REJ917538 RNZ917538:ROF917538 RXV917538:RYB917538 SHR917538:SHX917538 SRN917538:SRT917538 TBJ917538:TBP917538 TLF917538:TLL917538 TVB917538:TVH917538 UEX917538:UFD917538 UOT917538:UOZ917538 UYP917538:UYV917538 VIL917538:VIR917538 VSH917538:VSN917538 WCD917538:WCJ917538 WLZ917538:WMF917538 WVV917538:WWB917538 N983074:T983074 JJ983074:JP983074 TF983074:TL983074 ADB983074:ADH983074 AMX983074:AND983074 AWT983074:AWZ983074 BGP983074:BGV983074 BQL983074:BQR983074 CAH983074:CAN983074 CKD983074:CKJ983074 CTZ983074:CUF983074 DDV983074:DEB983074 DNR983074:DNX983074 DXN983074:DXT983074 EHJ983074:EHP983074 ERF983074:ERL983074 FBB983074:FBH983074 FKX983074:FLD983074 FUT983074:FUZ983074 GEP983074:GEV983074 GOL983074:GOR983074 GYH983074:GYN983074 HID983074:HIJ983074 HRZ983074:HSF983074 IBV983074:ICB983074 ILR983074:ILX983074 IVN983074:IVT983074 JFJ983074:JFP983074 JPF983074:JPL983074 JZB983074:JZH983074 KIX983074:KJD983074 KST983074:KSZ983074 LCP983074:LCV983074 LML983074:LMR983074 LWH983074:LWN983074 MGD983074:MGJ983074 MPZ983074:MQF983074 MZV983074:NAB983074 NJR983074:NJX983074 NTN983074:NTT983074 ODJ983074:ODP983074 ONF983074:ONL983074 OXB983074:OXH983074 PGX983074:PHD983074 PQT983074:PQZ983074 QAP983074:QAV983074 QKL983074:QKR983074 QUH983074:QUN983074 RED983074:REJ983074 RNZ983074:ROF983074 RXV983074:RYB983074 SHR983074:SHX983074 SRN983074:SRT983074 TBJ983074:TBP983074 TLF983074:TLL983074 TVB983074:TVH983074 UEX983074:UFD983074 UOT983074:UOZ983074 UYP983074:UYV983074 VIL983074:VIR983074 VSH983074:VSN983074 WCD983074:WCJ983074 WLZ983074:WMF983074 WVV983074:WWB983074" xr:uid="{00000000-0002-0000-0400-00000D000000}">
      <formula1>"Purchase Option, Purchase Contract, Deed, 99 Year Lease, None Yet"</formula1>
    </dataValidation>
    <dataValidation type="list" allowBlank="1" showInputMessage="1" showErrorMessage="1" sqref="J65477:O65478 JF65477:JK65478 TB65477:TG65478 ACX65477:ADC65478 AMT65477:AMY65478 AWP65477:AWU65478 BGL65477:BGQ65478 BQH65477:BQM65478 CAD65477:CAI65478 CJZ65477:CKE65478 CTV65477:CUA65478 DDR65477:DDW65478 DNN65477:DNS65478 DXJ65477:DXO65478 EHF65477:EHK65478 ERB65477:ERG65478 FAX65477:FBC65478 FKT65477:FKY65478 FUP65477:FUU65478 GEL65477:GEQ65478 GOH65477:GOM65478 GYD65477:GYI65478 HHZ65477:HIE65478 HRV65477:HSA65478 IBR65477:IBW65478 ILN65477:ILS65478 IVJ65477:IVO65478 JFF65477:JFK65478 JPB65477:JPG65478 JYX65477:JZC65478 KIT65477:KIY65478 KSP65477:KSU65478 LCL65477:LCQ65478 LMH65477:LMM65478 LWD65477:LWI65478 MFZ65477:MGE65478 MPV65477:MQA65478 MZR65477:MZW65478 NJN65477:NJS65478 NTJ65477:NTO65478 ODF65477:ODK65478 ONB65477:ONG65478 OWX65477:OXC65478 PGT65477:PGY65478 PQP65477:PQU65478 QAL65477:QAQ65478 QKH65477:QKM65478 QUD65477:QUI65478 RDZ65477:REE65478 RNV65477:ROA65478 RXR65477:RXW65478 SHN65477:SHS65478 SRJ65477:SRO65478 TBF65477:TBK65478 TLB65477:TLG65478 TUX65477:TVC65478 UET65477:UEY65478 UOP65477:UOU65478 UYL65477:UYQ65478 VIH65477:VIM65478 VSD65477:VSI65478 WBZ65477:WCE65478 WLV65477:WMA65478 WVR65477:WVW65478 J131013:O131014 JF131013:JK131014 TB131013:TG131014 ACX131013:ADC131014 AMT131013:AMY131014 AWP131013:AWU131014 BGL131013:BGQ131014 BQH131013:BQM131014 CAD131013:CAI131014 CJZ131013:CKE131014 CTV131013:CUA131014 DDR131013:DDW131014 DNN131013:DNS131014 DXJ131013:DXO131014 EHF131013:EHK131014 ERB131013:ERG131014 FAX131013:FBC131014 FKT131013:FKY131014 FUP131013:FUU131014 GEL131013:GEQ131014 GOH131013:GOM131014 GYD131013:GYI131014 HHZ131013:HIE131014 HRV131013:HSA131014 IBR131013:IBW131014 ILN131013:ILS131014 IVJ131013:IVO131014 JFF131013:JFK131014 JPB131013:JPG131014 JYX131013:JZC131014 KIT131013:KIY131014 KSP131013:KSU131014 LCL131013:LCQ131014 LMH131013:LMM131014 LWD131013:LWI131014 MFZ131013:MGE131014 MPV131013:MQA131014 MZR131013:MZW131014 NJN131013:NJS131014 NTJ131013:NTO131014 ODF131013:ODK131014 ONB131013:ONG131014 OWX131013:OXC131014 PGT131013:PGY131014 PQP131013:PQU131014 QAL131013:QAQ131014 QKH131013:QKM131014 QUD131013:QUI131014 RDZ131013:REE131014 RNV131013:ROA131014 RXR131013:RXW131014 SHN131013:SHS131014 SRJ131013:SRO131014 TBF131013:TBK131014 TLB131013:TLG131014 TUX131013:TVC131014 UET131013:UEY131014 UOP131013:UOU131014 UYL131013:UYQ131014 VIH131013:VIM131014 VSD131013:VSI131014 WBZ131013:WCE131014 WLV131013:WMA131014 WVR131013:WVW131014 J196549:O196550 JF196549:JK196550 TB196549:TG196550 ACX196549:ADC196550 AMT196549:AMY196550 AWP196549:AWU196550 BGL196549:BGQ196550 BQH196549:BQM196550 CAD196549:CAI196550 CJZ196549:CKE196550 CTV196549:CUA196550 DDR196549:DDW196550 DNN196549:DNS196550 DXJ196549:DXO196550 EHF196549:EHK196550 ERB196549:ERG196550 FAX196549:FBC196550 FKT196549:FKY196550 FUP196549:FUU196550 GEL196549:GEQ196550 GOH196549:GOM196550 GYD196549:GYI196550 HHZ196549:HIE196550 HRV196549:HSA196550 IBR196549:IBW196550 ILN196549:ILS196550 IVJ196549:IVO196550 JFF196549:JFK196550 JPB196549:JPG196550 JYX196549:JZC196550 KIT196549:KIY196550 KSP196549:KSU196550 LCL196549:LCQ196550 LMH196549:LMM196550 LWD196549:LWI196550 MFZ196549:MGE196550 MPV196549:MQA196550 MZR196549:MZW196550 NJN196549:NJS196550 NTJ196549:NTO196550 ODF196549:ODK196550 ONB196549:ONG196550 OWX196549:OXC196550 PGT196549:PGY196550 PQP196549:PQU196550 QAL196549:QAQ196550 QKH196549:QKM196550 QUD196549:QUI196550 RDZ196549:REE196550 RNV196549:ROA196550 RXR196549:RXW196550 SHN196549:SHS196550 SRJ196549:SRO196550 TBF196549:TBK196550 TLB196549:TLG196550 TUX196549:TVC196550 UET196549:UEY196550 UOP196549:UOU196550 UYL196549:UYQ196550 VIH196549:VIM196550 VSD196549:VSI196550 WBZ196549:WCE196550 WLV196549:WMA196550 WVR196549:WVW196550 J262085:O262086 JF262085:JK262086 TB262085:TG262086 ACX262085:ADC262086 AMT262085:AMY262086 AWP262085:AWU262086 BGL262085:BGQ262086 BQH262085:BQM262086 CAD262085:CAI262086 CJZ262085:CKE262086 CTV262085:CUA262086 DDR262085:DDW262086 DNN262085:DNS262086 DXJ262085:DXO262086 EHF262085:EHK262086 ERB262085:ERG262086 FAX262085:FBC262086 FKT262085:FKY262086 FUP262085:FUU262086 GEL262085:GEQ262086 GOH262085:GOM262086 GYD262085:GYI262086 HHZ262085:HIE262086 HRV262085:HSA262086 IBR262085:IBW262086 ILN262085:ILS262086 IVJ262085:IVO262086 JFF262085:JFK262086 JPB262085:JPG262086 JYX262085:JZC262086 KIT262085:KIY262086 KSP262085:KSU262086 LCL262085:LCQ262086 LMH262085:LMM262086 LWD262085:LWI262086 MFZ262085:MGE262086 MPV262085:MQA262086 MZR262085:MZW262086 NJN262085:NJS262086 NTJ262085:NTO262086 ODF262085:ODK262086 ONB262085:ONG262086 OWX262085:OXC262086 PGT262085:PGY262086 PQP262085:PQU262086 QAL262085:QAQ262086 QKH262085:QKM262086 QUD262085:QUI262086 RDZ262085:REE262086 RNV262085:ROA262086 RXR262085:RXW262086 SHN262085:SHS262086 SRJ262085:SRO262086 TBF262085:TBK262086 TLB262085:TLG262086 TUX262085:TVC262086 UET262085:UEY262086 UOP262085:UOU262086 UYL262085:UYQ262086 VIH262085:VIM262086 VSD262085:VSI262086 WBZ262085:WCE262086 WLV262085:WMA262086 WVR262085:WVW262086 J327621:O327622 JF327621:JK327622 TB327621:TG327622 ACX327621:ADC327622 AMT327621:AMY327622 AWP327621:AWU327622 BGL327621:BGQ327622 BQH327621:BQM327622 CAD327621:CAI327622 CJZ327621:CKE327622 CTV327621:CUA327622 DDR327621:DDW327622 DNN327621:DNS327622 DXJ327621:DXO327622 EHF327621:EHK327622 ERB327621:ERG327622 FAX327621:FBC327622 FKT327621:FKY327622 FUP327621:FUU327622 GEL327621:GEQ327622 GOH327621:GOM327622 GYD327621:GYI327622 HHZ327621:HIE327622 HRV327621:HSA327622 IBR327621:IBW327622 ILN327621:ILS327622 IVJ327621:IVO327622 JFF327621:JFK327622 JPB327621:JPG327622 JYX327621:JZC327622 KIT327621:KIY327622 KSP327621:KSU327622 LCL327621:LCQ327622 LMH327621:LMM327622 LWD327621:LWI327622 MFZ327621:MGE327622 MPV327621:MQA327622 MZR327621:MZW327622 NJN327621:NJS327622 NTJ327621:NTO327622 ODF327621:ODK327622 ONB327621:ONG327622 OWX327621:OXC327622 PGT327621:PGY327622 PQP327621:PQU327622 QAL327621:QAQ327622 QKH327621:QKM327622 QUD327621:QUI327622 RDZ327621:REE327622 RNV327621:ROA327622 RXR327621:RXW327622 SHN327621:SHS327622 SRJ327621:SRO327622 TBF327621:TBK327622 TLB327621:TLG327622 TUX327621:TVC327622 UET327621:UEY327622 UOP327621:UOU327622 UYL327621:UYQ327622 VIH327621:VIM327622 VSD327621:VSI327622 WBZ327621:WCE327622 WLV327621:WMA327622 WVR327621:WVW327622 J393157:O393158 JF393157:JK393158 TB393157:TG393158 ACX393157:ADC393158 AMT393157:AMY393158 AWP393157:AWU393158 BGL393157:BGQ393158 BQH393157:BQM393158 CAD393157:CAI393158 CJZ393157:CKE393158 CTV393157:CUA393158 DDR393157:DDW393158 DNN393157:DNS393158 DXJ393157:DXO393158 EHF393157:EHK393158 ERB393157:ERG393158 FAX393157:FBC393158 FKT393157:FKY393158 FUP393157:FUU393158 GEL393157:GEQ393158 GOH393157:GOM393158 GYD393157:GYI393158 HHZ393157:HIE393158 HRV393157:HSA393158 IBR393157:IBW393158 ILN393157:ILS393158 IVJ393157:IVO393158 JFF393157:JFK393158 JPB393157:JPG393158 JYX393157:JZC393158 KIT393157:KIY393158 KSP393157:KSU393158 LCL393157:LCQ393158 LMH393157:LMM393158 LWD393157:LWI393158 MFZ393157:MGE393158 MPV393157:MQA393158 MZR393157:MZW393158 NJN393157:NJS393158 NTJ393157:NTO393158 ODF393157:ODK393158 ONB393157:ONG393158 OWX393157:OXC393158 PGT393157:PGY393158 PQP393157:PQU393158 QAL393157:QAQ393158 QKH393157:QKM393158 QUD393157:QUI393158 RDZ393157:REE393158 RNV393157:ROA393158 RXR393157:RXW393158 SHN393157:SHS393158 SRJ393157:SRO393158 TBF393157:TBK393158 TLB393157:TLG393158 TUX393157:TVC393158 UET393157:UEY393158 UOP393157:UOU393158 UYL393157:UYQ393158 VIH393157:VIM393158 VSD393157:VSI393158 WBZ393157:WCE393158 WLV393157:WMA393158 WVR393157:WVW393158 J458693:O458694 JF458693:JK458694 TB458693:TG458694 ACX458693:ADC458694 AMT458693:AMY458694 AWP458693:AWU458694 BGL458693:BGQ458694 BQH458693:BQM458694 CAD458693:CAI458694 CJZ458693:CKE458694 CTV458693:CUA458694 DDR458693:DDW458694 DNN458693:DNS458694 DXJ458693:DXO458694 EHF458693:EHK458694 ERB458693:ERG458694 FAX458693:FBC458694 FKT458693:FKY458694 FUP458693:FUU458694 GEL458693:GEQ458694 GOH458693:GOM458694 GYD458693:GYI458694 HHZ458693:HIE458694 HRV458693:HSA458694 IBR458693:IBW458694 ILN458693:ILS458694 IVJ458693:IVO458694 JFF458693:JFK458694 JPB458693:JPG458694 JYX458693:JZC458694 KIT458693:KIY458694 KSP458693:KSU458694 LCL458693:LCQ458694 LMH458693:LMM458694 LWD458693:LWI458694 MFZ458693:MGE458694 MPV458693:MQA458694 MZR458693:MZW458694 NJN458693:NJS458694 NTJ458693:NTO458694 ODF458693:ODK458694 ONB458693:ONG458694 OWX458693:OXC458694 PGT458693:PGY458694 PQP458693:PQU458694 QAL458693:QAQ458694 QKH458693:QKM458694 QUD458693:QUI458694 RDZ458693:REE458694 RNV458693:ROA458694 RXR458693:RXW458694 SHN458693:SHS458694 SRJ458693:SRO458694 TBF458693:TBK458694 TLB458693:TLG458694 TUX458693:TVC458694 UET458693:UEY458694 UOP458693:UOU458694 UYL458693:UYQ458694 VIH458693:VIM458694 VSD458693:VSI458694 WBZ458693:WCE458694 WLV458693:WMA458694 WVR458693:WVW458694 J524229:O524230 JF524229:JK524230 TB524229:TG524230 ACX524229:ADC524230 AMT524229:AMY524230 AWP524229:AWU524230 BGL524229:BGQ524230 BQH524229:BQM524230 CAD524229:CAI524230 CJZ524229:CKE524230 CTV524229:CUA524230 DDR524229:DDW524230 DNN524229:DNS524230 DXJ524229:DXO524230 EHF524229:EHK524230 ERB524229:ERG524230 FAX524229:FBC524230 FKT524229:FKY524230 FUP524229:FUU524230 GEL524229:GEQ524230 GOH524229:GOM524230 GYD524229:GYI524230 HHZ524229:HIE524230 HRV524229:HSA524230 IBR524229:IBW524230 ILN524229:ILS524230 IVJ524229:IVO524230 JFF524229:JFK524230 JPB524229:JPG524230 JYX524229:JZC524230 KIT524229:KIY524230 KSP524229:KSU524230 LCL524229:LCQ524230 LMH524229:LMM524230 LWD524229:LWI524230 MFZ524229:MGE524230 MPV524229:MQA524230 MZR524229:MZW524230 NJN524229:NJS524230 NTJ524229:NTO524230 ODF524229:ODK524230 ONB524229:ONG524230 OWX524229:OXC524230 PGT524229:PGY524230 PQP524229:PQU524230 QAL524229:QAQ524230 QKH524229:QKM524230 QUD524229:QUI524230 RDZ524229:REE524230 RNV524229:ROA524230 RXR524229:RXW524230 SHN524229:SHS524230 SRJ524229:SRO524230 TBF524229:TBK524230 TLB524229:TLG524230 TUX524229:TVC524230 UET524229:UEY524230 UOP524229:UOU524230 UYL524229:UYQ524230 VIH524229:VIM524230 VSD524229:VSI524230 WBZ524229:WCE524230 WLV524229:WMA524230 WVR524229:WVW524230 J589765:O589766 JF589765:JK589766 TB589765:TG589766 ACX589765:ADC589766 AMT589765:AMY589766 AWP589765:AWU589766 BGL589765:BGQ589766 BQH589765:BQM589766 CAD589765:CAI589766 CJZ589765:CKE589766 CTV589765:CUA589766 DDR589765:DDW589766 DNN589765:DNS589766 DXJ589765:DXO589766 EHF589765:EHK589766 ERB589765:ERG589766 FAX589765:FBC589766 FKT589765:FKY589766 FUP589765:FUU589766 GEL589765:GEQ589766 GOH589765:GOM589766 GYD589765:GYI589766 HHZ589765:HIE589766 HRV589765:HSA589766 IBR589765:IBW589766 ILN589765:ILS589766 IVJ589765:IVO589766 JFF589765:JFK589766 JPB589765:JPG589766 JYX589765:JZC589766 KIT589765:KIY589766 KSP589765:KSU589766 LCL589765:LCQ589766 LMH589765:LMM589766 LWD589765:LWI589766 MFZ589765:MGE589766 MPV589765:MQA589766 MZR589765:MZW589766 NJN589765:NJS589766 NTJ589765:NTO589766 ODF589765:ODK589766 ONB589765:ONG589766 OWX589765:OXC589766 PGT589765:PGY589766 PQP589765:PQU589766 QAL589765:QAQ589766 QKH589765:QKM589766 QUD589765:QUI589766 RDZ589765:REE589766 RNV589765:ROA589766 RXR589765:RXW589766 SHN589765:SHS589766 SRJ589765:SRO589766 TBF589765:TBK589766 TLB589765:TLG589766 TUX589765:TVC589766 UET589765:UEY589766 UOP589765:UOU589766 UYL589765:UYQ589766 VIH589765:VIM589766 VSD589765:VSI589766 WBZ589765:WCE589766 WLV589765:WMA589766 WVR589765:WVW589766 J655301:O655302 JF655301:JK655302 TB655301:TG655302 ACX655301:ADC655302 AMT655301:AMY655302 AWP655301:AWU655302 BGL655301:BGQ655302 BQH655301:BQM655302 CAD655301:CAI655302 CJZ655301:CKE655302 CTV655301:CUA655302 DDR655301:DDW655302 DNN655301:DNS655302 DXJ655301:DXO655302 EHF655301:EHK655302 ERB655301:ERG655302 FAX655301:FBC655302 FKT655301:FKY655302 FUP655301:FUU655302 GEL655301:GEQ655302 GOH655301:GOM655302 GYD655301:GYI655302 HHZ655301:HIE655302 HRV655301:HSA655302 IBR655301:IBW655302 ILN655301:ILS655302 IVJ655301:IVO655302 JFF655301:JFK655302 JPB655301:JPG655302 JYX655301:JZC655302 KIT655301:KIY655302 KSP655301:KSU655302 LCL655301:LCQ655302 LMH655301:LMM655302 LWD655301:LWI655302 MFZ655301:MGE655302 MPV655301:MQA655302 MZR655301:MZW655302 NJN655301:NJS655302 NTJ655301:NTO655302 ODF655301:ODK655302 ONB655301:ONG655302 OWX655301:OXC655302 PGT655301:PGY655302 PQP655301:PQU655302 QAL655301:QAQ655302 QKH655301:QKM655302 QUD655301:QUI655302 RDZ655301:REE655302 RNV655301:ROA655302 RXR655301:RXW655302 SHN655301:SHS655302 SRJ655301:SRO655302 TBF655301:TBK655302 TLB655301:TLG655302 TUX655301:TVC655302 UET655301:UEY655302 UOP655301:UOU655302 UYL655301:UYQ655302 VIH655301:VIM655302 VSD655301:VSI655302 WBZ655301:WCE655302 WLV655301:WMA655302 WVR655301:WVW655302 J720837:O720838 JF720837:JK720838 TB720837:TG720838 ACX720837:ADC720838 AMT720837:AMY720838 AWP720837:AWU720838 BGL720837:BGQ720838 BQH720837:BQM720838 CAD720837:CAI720838 CJZ720837:CKE720838 CTV720837:CUA720838 DDR720837:DDW720838 DNN720837:DNS720838 DXJ720837:DXO720838 EHF720837:EHK720838 ERB720837:ERG720838 FAX720837:FBC720838 FKT720837:FKY720838 FUP720837:FUU720838 GEL720837:GEQ720838 GOH720837:GOM720838 GYD720837:GYI720838 HHZ720837:HIE720838 HRV720837:HSA720838 IBR720837:IBW720838 ILN720837:ILS720838 IVJ720837:IVO720838 JFF720837:JFK720838 JPB720837:JPG720838 JYX720837:JZC720838 KIT720837:KIY720838 KSP720837:KSU720838 LCL720837:LCQ720838 LMH720837:LMM720838 LWD720837:LWI720838 MFZ720837:MGE720838 MPV720837:MQA720838 MZR720837:MZW720838 NJN720837:NJS720838 NTJ720837:NTO720838 ODF720837:ODK720838 ONB720837:ONG720838 OWX720837:OXC720838 PGT720837:PGY720838 PQP720837:PQU720838 QAL720837:QAQ720838 QKH720837:QKM720838 QUD720837:QUI720838 RDZ720837:REE720838 RNV720837:ROA720838 RXR720837:RXW720838 SHN720837:SHS720838 SRJ720837:SRO720838 TBF720837:TBK720838 TLB720837:TLG720838 TUX720837:TVC720838 UET720837:UEY720838 UOP720837:UOU720838 UYL720837:UYQ720838 VIH720837:VIM720838 VSD720837:VSI720838 WBZ720837:WCE720838 WLV720837:WMA720838 WVR720837:WVW720838 J786373:O786374 JF786373:JK786374 TB786373:TG786374 ACX786373:ADC786374 AMT786373:AMY786374 AWP786373:AWU786374 BGL786373:BGQ786374 BQH786373:BQM786374 CAD786373:CAI786374 CJZ786373:CKE786374 CTV786373:CUA786374 DDR786373:DDW786374 DNN786373:DNS786374 DXJ786373:DXO786374 EHF786373:EHK786374 ERB786373:ERG786374 FAX786373:FBC786374 FKT786373:FKY786374 FUP786373:FUU786374 GEL786373:GEQ786374 GOH786373:GOM786374 GYD786373:GYI786374 HHZ786373:HIE786374 HRV786373:HSA786374 IBR786373:IBW786374 ILN786373:ILS786374 IVJ786373:IVO786374 JFF786373:JFK786374 JPB786373:JPG786374 JYX786373:JZC786374 KIT786373:KIY786374 KSP786373:KSU786374 LCL786373:LCQ786374 LMH786373:LMM786374 LWD786373:LWI786374 MFZ786373:MGE786374 MPV786373:MQA786374 MZR786373:MZW786374 NJN786373:NJS786374 NTJ786373:NTO786374 ODF786373:ODK786374 ONB786373:ONG786374 OWX786373:OXC786374 PGT786373:PGY786374 PQP786373:PQU786374 QAL786373:QAQ786374 QKH786373:QKM786374 QUD786373:QUI786374 RDZ786373:REE786374 RNV786373:ROA786374 RXR786373:RXW786374 SHN786373:SHS786374 SRJ786373:SRO786374 TBF786373:TBK786374 TLB786373:TLG786374 TUX786373:TVC786374 UET786373:UEY786374 UOP786373:UOU786374 UYL786373:UYQ786374 VIH786373:VIM786374 VSD786373:VSI786374 WBZ786373:WCE786374 WLV786373:WMA786374 WVR786373:WVW786374 J851909:O851910 JF851909:JK851910 TB851909:TG851910 ACX851909:ADC851910 AMT851909:AMY851910 AWP851909:AWU851910 BGL851909:BGQ851910 BQH851909:BQM851910 CAD851909:CAI851910 CJZ851909:CKE851910 CTV851909:CUA851910 DDR851909:DDW851910 DNN851909:DNS851910 DXJ851909:DXO851910 EHF851909:EHK851910 ERB851909:ERG851910 FAX851909:FBC851910 FKT851909:FKY851910 FUP851909:FUU851910 GEL851909:GEQ851910 GOH851909:GOM851910 GYD851909:GYI851910 HHZ851909:HIE851910 HRV851909:HSA851910 IBR851909:IBW851910 ILN851909:ILS851910 IVJ851909:IVO851910 JFF851909:JFK851910 JPB851909:JPG851910 JYX851909:JZC851910 KIT851909:KIY851910 KSP851909:KSU851910 LCL851909:LCQ851910 LMH851909:LMM851910 LWD851909:LWI851910 MFZ851909:MGE851910 MPV851909:MQA851910 MZR851909:MZW851910 NJN851909:NJS851910 NTJ851909:NTO851910 ODF851909:ODK851910 ONB851909:ONG851910 OWX851909:OXC851910 PGT851909:PGY851910 PQP851909:PQU851910 QAL851909:QAQ851910 QKH851909:QKM851910 QUD851909:QUI851910 RDZ851909:REE851910 RNV851909:ROA851910 RXR851909:RXW851910 SHN851909:SHS851910 SRJ851909:SRO851910 TBF851909:TBK851910 TLB851909:TLG851910 TUX851909:TVC851910 UET851909:UEY851910 UOP851909:UOU851910 UYL851909:UYQ851910 VIH851909:VIM851910 VSD851909:VSI851910 WBZ851909:WCE851910 WLV851909:WMA851910 WVR851909:WVW851910 J917445:O917446 JF917445:JK917446 TB917445:TG917446 ACX917445:ADC917446 AMT917445:AMY917446 AWP917445:AWU917446 BGL917445:BGQ917446 BQH917445:BQM917446 CAD917445:CAI917446 CJZ917445:CKE917446 CTV917445:CUA917446 DDR917445:DDW917446 DNN917445:DNS917446 DXJ917445:DXO917446 EHF917445:EHK917446 ERB917445:ERG917446 FAX917445:FBC917446 FKT917445:FKY917446 FUP917445:FUU917446 GEL917445:GEQ917446 GOH917445:GOM917446 GYD917445:GYI917446 HHZ917445:HIE917446 HRV917445:HSA917446 IBR917445:IBW917446 ILN917445:ILS917446 IVJ917445:IVO917446 JFF917445:JFK917446 JPB917445:JPG917446 JYX917445:JZC917446 KIT917445:KIY917446 KSP917445:KSU917446 LCL917445:LCQ917446 LMH917445:LMM917446 LWD917445:LWI917446 MFZ917445:MGE917446 MPV917445:MQA917446 MZR917445:MZW917446 NJN917445:NJS917446 NTJ917445:NTO917446 ODF917445:ODK917446 ONB917445:ONG917446 OWX917445:OXC917446 PGT917445:PGY917446 PQP917445:PQU917446 QAL917445:QAQ917446 QKH917445:QKM917446 QUD917445:QUI917446 RDZ917445:REE917446 RNV917445:ROA917446 RXR917445:RXW917446 SHN917445:SHS917446 SRJ917445:SRO917446 TBF917445:TBK917446 TLB917445:TLG917446 TUX917445:TVC917446 UET917445:UEY917446 UOP917445:UOU917446 UYL917445:UYQ917446 VIH917445:VIM917446 VSD917445:VSI917446 WBZ917445:WCE917446 WLV917445:WMA917446 WVR917445:WVW917446 J982981:O982982 JF982981:JK982982 TB982981:TG982982 ACX982981:ADC982982 AMT982981:AMY982982 AWP982981:AWU982982 BGL982981:BGQ982982 BQH982981:BQM982982 CAD982981:CAI982982 CJZ982981:CKE982982 CTV982981:CUA982982 DDR982981:DDW982982 DNN982981:DNS982982 DXJ982981:DXO982982 EHF982981:EHK982982 ERB982981:ERG982982 FAX982981:FBC982982 FKT982981:FKY982982 FUP982981:FUU982982 GEL982981:GEQ982982 GOH982981:GOM982982 GYD982981:GYI982982 HHZ982981:HIE982982 HRV982981:HSA982982 IBR982981:IBW982982 ILN982981:ILS982982 IVJ982981:IVO982982 JFF982981:JFK982982 JPB982981:JPG982982 JYX982981:JZC982982 KIT982981:KIY982982 KSP982981:KSU982982 LCL982981:LCQ982982 LMH982981:LMM982982 LWD982981:LWI982982 MFZ982981:MGE982982 MPV982981:MQA982982 MZR982981:MZW982982 NJN982981:NJS982982 NTJ982981:NTO982982 ODF982981:ODK982982 ONB982981:ONG982982 OWX982981:OXC982982 PGT982981:PGY982982 PQP982981:PQU982982 QAL982981:QAQ982982 QKH982981:QKM982982 QUD982981:QUI982982 RDZ982981:REE982982 RNV982981:ROA982982 RXR982981:RXW982982 SHN982981:SHS982982 SRJ982981:SRO982982 TBF982981:TBK982982 TLB982981:TLG982982 TUX982981:TVC982982 UET982981:UEY982982 UOP982981:UOU982982 UYL982981:UYQ982982 VIH982981:VIM982982 VSD982981:VSI982982 WBZ982981:WCE982982 WLV982981:WMA982982 WVR982981:WVW982982 WVR16:WVW16 WLV16:WMA16 WBZ16:WCE16 VSD16:VSI16 VIH16:VIM16 UYL16:UYQ16 UOP16:UOU16 UET16:UEY16 TUX16:TVC16 TLB16:TLG16 TBF16:TBK16 SRJ16:SRO16 SHN16:SHS16 RXR16:RXW16 RNV16:ROA16 RDZ16:REE16 QUD16:QUI16 QKH16:QKM16 QAL16:QAQ16 PQP16:PQU16 PGT16:PGY16 OWX16:OXC16 ONB16:ONG16 ODF16:ODK16 NTJ16:NTO16 NJN16:NJS16 MZR16:MZW16 MPV16:MQA16 MFZ16:MGE16 LWD16:LWI16 LMH16:LMM16 LCL16:LCQ16 KSP16:KSU16 KIT16:KIY16 JYX16:JZC16 JPB16:JPG16 JFF16:JFK16 IVJ16:IVO16 ILN16:ILS16 IBR16:IBW16 HRV16:HSA16 HHZ16:HIE16 GYD16:GYI16 GOH16:GOM16 GEL16:GEQ16 FUP16:FUU16 FKT16:FKY16 FAX16:FBC16 ERB16:ERG16 EHF16:EHK16 DXJ16:DXO16 DNN16:DNS16 DDR16:DDW16 CTV16:CUA16 CJZ16:CKE16 CAD16:CAI16 BQH16:BQM16 BGL16:BGQ16 AWP16:AWU16 AMT16:AMY16 ACX16:ADC16 TB16:TG16 JF16:JK16 J16:O16" xr:uid="{00000000-0002-0000-0400-00000E000000}">
      <formula1>"Single Family Detached, Two-Family, Townhouse/Rowhouse, Other"</formula1>
    </dataValidation>
    <dataValidation type="list" allowBlank="1" showInputMessage="1" showErrorMessage="1" sqref="J14:O14" xr:uid="{00000000-0002-0000-0400-00000F000000}">
      <formula1>"Single Family Detached, Mobile Home, Two-Family, Townhouse/Rowhouse, Other"</formula1>
    </dataValidation>
    <dataValidation type="list" allowBlank="1" showInputMessage="1" showErrorMessage="1" sqref="H6:S6" xr:uid="{CE03C289-0F60-4271-8903-E6E255E734A0}">
      <formula1>"Housing Development Alliance, HOMES Inc."</formula1>
    </dataValidation>
  </dataValidations>
  <hyperlinks>
    <hyperlink ref="C30:M30" r:id="rId1" display="Click this link to determine RD eligibility." xr:uid="{00000000-0004-0000-0400-000000000000}"/>
  </hyperlinks>
  <printOptions horizontalCentered="1"/>
  <pageMargins left="0.25" right="0.25" top="0.75" bottom="0.75" header="0.3" footer="0.3"/>
  <pageSetup fitToHeight="2" orientation="portrait" r:id="rId2"/>
  <headerFooter>
    <oddFooter>&amp;L&amp;"-,Regular"&amp;9&amp;F
&amp;A&amp;R&amp;"Calibri,Regular"&amp;9Page &amp;P of &amp;N
&amp;D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1000000}">
          <x14:formula1>
            <xm:f>"Yes, No"</xm:f>
          </x14:formula1>
          <xm:sqref>JI11 M65514 JI65514 TE65514 ADA65514 AMW65514 AWS65514 BGO65514 BQK65514 CAG65514 CKC65514 CTY65514 DDU65514 DNQ65514 DXM65514 EHI65514 ERE65514 FBA65514 FKW65514 FUS65514 GEO65514 GOK65514 GYG65514 HIC65514 HRY65514 IBU65514 ILQ65514 IVM65514 JFI65514 JPE65514 JZA65514 KIW65514 KSS65514 LCO65514 LMK65514 LWG65514 MGC65514 MPY65514 MZU65514 NJQ65514 NTM65514 ODI65514 ONE65514 OXA65514 PGW65514 PQS65514 QAO65514 QKK65514 QUG65514 REC65514 RNY65514 RXU65514 SHQ65514 SRM65514 TBI65514 TLE65514 TVA65514 UEW65514 UOS65514 UYO65514 VIK65514 VSG65514 WCC65514 WLY65514 WVU65514 M131050 JI131050 TE131050 ADA131050 AMW131050 AWS131050 BGO131050 BQK131050 CAG131050 CKC131050 CTY131050 DDU131050 DNQ131050 DXM131050 EHI131050 ERE131050 FBA131050 FKW131050 FUS131050 GEO131050 GOK131050 GYG131050 HIC131050 HRY131050 IBU131050 ILQ131050 IVM131050 JFI131050 JPE131050 JZA131050 KIW131050 KSS131050 LCO131050 LMK131050 LWG131050 MGC131050 MPY131050 MZU131050 NJQ131050 NTM131050 ODI131050 ONE131050 OXA131050 PGW131050 PQS131050 QAO131050 QKK131050 QUG131050 REC131050 RNY131050 RXU131050 SHQ131050 SRM131050 TBI131050 TLE131050 TVA131050 UEW131050 UOS131050 UYO131050 VIK131050 VSG131050 WCC131050 WLY131050 WVU131050 M196586 JI196586 TE196586 ADA196586 AMW196586 AWS196586 BGO196586 BQK196586 CAG196586 CKC196586 CTY196586 DDU196586 DNQ196586 DXM196586 EHI196586 ERE196586 FBA196586 FKW196586 FUS196586 GEO196586 GOK196586 GYG196586 HIC196586 HRY196586 IBU196586 ILQ196586 IVM196586 JFI196586 JPE196586 JZA196586 KIW196586 KSS196586 LCO196586 LMK196586 LWG196586 MGC196586 MPY196586 MZU196586 NJQ196586 NTM196586 ODI196586 ONE196586 OXA196586 PGW196586 PQS196586 QAO196586 QKK196586 QUG196586 REC196586 RNY196586 RXU196586 SHQ196586 SRM196586 TBI196586 TLE196586 TVA196586 UEW196586 UOS196586 UYO196586 VIK196586 VSG196586 WCC196586 WLY196586 WVU196586 M262122 JI262122 TE262122 ADA262122 AMW262122 AWS262122 BGO262122 BQK262122 CAG262122 CKC262122 CTY262122 DDU262122 DNQ262122 DXM262122 EHI262122 ERE262122 FBA262122 FKW262122 FUS262122 GEO262122 GOK262122 GYG262122 HIC262122 HRY262122 IBU262122 ILQ262122 IVM262122 JFI262122 JPE262122 JZA262122 KIW262122 KSS262122 LCO262122 LMK262122 LWG262122 MGC262122 MPY262122 MZU262122 NJQ262122 NTM262122 ODI262122 ONE262122 OXA262122 PGW262122 PQS262122 QAO262122 QKK262122 QUG262122 REC262122 RNY262122 RXU262122 SHQ262122 SRM262122 TBI262122 TLE262122 TVA262122 UEW262122 UOS262122 UYO262122 VIK262122 VSG262122 WCC262122 WLY262122 WVU262122 M327658 JI327658 TE327658 ADA327658 AMW327658 AWS327658 BGO327658 BQK327658 CAG327658 CKC327658 CTY327658 DDU327658 DNQ327658 DXM327658 EHI327658 ERE327658 FBA327658 FKW327658 FUS327658 GEO327658 GOK327658 GYG327658 HIC327658 HRY327658 IBU327658 ILQ327658 IVM327658 JFI327658 JPE327658 JZA327658 KIW327658 KSS327658 LCO327658 LMK327658 LWG327658 MGC327658 MPY327658 MZU327658 NJQ327658 NTM327658 ODI327658 ONE327658 OXA327658 PGW327658 PQS327658 QAO327658 QKK327658 QUG327658 REC327658 RNY327658 RXU327658 SHQ327658 SRM327658 TBI327658 TLE327658 TVA327658 UEW327658 UOS327658 UYO327658 VIK327658 VSG327658 WCC327658 WLY327658 WVU327658 M393194 JI393194 TE393194 ADA393194 AMW393194 AWS393194 BGO393194 BQK393194 CAG393194 CKC393194 CTY393194 DDU393194 DNQ393194 DXM393194 EHI393194 ERE393194 FBA393194 FKW393194 FUS393194 GEO393194 GOK393194 GYG393194 HIC393194 HRY393194 IBU393194 ILQ393194 IVM393194 JFI393194 JPE393194 JZA393194 KIW393194 KSS393194 LCO393194 LMK393194 LWG393194 MGC393194 MPY393194 MZU393194 NJQ393194 NTM393194 ODI393194 ONE393194 OXA393194 PGW393194 PQS393194 QAO393194 QKK393194 QUG393194 REC393194 RNY393194 RXU393194 SHQ393194 SRM393194 TBI393194 TLE393194 TVA393194 UEW393194 UOS393194 UYO393194 VIK393194 VSG393194 WCC393194 WLY393194 WVU393194 M458730 JI458730 TE458730 ADA458730 AMW458730 AWS458730 BGO458730 BQK458730 CAG458730 CKC458730 CTY458730 DDU458730 DNQ458730 DXM458730 EHI458730 ERE458730 FBA458730 FKW458730 FUS458730 GEO458730 GOK458730 GYG458730 HIC458730 HRY458730 IBU458730 ILQ458730 IVM458730 JFI458730 JPE458730 JZA458730 KIW458730 KSS458730 LCO458730 LMK458730 LWG458730 MGC458730 MPY458730 MZU458730 NJQ458730 NTM458730 ODI458730 ONE458730 OXA458730 PGW458730 PQS458730 QAO458730 QKK458730 QUG458730 REC458730 RNY458730 RXU458730 SHQ458730 SRM458730 TBI458730 TLE458730 TVA458730 UEW458730 UOS458730 UYO458730 VIK458730 VSG458730 WCC458730 WLY458730 WVU458730 M524266 JI524266 TE524266 ADA524266 AMW524266 AWS524266 BGO524266 BQK524266 CAG524266 CKC524266 CTY524266 DDU524266 DNQ524266 DXM524266 EHI524266 ERE524266 FBA524266 FKW524266 FUS524266 GEO524266 GOK524266 GYG524266 HIC524266 HRY524266 IBU524266 ILQ524266 IVM524266 JFI524266 JPE524266 JZA524266 KIW524266 KSS524266 LCO524266 LMK524266 LWG524266 MGC524266 MPY524266 MZU524266 NJQ524266 NTM524266 ODI524266 ONE524266 OXA524266 PGW524266 PQS524266 QAO524266 QKK524266 QUG524266 REC524266 RNY524266 RXU524266 SHQ524266 SRM524266 TBI524266 TLE524266 TVA524266 UEW524266 UOS524266 UYO524266 VIK524266 VSG524266 WCC524266 WLY524266 WVU524266 M589802 JI589802 TE589802 ADA589802 AMW589802 AWS589802 BGO589802 BQK589802 CAG589802 CKC589802 CTY589802 DDU589802 DNQ589802 DXM589802 EHI589802 ERE589802 FBA589802 FKW589802 FUS589802 GEO589802 GOK589802 GYG589802 HIC589802 HRY589802 IBU589802 ILQ589802 IVM589802 JFI589802 JPE589802 JZA589802 KIW589802 KSS589802 LCO589802 LMK589802 LWG589802 MGC589802 MPY589802 MZU589802 NJQ589802 NTM589802 ODI589802 ONE589802 OXA589802 PGW589802 PQS589802 QAO589802 QKK589802 QUG589802 REC589802 RNY589802 RXU589802 SHQ589802 SRM589802 TBI589802 TLE589802 TVA589802 UEW589802 UOS589802 UYO589802 VIK589802 VSG589802 WCC589802 WLY589802 WVU589802 M655338 JI655338 TE655338 ADA655338 AMW655338 AWS655338 BGO655338 BQK655338 CAG655338 CKC655338 CTY655338 DDU655338 DNQ655338 DXM655338 EHI655338 ERE655338 FBA655338 FKW655338 FUS655338 GEO655338 GOK655338 GYG655338 HIC655338 HRY655338 IBU655338 ILQ655338 IVM655338 JFI655338 JPE655338 JZA655338 KIW655338 KSS655338 LCO655338 LMK655338 LWG655338 MGC655338 MPY655338 MZU655338 NJQ655338 NTM655338 ODI655338 ONE655338 OXA655338 PGW655338 PQS655338 QAO655338 QKK655338 QUG655338 REC655338 RNY655338 RXU655338 SHQ655338 SRM655338 TBI655338 TLE655338 TVA655338 UEW655338 UOS655338 UYO655338 VIK655338 VSG655338 WCC655338 WLY655338 WVU655338 M720874 JI720874 TE720874 ADA720874 AMW720874 AWS720874 BGO720874 BQK720874 CAG720874 CKC720874 CTY720874 DDU720874 DNQ720874 DXM720874 EHI720874 ERE720874 FBA720874 FKW720874 FUS720874 GEO720874 GOK720874 GYG720874 HIC720874 HRY720874 IBU720874 ILQ720874 IVM720874 JFI720874 JPE720874 JZA720874 KIW720874 KSS720874 LCO720874 LMK720874 LWG720874 MGC720874 MPY720874 MZU720874 NJQ720874 NTM720874 ODI720874 ONE720874 OXA720874 PGW720874 PQS720874 QAO720874 QKK720874 QUG720874 REC720874 RNY720874 RXU720874 SHQ720874 SRM720874 TBI720874 TLE720874 TVA720874 UEW720874 UOS720874 UYO720874 VIK720874 VSG720874 WCC720874 WLY720874 WVU720874 M786410 JI786410 TE786410 ADA786410 AMW786410 AWS786410 BGO786410 BQK786410 CAG786410 CKC786410 CTY786410 DDU786410 DNQ786410 DXM786410 EHI786410 ERE786410 FBA786410 FKW786410 FUS786410 GEO786410 GOK786410 GYG786410 HIC786410 HRY786410 IBU786410 ILQ786410 IVM786410 JFI786410 JPE786410 JZA786410 KIW786410 KSS786410 LCO786410 LMK786410 LWG786410 MGC786410 MPY786410 MZU786410 NJQ786410 NTM786410 ODI786410 ONE786410 OXA786410 PGW786410 PQS786410 QAO786410 QKK786410 QUG786410 REC786410 RNY786410 RXU786410 SHQ786410 SRM786410 TBI786410 TLE786410 TVA786410 UEW786410 UOS786410 UYO786410 VIK786410 VSG786410 WCC786410 WLY786410 WVU786410 M851946 JI851946 TE851946 ADA851946 AMW851946 AWS851946 BGO851946 BQK851946 CAG851946 CKC851946 CTY851946 DDU851946 DNQ851946 DXM851946 EHI851946 ERE851946 FBA851946 FKW851946 FUS851946 GEO851946 GOK851946 GYG851946 HIC851946 HRY851946 IBU851946 ILQ851946 IVM851946 JFI851946 JPE851946 JZA851946 KIW851946 KSS851946 LCO851946 LMK851946 LWG851946 MGC851946 MPY851946 MZU851946 NJQ851946 NTM851946 ODI851946 ONE851946 OXA851946 PGW851946 PQS851946 QAO851946 QKK851946 QUG851946 REC851946 RNY851946 RXU851946 SHQ851946 SRM851946 TBI851946 TLE851946 TVA851946 UEW851946 UOS851946 UYO851946 VIK851946 VSG851946 WCC851946 WLY851946 WVU851946 M917482 JI917482 TE917482 ADA917482 AMW917482 AWS917482 BGO917482 BQK917482 CAG917482 CKC917482 CTY917482 DDU917482 DNQ917482 DXM917482 EHI917482 ERE917482 FBA917482 FKW917482 FUS917482 GEO917482 GOK917482 GYG917482 HIC917482 HRY917482 IBU917482 ILQ917482 IVM917482 JFI917482 JPE917482 JZA917482 KIW917482 KSS917482 LCO917482 LMK917482 LWG917482 MGC917482 MPY917482 MZU917482 NJQ917482 NTM917482 ODI917482 ONE917482 OXA917482 PGW917482 PQS917482 QAO917482 QKK917482 QUG917482 REC917482 RNY917482 RXU917482 SHQ917482 SRM917482 TBI917482 TLE917482 TVA917482 UEW917482 UOS917482 UYO917482 VIK917482 VSG917482 WCC917482 WLY917482 WVU917482 M983018 JI983018 TE983018 ADA983018 AMW983018 AWS983018 BGO983018 BQK983018 CAG983018 CKC983018 CTY983018 DDU983018 DNQ983018 DXM983018 EHI983018 ERE983018 FBA983018 FKW983018 FUS983018 GEO983018 GOK983018 GYG983018 HIC983018 HRY983018 IBU983018 ILQ983018 IVM983018 JFI983018 JPE983018 JZA983018 KIW983018 KSS983018 LCO983018 LMK983018 LWG983018 MGC983018 MPY983018 MZU983018 NJQ983018 NTM983018 ODI983018 ONE983018 OXA983018 PGW983018 PQS983018 QAO983018 QKK983018 QUG983018 REC983018 RNY983018 RXU983018 SHQ983018 SRM983018 TBI983018 TLE983018 TVA983018 UEW983018 UOS983018 UYO983018 VIK983018 VSG983018 WCC983018 WLY983018 WVU983018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U65549:V65549 JQ65549:JR65549 TM65549:TN65549 ADI65549:ADJ65549 ANE65549:ANF65549 AXA65549:AXB65549 BGW65549:BGX65549 BQS65549:BQT65549 CAO65549:CAP65549 CKK65549:CKL65549 CUG65549:CUH65549 DEC65549:DED65549 DNY65549:DNZ65549 DXU65549:DXV65549 EHQ65549:EHR65549 ERM65549:ERN65549 FBI65549:FBJ65549 FLE65549:FLF65549 FVA65549:FVB65549 GEW65549:GEX65549 GOS65549:GOT65549 GYO65549:GYP65549 HIK65549:HIL65549 HSG65549:HSH65549 ICC65549:ICD65549 ILY65549:ILZ65549 IVU65549:IVV65549 JFQ65549:JFR65549 JPM65549:JPN65549 JZI65549:JZJ65549 KJE65549:KJF65549 KTA65549:KTB65549 LCW65549:LCX65549 LMS65549:LMT65549 LWO65549:LWP65549 MGK65549:MGL65549 MQG65549:MQH65549 NAC65549:NAD65549 NJY65549:NJZ65549 NTU65549:NTV65549 ODQ65549:ODR65549 ONM65549:ONN65549 OXI65549:OXJ65549 PHE65549:PHF65549 PRA65549:PRB65549 QAW65549:QAX65549 QKS65549:QKT65549 QUO65549:QUP65549 REK65549:REL65549 ROG65549:ROH65549 RYC65549:RYD65549 SHY65549:SHZ65549 SRU65549:SRV65549 TBQ65549:TBR65549 TLM65549:TLN65549 TVI65549:TVJ65549 UFE65549:UFF65549 UPA65549:UPB65549 UYW65549:UYX65549 VIS65549:VIT65549 VSO65549:VSP65549 WCK65549:WCL65549 WMG65549:WMH65549 WWC65549:WWD65549 U131085:V131085 JQ131085:JR131085 TM131085:TN131085 ADI131085:ADJ131085 ANE131085:ANF131085 AXA131085:AXB131085 BGW131085:BGX131085 BQS131085:BQT131085 CAO131085:CAP131085 CKK131085:CKL131085 CUG131085:CUH131085 DEC131085:DED131085 DNY131085:DNZ131085 DXU131085:DXV131085 EHQ131085:EHR131085 ERM131085:ERN131085 FBI131085:FBJ131085 FLE131085:FLF131085 FVA131085:FVB131085 GEW131085:GEX131085 GOS131085:GOT131085 GYO131085:GYP131085 HIK131085:HIL131085 HSG131085:HSH131085 ICC131085:ICD131085 ILY131085:ILZ131085 IVU131085:IVV131085 JFQ131085:JFR131085 JPM131085:JPN131085 JZI131085:JZJ131085 KJE131085:KJF131085 KTA131085:KTB131085 LCW131085:LCX131085 LMS131085:LMT131085 LWO131085:LWP131085 MGK131085:MGL131085 MQG131085:MQH131085 NAC131085:NAD131085 NJY131085:NJZ131085 NTU131085:NTV131085 ODQ131085:ODR131085 ONM131085:ONN131085 OXI131085:OXJ131085 PHE131085:PHF131085 PRA131085:PRB131085 QAW131085:QAX131085 QKS131085:QKT131085 QUO131085:QUP131085 REK131085:REL131085 ROG131085:ROH131085 RYC131085:RYD131085 SHY131085:SHZ131085 SRU131085:SRV131085 TBQ131085:TBR131085 TLM131085:TLN131085 TVI131085:TVJ131085 UFE131085:UFF131085 UPA131085:UPB131085 UYW131085:UYX131085 VIS131085:VIT131085 VSO131085:VSP131085 WCK131085:WCL131085 WMG131085:WMH131085 WWC131085:WWD131085 U196621:V196621 JQ196621:JR196621 TM196621:TN196621 ADI196621:ADJ196621 ANE196621:ANF196621 AXA196621:AXB196621 BGW196621:BGX196621 BQS196621:BQT196621 CAO196621:CAP196621 CKK196621:CKL196621 CUG196621:CUH196621 DEC196621:DED196621 DNY196621:DNZ196621 DXU196621:DXV196621 EHQ196621:EHR196621 ERM196621:ERN196621 FBI196621:FBJ196621 FLE196621:FLF196621 FVA196621:FVB196621 GEW196621:GEX196621 GOS196621:GOT196621 GYO196621:GYP196621 HIK196621:HIL196621 HSG196621:HSH196621 ICC196621:ICD196621 ILY196621:ILZ196621 IVU196621:IVV196621 JFQ196621:JFR196621 JPM196621:JPN196621 JZI196621:JZJ196621 KJE196621:KJF196621 KTA196621:KTB196621 LCW196621:LCX196621 LMS196621:LMT196621 LWO196621:LWP196621 MGK196621:MGL196621 MQG196621:MQH196621 NAC196621:NAD196621 NJY196621:NJZ196621 NTU196621:NTV196621 ODQ196621:ODR196621 ONM196621:ONN196621 OXI196621:OXJ196621 PHE196621:PHF196621 PRA196621:PRB196621 QAW196621:QAX196621 QKS196621:QKT196621 QUO196621:QUP196621 REK196621:REL196621 ROG196621:ROH196621 RYC196621:RYD196621 SHY196621:SHZ196621 SRU196621:SRV196621 TBQ196621:TBR196621 TLM196621:TLN196621 TVI196621:TVJ196621 UFE196621:UFF196621 UPA196621:UPB196621 UYW196621:UYX196621 VIS196621:VIT196621 VSO196621:VSP196621 WCK196621:WCL196621 WMG196621:WMH196621 WWC196621:WWD196621 U262157:V262157 JQ262157:JR262157 TM262157:TN262157 ADI262157:ADJ262157 ANE262157:ANF262157 AXA262157:AXB262157 BGW262157:BGX262157 BQS262157:BQT262157 CAO262157:CAP262157 CKK262157:CKL262157 CUG262157:CUH262157 DEC262157:DED262157 DNY262157:DNZ262157 DXU262157:DXV262157 EHQ262157:EHR262157 ERM262157:ERN262157 FBI262157:FBJ262157 FLE262157:FLF262157 FVA262157:FVB262157 GEW262157:GEX262157 GOS262157:GOT262157 GYO262157:GYP262157 HIK262157:HIL262157 HSG262157:HSH262157 ICC262157:ICD262157 ILY262157:ILZ262157 IVU262157:IVV262157 JFQ262157:JFR262157 JPM262157:JPN262157 JZI262157:JZJ262157 KJE262157:KJF262157 KTA262157:KTB262157 LCW262157:LCX262157 LMS262157:LMT262157 LWO262157:LWP262157 MGK262157:MGL262157 MQG262157:MQH262157 NAC262157:NAD262157 NJY262157:NJZ262157 NTU262157:NTV262157 ODQ262157:ODR262157 ONM262157:ONN262157 OXI262157:OXJ262157 PHE262157:PHF262157 PRA262157:PRB262157 QAW262157:QAX262157 QKS262157:QKT262157 QUO262157:QUP262157 REK262157:REL262157 ROG262157:ROH262157 RYC262157:RYD262157 SHY262157:SHZ262157 SRU262157:SRV262157 TBQ262157:TBR262157 TLM262157:TLN262157 TVI262157:TVJ262157 UFE262157:UFF262157 UPA262157:UPB262157 UYW262157:UYX262157 VIS262157:VIT262157 VSO262157:VSP262157 WCK262157:WCL262157 WMG262157:WMH262157 WWC262157:WWD262157 U327693:V327693 JQ327693:JR327693 TM327693:TN327693 ADI327693:ADJ327693 ANE327693:ANF327693 AXA327693:AXB327693 BGW327693:BGX327693 BQS327693:BQT327693 CAO327693:CAP327693 CKK327693:CKL327693 CUG327693:CUH327693 DEC327693:DED327693 DNY327693:DNZ327693 DXU327693:DXV327693 EHQ327693:EHR327693 ERM327693:ERN327693 FBI327693:FBJ327693 FLE327693:FLF327693 FVA327693:FVB327693 GEW327693:GEX327693 GOS327693:GOT327693 GYO327693:GYP327693 HIK327693:HIL327693 HSG327693:HSH327693 ICC327693:ICD327693 ILY327693:ILZ327693 IVU327693:IVV327693 JFQ327693:JFR327693 JPM327693:JPN327693 JZI327693:JZJ327693 KJE327693:KJF327693 KTA327693:KTB327693 LCW327693:LCX327693 LMS327693:LMT327693 LWO327693:LWP327693 MGK327693:MGL327693 MQG327693:MQH327693 NAC327693:NAD327693 NJY327693:NJZ327693 NTU327693:NTV327693 ODQ327693:ODR327693 ONM327693:ONN327693 OXI327693:OXJ327693 PHE327693:PHF327693 PRA327693:PRB327693 QAW327693:QAX327693 QKS327693:QKT327693 QUO327693:QUP327693 REK327693:REL327693 ROG327693:ROH327693 RYC327693:RYD327693 SHY327693:SHZ327693 SRU327693:SRV327693 TBQ327693:TBR327693 TLM327693:TLN327693 TVI327693:TVJ327693 UFE327693:UFF327693 UPA327693:UPB327693 UYW327693:UYX327693 VIS327693:VIT327693 VSO327693:VSP327693 WCK327693:WCL327693 WMG327693:WMH327693 WWC327693:WWD327693 U393229:V393229 JQ393229:JR393229 TM393229:TN393229 ADI393229:ADJ393229 ANE393229:ANF393229 AXA393229:AXB393229 BGW393229:BGX393229 BQS393229:BQT393229 CAO393229:CAP393229 CKK393229:CKL393229 CUG393229:CUH393229 DEC393229:DED393229 DNY393229:DNZ393229 DXU393229:DXV393229 EHQ393229:EHR393229 ERM393229:ERN393229 FBI393229:FBJ393229 FLE393229:FLF393229 FVA393229:FVB393229 GEW393229:GEX393229 GOS393229:GOT393229 GYO393229:GYP393229 HIK393229:HIL393229 HSG393229:HSH393229 ICC393229:ICD393229 ILY393229:ILZ393229 IVU393229:IVV393229 JFQ393229:JFR393229 JPM393229:JPN393229 JZI393229:JZJ393229 KJE393229:KJF393229 KTA393229:KTB393229 LCW393229:LCX393229 LMS393229:LMT393229 LWO393229:LWP393229 MGK393229:MGL393229 MQG393229:MQH393229 NAC393229:NAD393229 NJY393229:NJZ393229 NTU393229:NTV393229 ODQ393229:ODR393229 ONM393229:ONN393229 OXI393229:OXJ393229 PHE393229:PHF393229 PRA393229:PRB393229 QAW393229:QAX393229 QKS393229:QKT393229 QUO393229:QUP393229 REK393229:REL393229 ROG393229:ROH393229 RYC393229:RYD393229 SHY393229:SHZ393229 SRU393229:SRV393229 TBQ393229:TBR393229 TLM393229:TLN393229 TVI393229:TVJ393229 UFE393229:UFF393229 UPA393229:UPB393229 UYW393229:UYX393229 VIS393229:VIT393229 VSO393229:VSP393229 WCK393229:WCL393229 WMG393229:WMH393229 WWC393229:WWD393229 U458765:V458765 JQ458765:JR458765 TM458765:TN458765 ADI458765:ADJ458765 ANE458765:ANF458765 AXA458765:AXB458765 BGW458765:BGX458765 BQS458765:BQT458765 CAO458765:CAP458765 CKK458765:CKL458765 CUG458765:CUH458765 DEC458765:DED458765 DNY458765:DNZ458765 DXU458765:DXV458765 EHQ458765:EHR458765 ERM458765:ERN458765 FBI458765:FBJ458765 FLE458765:FLF458765 FVA458765:FVB458765 GEW458765:GEX458765 GOS458765:GOT458765 GYO458765:GYP458765 HIK458765:HIL458765 HSG458765:HSH458765 ICC458765:ICD458765 ILY458765:ILZ458765 IVU458765:IVV458765 JFQ458765:JFR458765 JPM458765:JPN458765 JZI458765:JZJ458765 KJE458765:KJF458765 KTA458765:KTB458765 LCW458765:LCX458765 LMS458765:LMT458765 LWO458765:LWP458765 MGK458765:MGL458765 MQG458765:MQH458765 NAC458765:NAD458765 NJY458765:NJZ458765 NTU458765:NTV458765 ODQ458765:ODR458765 ONM458765:ONN458765 OXI458765:OXJ458765 PHE458765:PHF458765 PRA458765:PRB458765 QAW458765:QAX458765 QKS458765:QKT458765 QUO458765:QUP458765 REK458765:REL458765 ROG458765:ROH458765 RYC458765:RYD458765 SHY458765:SHZ458765 SRU458765:SRV458765 TBQ458765:TBR458765 TLM458765:TLN458765 TVI458765:TVJ458765 UFE458765:UFF458765 UPA458765:UPB458765 UYW458765:UYX458765 VIS458765:VIT458765 VSO458765:VSP458765 WCK458765:WCL458765 WMG458765:WMH458765 WWC458765:WWD458765 U524301:V524301 JQ524301:JR524301 TM524301:TN524301 ADI524301:ADJ524301 ANE524301:ANF524301 AXA524301:AXB524301 BGW524301:BGX524301 BQS524301:BQT524301 CAO524301:CAP524301 CKK524301:CKL524301 CUG524301:CUH524301 DEC524301:DED524301 DNY524301:DNZ524301 DXU524301:DXV524301 EHQ524301:EHR524301 ERM524301:ERN524301 FBI524301:FBJ524301 FLE524301:FLF524301 FVA524301:FVB524301 GEW524301:GEX524301 GOS524301:GOT524301 GYO524301:GYP524301 HIK524301:HIL524301 HSG524301:HSH524301 ICC524301:ICD524301 ILY524301:ILZ524301 IVU524301:IVV524301 JFQ524301:JFR524301 JPM524301:JPN524301 JZI524301:JZJ524301 KJE524301:KJF524301 KTA524301:KTB524301 LCW524301:LCX524301 LMS524301:LMT524301 LWO524301:LWP524301 MGK524301:MGL524301 MQG524301:MQH524301 NAC524301:NAD524301 NJY524301:NJZ524301 NTU524301:NTV524301 ODQ524301:ODR524301 ONM524301:ONN524301 OXI524301:OXJ524301 PHE524301:PHF524301 PRA524301:PRB524301 QAW524301:QAX524301 QKS524301:QKT524301 QUO524301:QUP524301 REK524301:REL524301 ROG524301:ROH524301 RYC524301:RYD524301 SHY524301:SHZ524301 SRU524301:SRV524301 TBQ524301:TBR524301 TLM524301:TLN524301 TVI524301:TVJ524301 UFE524301:UFF524301 UPA524301:UPB524301 UYW524301:UYX524301 VIS524301:VIT524301 VSO524301:VSP524301 WCK524301:WCL524301 WMG524301:WMH524301 WWC524301:WWD524301 U589837:V589837 JQ589837:JR589837 TM589837:TN589837 ADI589837:ADJ589837 ANE589837:ANF589837 AXA589837:AXB589837 BGW589837:BGX589837 BQS589837:BQT589837 CAO589837:CAP589837 CKK589837:CKL589837 CUG589837:CUH589837 DEC589837:DED589837 DNY589837:DNZ589837 DXU589837:DXV589837 EHQ589837:EHR589837 ERM589837:ERN589837 FBI589837:FBJ589837 FLE589837:FLF589837 FVA589837:FVB589837 GEW589837:GEX589837 GOS589837:GOT589837 GYO589837:GYP589837 HIK589837:HIL589837 HSG589837:HSH589837 ICC589837:ICD589837 ILY589837:ILZ589837 IVU589837:IVV589837 JFQ589837:JFR589837 JPM589837:JPN589837 JZI589837:JZJ589837 KJE589837:KJF589837 KTA589837:KTB589837 LCW589837:LCX589837 LMS589837:LMT589837 LWO589837:LWP589837 MGK589837:MGL589837 MQG589837:MQH589837 NAC589837:NAD589837 NJY589837:NJZ589837 NTU589837:NTV589837 ODQ589837:ODR589837 ONM589837:ONN589837 OXI589837:OXJ589837 PHE589837:PHF589837 PRA589837:PRB589837 QAW589837:QAX589837 QKS589837:QKT589837 QUO589837:QUP589837 REK589837:REL589837 ROG589837:ROH589837 RYC589837:RYD589837 SHY589837:SHZ589837 SRU589837:SRV589837 TBQ589837:TBR589837 TLM589837:TLN589837 TVI589837:TVJ589837 UFE589837:UFF589837 UPA589837:UPB589837 UYW589837:UYX589837 VIS589837:VIT589837 VSO589837:VSP589837 WCK589837:WCL589837 WMG589837:WMH589837 WWC589837:WWD589837 U655373:V655373 JQ655373:JR655373 TM655373:TN655373 ADI655373:ADJ655373 ANE655373:ANF655373 AXA655373:AXB655373 BGW655373:BGX655373 BQS655373:BQT655373 CAO655373:CAP655373 CKK655373:CKL655373 CUG655373:CUH655373 DEC655373:DED655373 DNY655373:DNZ655373 DXU655373:DXV655373 EHQ655373:EHR655373 ERM655373:ERN655373 FBI655373:FBJ655373 FLE655373:FLF655373 FVA655373:FVB655373 GEW655373:GEX655373 GOS655373:GOT655373 GYO655373:GYP655373 HIK655373:HIL655373 HSG655373:HSH655373 ICC655373:ICD655373 ILY655373:ILZ655373 IVU655373:IVV655373 JFQ655373:JFR655373 JPM655373:JPN655373 JZI655373:JZJ655373 KJE655373:KJF655373 KTA655373:KTB655373 LCW655373:LCX655373 LMS655373:LMT655373 LWO655373:LWP655373 MGK655373:MGL655373 MQG655373:MQH655373 NAC655373:NAD655373 NJY655373:NJZ655373 NTU655373:NTV655373 ODQ655373:ODR655373 ONM655373:ONN655373 OXI655373:OXJ655373 PHE655373:PHF655373 PRA655373:PRB655373 QAW655373:QAX655373 QKS655373:QKT655373 QUO655373:QUP655373 REK655373:REL655373 ROG655373:ROH655373 RYC655373:RYD655373 SHY655373:SHZ655373 SRU655373:SRV655373 TBQ655373:TBR655373 TLM655373:TLN655373 TVI655373:TVJ655373 UFE655373:UFF655373 UPA655373:UPB655373 UYW655373:UYX655373 VIS655373:VIT655373 VSO655373:VSP655373 WCK655373:WCL655373 WMG655373:WMH655373 WWC655373:WWD655373 U720909:V720909 JQ720909:JR720909 TM720909:TN720909 ADI720909:ADJ720909 ANE720909:ANF720909 AXA720909:AXB720909 BGW720909:BGX720909 BQS720909:BQT720909 CAO720909:CAP720909 CKK720909:CKL720909 CUG720909:CUH720909 DEC720909:DED720909 DNY720909:DNZ720909 DXU720909:DXV720909 EHQ720909:EHR720909 ERM720909:ERN720909 FBI720909:FBJ720909 FLE720909:FLF720909 FVA720909:FVB720909 GEW720909:GEX720909 GOS720909:GOT720909 GYO720909:GYP720909 HIK720909:HIL720909 HSG720909:HSH720909 ICC720909:ICD720909 ILY720909:ILZ720909 IVU720909:IVV720909 JFQ720909:JFR720909 JPM720909:JPN720909 JZI720909:JZJ720909 KJE720909:KJF720909 KTA720909:KTB720909 LCW720909:LCX720909 LMS720909:LMT720909 LWO720909:LWP720909 MGK720909:MGL720909 MQG720909:MQH720909 NAC720909:NAD720909 NJY720909:NJZ720909 NTU720909:NTV720909 ODQ720909:ODR720909 ONM720909:ONN720909 OXI720909:OXJ720909 PHE720909:PHF720909 PRA720909:PRB720909 QAW720909:QAX720909 QKS720909:QKT720909 QUO720909:QUP720909 REK720909:REL720909 ROG720909:ROH720909 RYC720909:RYD720909 SHY720909:SHZ720909 SRU720909:SRV720909 TBQ720909:TBR720909 TLM720909:TLN720909 TVI720909:TVJ720909 UFE720909:UFF720909 UPA720909:UPB720909 UYW720909:UYX720909 VIS720909:VIT720909 VSO720909:VSP720909 WCK720909:WCL720909 WMG720909:WMH720909 WWC720909:WWD720909 U786445:V786445 JQ786445:JR786445 TM786445:TN786445 ADI786445:ADJ786445 ANE786445:ANF786445 AXA786445:AXB786445 BGW786445:BGX786445 BQS786445:BQT786445 CAO786445:CAP786445 CKK786445:CKL786445 CUG786445:CUH786445 DEC786445:DED786445 DNY786445:DNZ786445 DXU786445:DXV786445 EHQ786445:EHR786445 ERM786445:ERN786445 FBI786445:FBJ786445 FLE786445:FLF786445 FVA786445:FVB786445 GEW786445:GEX786445 GOS786445:GOT786445 GYO786445:GYP786445 HIK786445:HIL786445 HSG786445:HSH786445 ICC786445:ICD786445 ILY786445:ILZ786445 IVU786445:IVV786445 JFQ786445:JFR786445 JPM786445:JPN786445 JZI786445:JZJ786445 KJE786445:KJF786445 KTA786445:KTB786445 LCW786445:LCX786445 LMS786445:LMT786445 LWO786445:LWP786445 MGK786445:MGL786445 MQG786445:MQH786445 NAC786445:NAD786445 NJY786445:NJZ786445 NTU786445:NTV786445 ODQ786445:ODR786445 ONM786445:ONN786445 OXI786445:OXJ786445 PHE786445:PHF786445 PRA786445:PRB786445 QAW786445:QAX786445 QKS786445:QKT786445 QUO786445:QUP786445 REK786445:REL786445 ROG786445:ROH786445 RYC786445:RYD786445 SHY786445:SHZ786445 SRU786445:SRV786445 TBQ786445:TBR786445 TLM786445:TLN786445 TVI786445:TVJ786445 UFE786445:UFF786445 UPA786445:UPB786445 UYW786445:UYX786445 VIS786445:VIT786445 VSO786445:VSP786445 WCK786445:WCL786445 WMG786445:WMH786445 WWC786445:WWD786445 U851981:V851981 JQ851981:JR851981 TM851981:TN851981 ADI851981:ADJ851981 ANE851981:ANF851981 AXA851981:AXB851981 BGW851981:BGX851981 BQS851981:BQT851981 CAO851981:CAP851981 CKK851981:CKL851981 CUG851981:CUH851981 DEC851981:DED851981 DNY851981:DNZ851981 DXU851981:DXV851981 EHQ851981:EHR851981 ERM851981:ERN851981 FBI851981:FBJ851981 FLE851981:FLF851981 FVA851981:FVB851981 GEW851981:GEX851981 GOS851981:GOT851981 GYO851981:GYP851981 HIK851981:HIL851981 HSG851981:HSH851981 ICC851981:ICD851981 ILY851981:ILZ851981 IVU851981:IVV851981 JFQ851981:JFR851981 JPM851981:JPN851981 JZI851981:JZJ851981 KJE851981:KJF851981 KTA851981:KTB851981 LCW851981:LCX851981 LMS851981:LMT851981 LWO851981:LWP851981 MGK851981:MGL851981 MQG851981:MQH851981 NAC851981:NAD851981 NJY851981:NJZ851981 NTU851981:NTV851981 ODQ851981:ODR851981 ONM851981:ONN851981 OXI851981:OXJ851981 PHE851981:PHF851981 PRA851981:PRB851981 QAW851981:QAX851981 QKS851981:QKT851981 QUO851981:QUP851981 REK851981:REL851981 ROG851981:ROH851981 RYC851981:RYD851981 SHY851981:SHZ851981 SRU851981:SRV851981 TBQ851981:TBR851981 TLM851981:TLN851981 TVI851981:TVJ851981 UFE851981:UFF851981 UPA851981:UPB851981 UYW851981:UYX851981 VIS851981:VIT851981 VSO851981:VSP851981 WCK851981:WCL851981 WMG851981:WMH851981 WWC851981:WWD851981 U917517:V917517 JQ917517:JR917517 TM917517:TN917517 ADI917517:ADJ917517 ANE917517:ANF917517 AXA917517:AXB917517 BGW917517:BGX917517 BQS917517:BQT917517 CAO917517:CAP917517 CKK917517:CKL917517 CUG917517:CUH917517 DEC917517:DED917517 DNY917517:DNZ917517 DXU917517:DXV917517 EHQ917517:EHR917517 ERM917517:ERN917517 FBI917517:FBJ917517 FLE917517:FLF917517 FVA917517:FVB917517 GEW917517:GEX917517 GOS917517:GOT917517 GYO917517:GYP917517 HIK917517:HIL917517 HSG917517:HSH917517 ICC917517:ICD917517 ILY917517:ILZ917517 IVU917517:IVV917517 JFQ917517:JFR917517 JPM917517:JPN917517 JZI917517:JZJ917517 KJE917517:KJF917517 KTA917517:KTB917517 LCW917517:LCX917517 LMS917517:LMT917517 LWO917517:LWP917517 MGK917517:MGL917517 MQG917517:MQH917517 NAC917517:NAD917517 NJY917517:NJZ917517 NTU917517:NTV917517 ODQ917517:ODR917517 ONM917517:ONN917517 OXI917517:OXJ917517 PHE917517:PHF917517 PRA917517:PRB917517 QAW917517:QAX917517 QKS917517:QKT917517 QUO917517:QUP917517 REK917517:REL917517 ROG917517:ROH917517 RYC917517:RYD917517 SHY917517:SHZ917517 SRU917517:SRV917517 TBQ917517:TBR917517 TLM917517:TLN917517 TVI917517:TVJ917517 UFE917517:UFF917517 UPA917517:UPB917517 UYW917517:UYX917517 VIS917517:VIT917517 VSO917517:VSP917517 WCK917517:WCL917517 WMG917517:WMH917517 WWC917517:WWD917517 U983053:V983053 JQ983053:JR983053 TM983053:TN983053 ADI983053:ADJ983053 ANE983053:ANF983053 AXA983053:AXB983053 BGW983053:BGX983053 BQS983053:BQT983053 CAO983053:CAP983053 CKK983053:CKL983053 CUG983053:CUH983053 DEC983053:DED983053 DNY983053:DNZ983053 DXU983053:DXV983053 EHQ983053:EHR983053 ERM983053:ERN983053 FBI983053:FBJ983053 FLE983053:FLF983053 FVA983053:FVB983053 GEW983053:GEX983053 GOS983053:GOT983053 GYO983053:GYP983053 HIK983053:HIL983053 HSG983053:HSH983053 ICC983053:ICD983053 ILY983053:ILZ983053 IVU983053:IVV983053 JFQ983053:JFR983053 JPM983053:JPN983053 JZI983053:JZJ983053 KJE983053:KJF983053 KTA983053:KTB983053 LCW983053:LCX983053 LMS983053:LMT983053 LWO983053:LWP983053 MGK983053:MGL983053 MQG983053:MQH983053 NAC983053:NAD983053 NJY983053:NJZ983053 NTU983053:NTV983053 ODQ983053:ODR983053 ONM983053:ONN983053 OXI983053:OXJ983053 PHE983053:PHF983053 PRA983053:PRB983053 QAW983053:QAX983053 QKS983053:QKT983053 QUO983053:QUP983053 REK983053:REL983053 ROG983053:ROH983053 RYC983053:RYD983053 SHY983053:SHZ983053 SRU983053:SRV983053 TBQ983053:TBR983053 TLM983053:TLN983053 TVI983053:TVJ983053 UFE983053:UFF983053 UPA983053:UPB983053 UYW983053:UYX983053 VIS983053:VIT983053 VSO983053:VSP983053 WCK983053:WCL983053 WMG983053:WMH983053 WWC983053:WWD983053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S65569:T65569 JO65569:JP65569 TK65569:TL65569 ADG65569:ADH65569 ANC65569:AND65569 AWY65569:AWZ65569 BGU65569:BGV65569 BQQ65569:BQR65569 CAM65569:CAN65569 CKI65569:CKJ65569 CUE65569:CUF65569 DEA65569:DEB65569 DNW65569:DNX65569 DXS65569:DXT65569 EHO65569:EHP65569 ERK65569:ERL65569 FBG65569:FBH65569 FLC65569:FLD65569 FUY65569:FUZ65569 GEU65569:GEV65569 GOQ65569:GOR65569 GYM65569:GYN65569 HII65569:HIJ65569 HSE65569:HSF65569 ICA65569:ICB65569 ILW65569:ILX65569 IVS65569:IVT65569 JFO65569:JFP65569 JPK65569:JPL65569 JZG65569:JZH65569 KJC65569:KJD65569 KSY65569:KSZ65569 LCU65569:LCV65569 LMQ65569:LMR65569 LWM65569:LWN65569 MGI65569:MGJ65569 MQE65569:MQF65569 NAA65569:NAB65569 NJW65569:NJX65569 NTS65569:NTT65569 ODO65569:ODP65569 ONK65569:ONL65569 OXG65569:OXH65569 PHC65569:PHD65569 PQY65569:PQZ65569 QAU65569:QAV65569 QKQ65569:QKR65569 QUM65569:QUN65569 REI65569:REJ65569 ROE65569:ROF65569 RYA65569:RYB65569 SHW65569:SHX65569 SRS65569:SRT65569 TBO65569:TBP65569 TLK65569:TLL65569 TVG65569:TVH65569 UFC65569:UFD65569 UOY65569:UOZ65569 UYU65569:UYV65569 VIQ65569:VIR65569 VSM65569:VSN65569 WCI65569:WCJ65569 WME65569:WMF65569 WWA65569:WWB65569 S131105:T131105 JO131105:JP131105 TK131105:TL131105 ADG131105:ADH131105 ANC131105:AND131105 AWY131105:AWZ131105 BGU131105:BGV131105 BQQ131105:BQR131105 CAM131105:CAN131105 CKI131105:CKJ131105 CUE131105:CUF131105 DEA131105:DEB131105 DNW131105:DNX131105 DXS131105:DXT131105 EHO131105:EHP131105 ERK131105:ERL131105 FBG131105:FBH131105 FLC131105:FLD131105 FUY131105:FUZ131105 GEU131105:GEV131105 GOQ131105:GOR131105 GYM131105:GYN131105 HII131105:HIJ131105 HSE131105:HSF131105 ICA131105:ICB131105 ILW131105:ILX131105 IVS131105:IVT131105 JFO131105:JFP131105 JPK131105:JPL131105 JZG131105:JZH131105 KJC131105:KJD131105 KSY131105:KSZ131105 LCU131105:LCV131105 LMQ131105:LMR131105 LWM131105:LWN131105 MGI131105:MGJ131105 MQE131105:MQF131105 NAA131105:NAB131105 NJW131105:NJX131105 NTS131105:NTT131105 ODO131105:ODP131105 ONK131105:ONL131105 OXG131105:OXH131105 PHC131105:PHD131105 PQY131105:PQZ131105 QAU131105:QAV131105 QKQ131105:QKR131105 QUM131105:QUN131105 REI131105:REJ131105 ROE131105:ROF131105 RYA131105:RYB131105 SHW131105:SHX131105 SRS131105:SRT131105 TBO131105:TBP131105 TLK131105:TLL131105 TVG131105:TVH131105 UFC131105:UFD131105 UOY131105:UOZ131105 UYU131105:UYV131105 VIQ131105:VIR131105 VSM131105:VSN131105 WCI131105:WCJ131105 WME131105:WMF131105 WWA131105:WWB131105 S196641:T196641 JO196641:JP196641 TK196641:TL196641 ADG196641:ADH196641 ANC196641:AND196641 AWY196641:AWZ196641 BGU196641:BGV196641 BQQ196641:BQR196641 CAM196641:CAN196641 CKI196641:CKJ196641 CUE196641:CUF196641 DEA196641:DEB196641 DNW196641:DNX196641 DXS196641:DXT196641 EHO196641:EHP196641 ERK196641:ERL196641 FBG196641:FBH196641 FLC196641:FLD196641 FUY196641:FUZ196641 GEU196641:GEV196641 GOQ196641:GOR196641 GYM196641:GYN196641 HII196641:HIJ196641 HSE196641:HSF196641 ICA196641:ICB196641 ILW196641:ILX196641 IVS196641:IVT196641 JFO196641:JFP196641 JPK196641:JPL196641 JZG196641:JZH196641 KJC196641:KJD196641 KSY196641:KSZ196641 LCU196641:LCV196641 LMQ196641:LMR196641 LWM196641:LWN196641 MGI196641:MGJ196641 MQE196641:MQF196641 NAA196641:NAB196641 NJW196641:NJX196641 NTS196641:NTT196641 ODO196641:ODP196641 ONK196641:ONL196641 OXG196641:OXH196641 PHC196641:PHD196641 PQY196641:PQZ196641 QAU196641:QAV196641 QKQ196641:QKR196641 QUM196641:QUN196641 REI196641:REJ196641 ROE196641:ROF196641 RYA196641:RYB196641 SHW196641:SHX196641 SRS196641:SRT196641 TBO196641:TBP196641 TLK196641:TLL196641 TVG196641:TVH196641 UFC196641:UFD196641 UOY196641:UOZ196641 UYU196641:UYV196641 VIQ196641:VIR196641 VSM196641:VSN196641 WCI196641:WCJ196641 WME196641:WMF196641 WWA196641:WWB196641 S262177:T262177 JO262177:JP262177 TK262177:TL262177 ADG262177:ADH262177 ANC262177:AND262177 AWY262177:AWZ262177 BGU262177:BGV262177 BQQ262177:BQR262177 CAM262177:CAN262177 CKI262177:CKJ262177 CUE262177:CUF262177 DEA262177:DEB262177 DNW262177:DNX262177 DXS262177:DXT262177 EHO262177:EHP262177 ERK262177:ERL262177 FBG262177:FBH262177 FLC262177:FLD262177 FUY262177:FUZ262177 GEU262177:GEV262177 GOQ262177:GOR262177 GYM262177:GYN262177 HII262177:HIJ262177 HSE262177:HSF262177 ICA262177:ICB262177 ILW262177:ILX262177 IVS262177:IVT262177 JFO262177:JFP262177 JPK262177:JPL262177 JZG262177:JZH262177 KJC262177:KJD262177 KSY262177:KSZ262177 LCU262177:LCV262177 LMQ262177:LMR262177 LWM262177:LWN262177 MGI262177:MGJ262177 MQE262177:MQF262177 NAA262177:NAB262177 NJW262177:NJX262177 NTS262177:NTT262177 ODO262177:ODP262177 ONK262177:ONL262177 OXG262177:OXH262177 PHC262177:PHD262177 PQY262177:PQZ262177 QAU262177:QAV262177 QKQ262177:QKR262177 QUM262177:QUN262177 REI262177:REJ262177 ROE262177:ROF262177 RYA262177:RYB262177 SHW262177:SHX262177 SRS262177:SRT262177 TBO262177:TBP262177 TLK262177:TLL262177 TVG262177:TVH262177 UFC262177:UFD262177 UOY262177:UOZ262177 UYU262177:UYV262177 VIQ262177:VIR262177 VSM262177:VSN262177 WCI262177:WCJ262177 WME262177:WMF262177 WWA262177:WWB262177 S327713:T327713 JO327713:JP327713 TK327713:TL327713 ADG327713:ADH327713 ANC327713:AND327713 AWY327713:AWZ327713 BGU327713:BGV327713 BQQ327713:BQR327713 CAM327713:CAN327713 CKI327713:CKJ327713 CUE327713:CUF327713 DEA327713:DEB327713 DNW327713:DNX327713 DXS327713:DXT327713 EHO327713:EHP327713 ERK327713:ERL327713 FBG327713:FBH327713 FLC327713:FLD327713 FUY327713:FUZ327713 GEU327713:GEV327713 GOQ327713:GOR327713 GYM327713:GYN327713 HII327713:HIJ327713 HSE327713:HSF327713 ICA327713:ICB327713 ILW327713:ILX327713 IVS327713:IVT327713 JFO327713:JFP327713 JPK327713:JPL327713 JZG327713:JZH327713 KJC327713:KJD327713 KSY327713:KSZ327713 LCU327713:LCV327713 LMQ327713:LMR327713 LWM327713:LWN327713 MGI327713:MGJ327713 MQE327713:MQF327713 NAA327713:NAB327713 NJW327713:NJX327713 NTS327713:NTT327713 ODO327713:ODP327713 ONK327713:ONL327713 OXG327713:OXH327713 PHC327713:PHD327713 PQY327713:PQZ327713 QAU327713:QAV327713 QKQ327713:QKR327713 QUM327713:QUN327713 REI327713:REJ327713 ROE327713:ROF327713 RYA327713:RYB327713 SHW327713:SHX327713 SRS327713:SRT327713 TBO327713:TBP327713 TLK327713:TLL327713 TVG327713:TVH327713 UFC327713:UFD327713 UOY327713:UOZ327713 UYU327713:UYV327713 VIQ327713:VIR327713 VSM327713:VSN327713 WCI327713:WCJ327713 WME327713:WMF327713 WWA327713:WWB327713 S393249:T393249 JO393249:JP393249 TK393249:TL393249 ADG393249:ADH393249 ANC393249:AND393249 AWY393249:AWZ393249 BGU393249:BGV393249 BQQ393249:BQR393249 CAM393249:CAN393249 CKI393249:CKJ393249 CUE393249:CUF393249 DEA393249:DEB393249 DNW393249:DNX393249 DXS393249:DXT393249 EHO393249:EHP393249 ERK393249:ERL393249 FBG393249:FBH393249 FLC393249:FLD393249 FUY393249:FUZ393249 GEU393249:GEV393249 GOQ393249:GOR393249 GYM393249:GYN393249 HII393249:HIJ393249 HSE393249:HSF393249 ICA393249:ICB393249 ILW393249:ILX393249 IVS393249:IVT393249 JFO393249:JFP393249 JPK393249:JPL393249 JZG393249:JZH393249 KJC393249:KJD393249 KSY393249:KSZ393249 LCU393249:LCV393249 LMQ393249:LMR393249 LWM393249:LWN393249 MGI393249:MGJ393249 MQE393249:MQF393249 NAA393249:NAB393249 NJW393249:NJX393249 NTS393249:NTT393249 ODO393249:ODP393249 ONK393249:ONL393249 OXG393249:OXH393249 PHC393249:PHD393249 PQY393249:PQZ393249 QAU393249:QAV393249 QKQ393249:QKR393249 QUM393249:QUN393249 REI393249:REJ393249 ROE393249:ROF393249 RYA393249:RYB393249 SHW393249:SHX393249 SRS393249:SRT393249 TBO393249:TBP393249 TLK393249:TLL393249 TVG393249:TVH393249 UFC393249:UFD393249 UOY393249:UOZ393249 UYU393249:UYV393249 VIQ393249:VIR393249 VSM393249:VSN393249 WCI393249:WCJ393249 WME393249:WMF393249 WWA393249:WWB393249 S458785:T458785 JO458785:JP458785 TK458785:TL458785 ADG458785:ADH458785 ANC458785:AND458785 AWY458785:AWZ458785 BGU458785:BGV458785 BQQ458785:BQR458785 CAM458785:CAN458785 CKI458785:CKJ458785 CUE458785:CUF458785 DEA458785:DEB458785 DNW458785:DNX458785 DXS458785:DXT458785 EHO458785:EHP458785 ERK458785:ERL458785 FBG458785:FBH458785 FLC458785:FLD458785 FUY458785:FUZ458785 GEU458785:GEV458785 GOQ458785:GOR458785 GYM458785:GYN458785 HII458785:HIJ458785 HSE458785:HSF458785 ICA458785:ICB458785 ILW458785:ILX458785 IVS458785:IVT458785 JFO458785:JFP458785 JPK458785:JPL458785 JZG458785:JZH458785 KJC458785:KJD458785 KSY458785:KSZ458785 LCU458785:LCV458785 LMQ458785:LMR458785 LWM458785:LWN458785 MGI458785:MGJ458785 MQE458785:MQF458785 NAA458785:NAB458785 NJW458785:NJX458785 NTS458785:NTT458785 ODO458785:ODP458785 ONK458785:ONL458785 OXG458785:OXH458785 PHC458785:PHD458785 PQY458785:PQZ458785 QAU458785:QAV458785 QKQ458785:QKR458785 QUM458785:QUN458785 REI458785:REJ458785 ROE458785:ROF458785 RYA458785:RYB458785 SHW458785:SHX458785 SRS458785:SRT458785 TBO458785:TBP458785 TLK458785:TLL458785 TVG458785:TVH458785 UFC458785:UFD458785 UOY458785:UOZ458785 UYU458785:UYV458785 VIQ458785:VIR458785 VSM458785:VSN458785 WCI458785:WCJ458785 WME458785:WMF458785 WWA458785:WWB458785 S524321:T524321 JO524321:JP524321 TK524321:TL524321 ADG524321:ADH524321 ANC524321:AND524321 AWY524321:AWZ524321 BGU524321:BGV524321 BQQ524321:BQR524321 CAM524321:CAN524321 CKI524321:CKJ524321 CUE524321:CUF524321 DEA524321:DEB524321 DNW524321:DNX524321 DXS524321:DXT524321 EHO524321:EHP524321 ERK524321:ERL524321 FBG524321:FBH524321 FLC524321:FLD524321 FUY524321:FUZ524321 GEU524321:GEV524321 GOQ524321:GOR524321 GYM524321:GYN524321 HII524321:HIJ524321 HSE524321:HSF524321 ICA524321:ICB524321 ILW524321:ILX524321 IVS524321:IVT524321 JFO524321:JFP524321 JPK524321:JPL524321 JZG524321:JZH524321 KJC524321:KJD524321 KSY524321:KSZ524321 LCU524321:LCV524321 LMQ524321:LMR524321 LWM524321:LWN524321 MGI524321:MGJ524321 MQE524321:MQF524321 NAA524321:NAB524321 NJW524321:NJX524321 NTS524321:NTT524321 ODO524321:ODP524321 ONK524321:ONL524321 OXG524321:OXH524321 PHC524321:PHD524321 PQY524321:PQZ524321 QAU524321:QAV524321 QKQ524321:QKR524321 QUM524321:QUN524321 REI524321:REJ524321 ROE524321:ROF524321 RYA524321:RYB524321 SHW524321:SHX524321 SRS524321:SRT524321 TBO524321:TBP524321 TLK524321:TLL524321 TVG524321:TVH524321 UFC524321:UFD524321 UOY524321:UOZ524321 UYU524321:UYV524321 VIQ524321:VIR524321 VSM524321:VSN524321 WCI524321:WCJ524321 WME524321:WMF524321 WWA524321:WWB524321 S589857:T589857 JO589857:JP589857 TK589857:TL589857 ADG589857:ADH589857 ANC589857:AND589857 AWY589857:AWZ589857 BGU589857:BGV589857 BQQ589857:BQR589857 CAM589857:CAN589857 CKI589857:CKJ589857 CUE589857:CUF589857 DEA589857:DEB589857 DNW589857:DNX589857 DXS589857:DXT589857 EHO589857:EHP589857 ERK589857:ERL589857 FBG589857:FBH589857 FLC589857:FLD589857 FUY589857:FUZ589857 GEU589857:GEV589857 GOQ589857:GOR589857 GYM589857:GYN589857 HII589857:HIJ589857 HSE589857:HSF589857 ICA589857:ICB589857 ILW589857:ILX589857 IVS589857:IVT589857 JFO589857:JFP589857 JPK589857:JPL589857 JZG589857:JZH589857 KJC589857:KJD589857 KSY589857:KSZ589857 LCU589857:LCV589857 LMQ589857:LMR589857 LWM589857:LWN589857 MGI589857:MGJ589857 MQE589857:MQF589857 NAA589857:NAB589857 NJW589857:NJX589857 NTS589857:NTT589857 ODO589857:ODP589857 ONK589857:ONL589857 OXG589857:OXH589857 PHC589857:PHD589857 PQY589857:PQZ589857 QAU589857:QAV589857 QKQ589857:QKR589857 QUM589857:QUN589857 REI589857:REJ589857 ROE589857:ROF589857 RYA589857:RYB589857 SHW589857:SHX589857 SRS589857:SRT589857 TBO589857:TBP589857 TLK589857:TLL589857 TVG589857:TVH589857 UFC589857:UFD589857 UOY589857:UOZ589857 UYU589857:UYV589857 VIQ589857:VIR589857 VSM589857:VSN589857 WCI589857:WCJ589857 WME589857:WMF589857 WWA589857:WWB589857 S655393:T655393 JO655393:JP655393 TK655393:TL655393 ADG655393:ADH655393 ANC655393:AND655393 AWY655393:AWZ655393 BGU655393:BGV655393 BQQ655393:BQR655393 CAM655393:CAN655393 CKI655393:CKJ655393 CUE655393:CUF655393 DEA655393:DEB655393 DNW655393:DNX655393 DXS655393:DXT655393 EHO655393:EHP655393 ERK655393:ERL655393 FBG655393:FBH655393 FLC655393:FLD655393 FUY655393:FUZ655393 GEU655393:GEV655393 GOQ655393:GOR655393 GYM655393:GYN655393 HII655393:HIJ655393 HSE655393:HSF655393 ICA655393:ICB655393 ILW655393:ILX655393 IVS655393:IVT655393 JFO655393:JFP655393 JPK655393:JPL655393 JZG655393:JZH655393 KJC655393:KJD655393 KSY655393:KSZ655393 LCU655393:LCV655393 LMQ655393:LMR655393 LWM655393:LWN655393 MGI655393:MGJ655393 MQE655393:MQF655393 NAA655393:NAB655393 NJW655393:NJX655393 NTS655393:NTT655393 ODO655393:ODP655393 ONK655393:ONL655393 OXG655393:OXH655393 PHC655393:PHD655393 PQY655393:PQZ655393 QAU655393:QAV655393 QKQ655393:QKR655393 QUM655393:QUN655393 REI655393:REJ655393 ROE655393:ROF655393 RYA655393:RYB655393 SHW655393:SHX655393 SRS655393:SRT655393 TBO655393:TBP655393 TLK655393:TLL655393 TVG655393:TVH655393 UFC655393:UFD655393 UOY655393:UOZ655393 UYU655393:UYV655393 VIQ655393:VIR655393 VSM655393:VSN655393 WCI655393:WCJ655393 WME655393:WMF655393 WWA655393:WWB655393 S720929:T720929 JO720929:JP720929 TK720929:TL720929 ADG720929:ADH720929 ANC720929:AND720929 AWY720929:AWZ720929 BGU720929:BGV720929 BQQ720929:BQR720929 CAM720929:CAN720929 CKI720929:CKJ720929 CUE720929:CUF720929 DEA720929:DEB720929 DNW720929:DNX720929 DXS720929:DXT720929 EHO720929:EHP720929 ERK720929:ERL720929 FBG720929:FBH720929 FLC720929:FLD720929 FUY720929:FUZ720929 GEU720929:GEV720929 GOQ720929:GOR720929 GYM720929:GYN720929 HII720929:HIJ720929 HSE720929:HSF720929 ICA720929:ICB720929 ILW720929:ILX720929 IVS720929:IVT720929 JFO720929:JFP720929 JPK720929:JPL720929 JZG720929:JZH720929 KJC720929:KJD720929 KSY720929:KSZ720929 LCU720929:LCV720929 LMQ720929:LMR720929 LWM720929:LWN720929 MGI720929:MGJ720929 MQE720929:MQF720929 NAA720929:NAB720929 NJW720929:NJX720929 NTS720929:NTT720929 ODO720929:ODP720929 ONK720929:ONL720929 OXG720929:OXH720929 PHC720929:PHD720929 PQY720929:PQZ720929 QAU720929:QAV720929 QKQ720929:QKR720929 QUM720929:QUN720929 REI720929:REJ720929 ROE720929:ROF720929 RYA720929:RYB720929 SHW720929:SHX720929 SRS720929:SRT720929 TBO720929:TBP720929 TLK720929:TLL720929 TVG720929:TVH720929 UFC720929:UFD720929 UOY720929:UOZ720929 UYU720929:UYV720929 VIQ720929:VIR720929 VSM720929:VSN720929 WCI720929:WCJ720929 WME720929:WMF720929 WWA720929:WWB720929 S786465:T786465 JO786465:JP786465 TK786465:TL786465 ADG786465:ADH786465 ANC786465:AND786465 AWY786465:AWZ786465 BGU786465:BGV786465 BQQ786465:BQR786465 CAM786465:CAN786465 CKI786465:CKJ786465 CUE786465:CUF786465 DEA786465:DEB786465 DNW786465:DNX786465 DXS786465:DXT786465 EHO786465:EHP786465 ERK786465:ERL786465 FBG786465:FBH786465 FLC786465:FLD786465 FUY786465:FUZ786465 GEU786465:GEV786465 GOQ786465:GOR786465 GYM786465:GYN786465 HII786465:HIJ786465 HSE786465:HSF786465 ICA786465:ICB786465 ILW786465:ILX786465 IVS786465:IVT786465 JFO786465:JFP786465 JPK786465:JPL786465 JZG786465:JZH786465 KJC786465:KJD786465 KSY786465:KSZ786465 LCU786465:LCV786465 LMQ786465:LMR786465 LWM786465:LWN786465 MGI786465:MGJ786465 MQE786465:MQF786465 NAA786465:NAB786465 NJW786465:NJX786465 NTS786465:NTT786465 ODO786465:ODP786465 ONK786465:ONL786465 OXG786465:OXH786465 PHC786465:PHD786465 PQY786465:PQZ786465 QAU786465:QAV786465 QKQ786465:QKR786465 QUM786465:QUN786465 REI786465:REJ786465 ROE786465:ROF786465 RYA786465:RYB786465 SHW786465:SHX786465 SRS786465:SRT786465 TBO786465:TBP786465 TLK786465:TLL786465 TVG786465:TVH786465 UFC786465:UFD786465 UOY786465:UOZ786465 UYU786465:UYV786465 VIQ786465:VIR786465 VSM786465:VSN786465 WCI786465:WCJ786465 WME786465:WMF786465 WWA786465:WWB786465 S852001:T852001 JO852001:JP852001 TK852001:TL852001 ADG852001:ADH852001 ANC852001:AND852001 AWY852001:AWZ852001 BGU852001:BGV852001 BQQ852001:BQR852001 CAM852001:CAN852001 CKI852001:CKJ852001 CUE852001:CUF852001 DEA852001:DEB852001 DNW852001:DNX852001 DXS852001:DXT852001 EHO852001:EHP852001 ERK852001:ERL852001 FBG852001:FBH852001 FLC852001:FLD852001 FUY852001:FUZ852001 GEU852001:GEV852001 GOQ852001:GOR852001 GYM852001:GYN852001 HII852001:HIJ852001 HSE852001:HSF852001 ICA852001:ICB852001 ILW852001:ILX852001 IVS852001:IVT852001 JFO852001:JFP852001 JPK852001:JPL852001 JZG852001:JZH852001 KJC852001:KJD852001 KSY852001:KSZ852001 LCU852001:LCV852001 LMQ852001:LMR852001 LWM852001:LWN852001 MGI852001:MGJ852001 MQE852001:MQF852001 NAA852001:NAB852001 NJW852001:NJX852001 NTS852001:NTT852001 ODO852001:ODP852001 ONK852001:ONL852001 OXG852001:OXH852001 PHC852001:PHD852001 PQY852001:PQZ852001 QAU852001:QAV852001 QKQ852001:QKR852001 QUM852001:QUN852001 REI852001:REJ852001 ROE852001:ROF852001 RYA852001:RYB852001 SHW852001:SHX852001 SRS852001:SRT852001 TBO852001:TBP852001 TLK852001:TLL852001 TVG852001:TVH852001 UFC852001:UFD852001 UOY852001:UOZ852001 UYU852001:UYV852001 VIQ852001:VIR852001 VSM852001:VSN852001 WCI852001:WCJ852001 WME852001:WMF852001 WWA852001:WWB852001 S917537:T917537 JO917537:JP917537 TK917537:TL917537 ADG917537:ADH917537 ANC917537:AND917537 AWY917537:AWZ917537 BGU917537:BGV917537 BQQ917537:BQR917537 CAM917537:CAN917537 CKI917537:CKJ917537 CUE917537:CUF917537 DEA917537:DEB917537 DNW917537:DNX917537 DXS917537:DXT917537 EHO917537:EHP917537 ERK917537:ERL917537 FBG917537:FBH917537 FLC917537:FLD917537 FUY917537:FUZ917537 GEU917537:GEV917537 GOQ917537:GOR917537 GYM917537:GYN917537 HII917537:HIJ917537 HSE917537:HSF917537 ICA917537:ICB917537 ILW917537:ILX917537 IVS917537:IVT917537 JFO917537:JFP917537 JPK917537:JPL917537 JZG917537:JZH917537 KJC917537:KJD917537 KSY917537:KSZ917537 LCU917537:LCV917537 LMQ917537:LMR917537 LWM917537:LWN917537 MGI917537:MGJ917537 MQE917537:MQF917537 NAA917537:NAB917537 NJW917537:NJX917537 NTS917537:NTT917537 ODO917537:ODP917537 ONK917537:ONL917537 OXG917537:OXH917537 PHC917537:PHD917537 PQY917537:PQZ917537 QAU917537:QAV917537 QKQ917537:QKR917537 QUM917537:QUN917537 REI917537:REJ917537 ROE917537:ROF917537 RYA917537:RYB917537 SHW917537:SHX917537 SRS917537:SRT917537 TBO917537:TBP917537 TLK917537:TLL917537 TVG917537:TVH917537 UFC917537:UFD917537 UOY917537:UOZ917537 UYU917537:UYV917537 VIQ917537:VIR917537 VSM917537:VSN917537 WCI917537:WCJ917537 WME917537:WMF917537 WWA917537:WWB917537 S983073:T983073 JO983073:JP983073 TK983073:TL983073 ADG983073:ADH983073 ANC983073:AND983073 AWY983073:AWZ983073 BGU983073:BGV983073 BQQ983073:BQR983073 CAM983073:CAN983073 CKI983073:CKJ983073 CUE983073:CUF983073 DEA983073:DEB983073 DNW983073:DNX983073 DXS983073:DXT983073 EHO983073:EHP983073 ERK983073:ERL983073 FBG983073:FBH983073 FLC983073:FLD983073 FUY983073:FUZ983073 GEU983073:GEV983073 GOQ983073:GOR983073 GYM983073:GYN983073 HII983073:HIJ983073 HSE983073:HSF983073 ICA983073:ICB983073 ILW983073:ILX983073 IVS983073:IVT983073 JFO983073:JFP983073 JPK983073:JPL983073 JZG983073:JZH983073 KJC983073:KJD983073 KSY983073:KSZ983073 LCU983073:LCV983073 LMQ983073:LMR983073 LWM983073:LWN983073 MGI983073:MGJ983073 MQE983073:MQF983073 NAA983073:NAB983073 NJW983073:NJX983073 NTS983073:NTT983073 ODO983073:ODP983073 ONK983073:ONL983073 OXG983073:OXH983073 PHC983073:PHD983073 PQY983073:PQZ983073 QAU983073:QAV983073 QKQ983073:QKR983073 QUM983073:QUN983073 REI983073:REJ983073 ROE983073:ROF983073 RYA983073:RYB983073 SHW983073:SHX983073 SRS983073:SRT983073 TBO983073:TBP983073 TLK983073:TLL983073 TVG983073:TVH983073 UFC983073:UFD983073 UOY983073:UOZ983073 UYU983073:UYV983073 VIQ983073:VIR983073 VSM983073:VSN983073 WCI983073:WCJ983073 WME983073:WMF983073 WWA983073:WWB983073 S65572:T65573 JO65572:JP65573 TK65572:TL65573 ADG65572:ADH65573 ANC65572:AND65573 AWY65572:AWZ65573 BGU65572:BGV65573 BQQ65572:BQR65573 CAM65572:CAN65573 CKI65572:CKJ65573 CUE65572:CUF65573 DEA65572:DEB65573 DNW65572:DNX65573 DXS65572:DXT65573 EHO65572:EHP65573 ERK65572:ERL65573 FBG65572:FBH65573 FLC65572:FLD65573 FUY65572:FUZ65573 GEU65572:GEV65573 GOQ65572:GOR65573 GYM65572:GYN65573 HII65572:HIJ65573 HSE65572:HSF65573 ICA65572:ICB65573 ILW65572:ILX65573 IVS65572:IVT65573 JFO65572:JFP65573 JPK65572:JPL65573 JZG65572:JZH65573 KJC65572:KJD65573 KSY65572:KSZ65573 LCU65572:LCV65573 LMQ65572:LMR65573 LWM65572:LWN65573 MGI65572:MGJ65573 MQE65572:MQF65573 NAA65572:NAB65573 NJW65572:NJX65573 NTS65572:NTT65573 ODO65572:ODP65573 ONK65572:ONL65573 OXG65572:OXH65573 PHC65572:PHD65573 PQY65572:PQZ65573 QAU65572:QAV65573 QKQ65572:QKR65573 QUM65572:QUN65573 REI65572:REJ65573 ROE65572:ROF65573 RYA65572:RYB65573 SHW65572:SHX65573 SRS65572:SRT65573 TBO65572:TBP65573 TLK65572:TLL65573 TVG65572:TVH65573 UFC65572:UFD65573 UOY65572:UOZ65573 UYU65572:UYV65573 VIQ65572:VIR65573 VSM65572:VSN65573 WCI65572:WCJ65573 WME65572:WMF65573 WWA65572:WWB65573 S131108:T131109 JO131108:JP131109 TK131108:TL131109 ADG131108:ADH131109 ANC131108:AND131109 AWY131108:AWZ131109 BGU131108:BGV131109 BQQ131108:BQR131109 CAM131108:CAN131109 CKI131108:CKJ131109 CUE131108:CUF131109 DEA131108:DEB131109 DNW131108:DNX131109 DXS131108:DXT131109 EHO131108:EHP131109 ERK131108:ERL131109 FBG131108:FBH131109 FLC131108:FLD131109 FUY131108:FUZ131109 GEU131108:GEV131109 GOQ131108:GOR131109 GYM131108:GYN131109 HII131108:HIJ131109 HSE131108:HSF131109 ICA131108:ICB131109 ILW131108:ILX131109 IVS131108:IVT131109 JFO131108:JFP131109 JPK131108:JPL131109 JZG131108:JZH131109 KJC131108:KJD131109 KSY131108:KSZ131109 LCU131108:LCV131109 LMQ131108:LMR131109 LWM131108:LWN131109 MGI131108:MGJ131109 MQE131108:MQF131109 NAA131108:NAB131109 NJW131108:NJX131109 NTS131108:NTT131109 ODO131108:ODP131109 ONK131108:ONL131109 OXG131108:OXH131109 PHC131108:PHD131109 PQY131108:PQZ131109 QAU131108:QAV131109 QKQ131108:QKR131109 QUM131108:QUN131109 REI131108:REJ131109 ROE131108:ROF131109 RYA131108:RYB131109 SHW131108:SHX131109 SRS131108:SRT131109 TBO131108:TBP131109 TLK131108:TLL131109 TVG131108:TVH131109 UFC131108:UFD131109 UOY131108:UOZ131109 UYU131108:UYV131109 VIQ131108:VIR131109 VSM131108:VSN131109 WCI131108:WCJ131109 WME131108:WMF131109 WWA131108:WWB131109 S196644:T196645 JO196644:JP196645 TK196644:TL196645 ADG196644:ADH196645 ANC196644:AND196645 AWY196644:AWZ196645 BGU196644:BGV196645 BQQ196644:BQR196645 CAM196644:CAN196645 CKI196644:CKJ196645 CUE196644:CUF196645 DEA196644:DEB196645 DNW196644:DNX196645 DXS196644:DXT196645 EHO196644:EHP196645 ERK196644:ERL196645 FBG196644:FBH196645 FLC196644:FLD196645 FUY196644:FUZ196645 GEU196644:GEV196645 GOQ196644:GOR196645 GYM196644:GYN196645 HII196644:HIJ196645 HSE196644:HSF196645 ICA196644:ICB196645 ILW196644:ILX196645 IVS196644:IVT196645 JFO196644:JFP196645 JPK196644:JPL196645 JZG196644:JZH196645 KJC196644:KJD196645 KSY196644:KSZ196645 LCU196644:LCV196645 LMQ196644:LMR196645 LWM196644:LWN196645 MGI196644:MGJ196645 MQE196644:MQF196645 NAA196644:NAB196645 NJW196644:NJX196645 NTS196644:NTT196645 ODO196644:ODP196645 ONK196644:ONL196645 OXG196644:OXH196645 PHC196644:PHD196645 PQY196644:PQZ196645 QAU196644:QAV196645 QKQ196644:QKR196645 QUM196644:QUN196645 REI196644:REJ196645 ROE196644:ROF196645 RYA196644:RYB196645 SHW196644:SHX196645 SRS196644:SRT196645 TBO196644:TBP196645 TLK196644:TLL196645 TVG196644:TVH196645 UFC196644:UFD196645 UOY196644:UOZ196645 UYU196644:UYV196645 VIQ196644:VIR196645 VSM196644:VSN196645 WCI196644:WCJ196645 WME196644:WMF196645 WWA196644:WWB196645 S262180:T262181 JO262180:JP262181 TK262180:TL262181 ADG262180:ADH262181 ANC262180:AND262181 AWY262180:AWZ262181 BGU262180:BGV262181 BQQ262180:BQR262181 CAM262180:CAN262181 CKI262180:CKJ262181 CUE262180:CUF262181 DEA262180:DEB262181 DNW262180:DNX262181 DXS262180:DXT262181 EHO262180:EHP262181 ERK262180:ERL262181 FBG262180:FBH262181 FLC262180:FLD262181 FUY262180:FUZ262181 GEU262180:GEV262181 GOQ262180:GOR262181 GYM262180:GYN262181 HII262180:HIJ262181 HSE262180:HSF262181 ICA262180:ICB262181 ILW262180:ILX262181 IVS262180:IVT262181 JFO262180:JFP262181 JPK262180:JPL262181 JZG262180:JZH262181 KJC262180:KJD262181 KSY262180:KSZ262181 LCU262180:LCV262181 LMQ262180:LMR262181 LWM262180:LWN262181 MGI262180:MGJ262181 MQE262180:MQF262181 NAA262180:NAB262181 NJW262180:NJX262181 NTS262180:NTT262181 ODO262180:ODP262181 ONK262180:ONL262181 OXG262180:OXH262181 PHC262180:PHD262181 PQY262180:PQZ262181 QAU262180:QAV262181 QKQ262180:QKR262181 QUM262180:QUN262181 REI262180:REJ262181 ROE262180:ROF262181 RYA262180:RYB262181 SHW262180:SHX262181 SRS262180:SRT262181 TBO262180:TBP262181 TLK262180:TLL262181 TVG262180:TVH262181 UFC262180:UFD262181 UOY262180:UOZ262181 UYU262180:UYV262181 VIQ262180:VIR262181 VSM262180:VSN262181 WCI262180:WCJ262181 WME262180:WMF262181 WWA262180:WWB262181 S327716:T327717 JO327716:JP327717 TK327716:TL327717 ADG327716:ADH327717 ANC327716:AND327717 AWY327716:AWZ327717 BGU327716:BGV327717 BQQ327716:BQR327717 CAM327716:CAN327717 CKI327716:CKJ327717 CUE327716:CUF327717 DEA327716:DEB327717 DNW327716:DNX327717 DXS327716:DXT327717 EHO327716:EHP327717 ERK327716:ERL327717 FBG327716:FBH327717 FLC327716:FLD327717 FUY327716:FUZ327717 GEU327716:GEV327717 GOQ327716:GOR327717 GYM327716:GYN327717 HII327716:HIJ327717 HSE327716:HSF327717 ICA327716:ICB327717 ILW327716:ILX327717 IVS327716:IVT327717 JFO327716:JFP327717 JPK327716:JPL327717 JZG327716:JZH327717 KJC327716:KJD327717 KSY327716:KSZ327717 LCU327716:LCV327717 LMQ327716:LMR327717 LWM327716:LWN327717 MGI327716:MGJ327717 MQE327716:MQF327717 NAA327716:NAB327717 NJW327716:NJX327717 NTS327716:NTT327717 ODO327716:ODP327717 ONK327716:ONL327717 OXG327716:OXH327717 PHC327716:PHD327717 PQY327716:PQZ327717 QAU327716:QAV327717 QKQ327716:QKR327717 QUM327716:QUN327717 REI327716:REJ327717 ROE327716:ROF327717 RYA327716:RYB327717 SHW327716:SHX327717 SRS327716:SRT327717 TBO327716:TBP327717 TLK327716:TLL327717 TVG327716:TVH327717 UFC327716:UFD327717 UOY327716:UOZ327717 UYU327716:UYV327717 VIQ327716:VIR327717 VSM327716:VSN327717 WCI327716:WCJ327717 WME327716:WMF327717 WWA327716:WWB327717 S393252:T393253 JO393252:JP393253 TK393252:TL393253 ADG393252:ADH393253 ANC393252:AND393253 AWY393252:AWZ393253 BGU393252:BGV393253 BQQ393252:BQR393253 CAM393252:CAN393253 CKI393252:CKJ393253 CUE393252:CUF393253 DEA393252:DEB393253 DNW393252:DNX393253 DXS393252:DXT393253 EHO393252:EHP393253 ERK393252:ERL393253 FBG393252:FBH393253 FLC393252:FLD393253 FUY393252:FUZ393253 GEU393252:GEV393253 GOQ393252:GOR393253 GYM393252:GYN393253 HII393252:HIJ393253 HSE393252:HSF393253 ICA393252:ICB393253 ILW393252:ILX393253 IVS393252:IVT393253 JFO393252:JFP393253 JPK393252:JPL393253 JZG393252:JZH393253 KJC393252:KJD393253 KSY393252:KSZ393253 LCU393252:LCV393253 LMQ393252:LMR393253 LWM393252:LWN393253 MGI393252:MGJ393253 MQE393252:MQF393253 NAA393252:NAB393253 NJW393252:NJX393253 NTS393252:NTT393253 ODO393252:ODP393253 ONK393252:ONL393253 OXG393252:OXH393253 PHC393252:PHD393253 PQY393252:PQZ393253 QAU393252:QAV393253 QKQ393252:QKR393253 QUM393252:QUN393253 REI393252:REJ393253 ROE393252:ROF393253 RYA393252:RYB393253 SHW393252:SHX393253 SRS393252:SRT393253 TBO393252:TBP393253 TLK393252:TLL393253 TVG393252:TVH393253 UFC393252:UFD393253 UOY393252:UOZ393253 UYU393252:UYV393253 VIQ393252:VIR393253 VSM393252:VSN393253 WCI393252:WCJ393253 WME393252:WMF393253 WWA393252:WWB393253 S458788:T458789 JO458788:JP458789 TK458788:TL458789 ADG458788:ADH458789 ANC458788:AND458789 AWY458788:AWZ458789 BGU458788:BGV458789 BQQ458788:BQR458789 CAM458788:CAN458789 CKI458788:CKJ458789 CUE458788:CUF458789 DEA458788:DEB458789 DNW458788:DNX458789 DXS458788:DXT458789 EHO458788:EHP458789 ERK458788:ERL458789 FBG458788:FBH458789 FLC458788:FLD458789 FUY458788:FUZ458789 GEU458788:GEV458789 GOQ458788:GOR458789 GYM458788:GYN458789 HII458788:HIJ458789 HSE458788:HSF458789 ICA458788:ICB458789 ILW458788:ILX458789 IVS458788:IVT458789 JFO458788:JFP458789 JPK458788:JPL458789 JZG458788:JZH458789 KJC458788:KJD458789 KSY458788:KSZ458789 LCU458788:LCV458789 LMQ458788:LMR458789 LWM458788:LWN458789 MGI458788:MGJ458789 MQE458788:MQF458789 NAA458788:NAB458789 NJW458788:NJX458789 NTS458788:NTT458789 ODO458788:ODP458789 ONK458788:ONL458789 OXG458788:OXH458789 PHC458788:PHD458789 PQY458788:PQZ458789 QAU458788:QAV458789 QKQ458788:QKR458789 QUM458788:QUN458789 REI458788:REJ458789 ROE458788:ROF458789 RYA458788:RYB458789 SHW458788:SHX458789 SRS458788:SRT458789 TBO458788:TBP458789 TLK458788:TLL458789 TVG458788:TVH458789 UFC458788:UFD458789 UOY458788:UOZ458789 UYU458788:UYV458789 VIQ458788:VIR458789 VSM458788:VSN458789 WCI458788:WCJ458789 WME458788:WMF458789 WWA458788:WWB458789 S524324:T524325 JO524324:JP524325 TK524324:TL524325 ADG524324:ADH524325 ANC524324:AND524325 AWY524324:AWZ524325 BGU524324:BGV524325 BQQ524324:BQR524325 CAM524324:CAN524325 CKI524324:CKJ524325 CUE524324:CUF524325 DEA524324:DEB524325 DNW524324:DNX524325 DXS524324:DXT524325 EHO524324:EHP524325 ERK524324:ERL524325 FBG524324:FBH524325 FLC524324:FLD524325 FUY524324:FUZ524325 GEU524324:GEV524325 GOQ524324:GOR524325 GYM524324:GYN524325 HII524324:HIJ524325 HSE524324:HSF524325 ICA524324:ICB524325 ILW524324:ILX524325 IVS524324:IVT524325 JFO524324:JFP524325 JPK524324:JPL524325 JZG524324:JZH524325 KJC524324:KJD524325 KSY524324:KSZ524325 LCU524324:LCV524325 LMQ524324:LMR524325 LWM524324:LWN524325 MGI524324:MGJ524325 MQE524324:MQF524325 NAA524324:NAB524325 NJW524324:NJX524325 NTS524324:NTT524325 ODO524324:ODP524325 ONK524324:ONL524325 OXG524324:OXH524325 PHC524324:PHD524325 PQY524324:PQZ524325 QAU524324:QAV524325 QKQ524324:QKR524325 QUM524324:QUN524325 REI524324:REJ524325 ROE524324:ROF524325 RYA524324:RYB524325 SHW524324:SHX524325 SRS524324:SRT524325 TBO524324:TBP524325 TLK524324:TLL524325 TVG524324:TVH524325 UFC524324:UFD524325 UOY524324:UOZ524325 UYU524324:UYV524325 VIQ524324:VIR524325 VSM524324:VSN524325 WCI524324:WCJ524325 WME524324:WMF524325 WWA524324:WWB524325 S589860:T589861 JO589860:JP589861 TK589860:TL589861 ADG589860:ADH589861 ANC589860:AND589861 AWY589860:AWZ589861 BGU589860:BGV589861 BQQ589860:BQR589861 CAM589860:CAN589861 CKI589860:CKJ589861 CUE589860:CUF589861 DEA589860:DEB589861 DNW589860:DNX589861 DXS589860:DXT589861 EHO589860:EHP589861 ERK589860:ERL589861 FBG589860:FBH589861 FLC589860:FLD589861 FUY589860:FUZ589861 GEU589860:GEV589861 GOQ589860:GOR589861 GYM589860:GYN589861 HII589860:HIJ589861 HSE589860:HSF589861 ICA589860:ICB589861 ILW589860:ILX589861 IVS589860:IVT589861 JFO589860:JFP589861 JPK589860:JPL589861 JZG589860:JZH589861 KJC589860:KJD589861 KSY589860:KSZ589861 LCU589860:LCV589861 LMQ589860:LMR589861 LWM589860:LWN589861 MGI589860:MGJ589861 MQE589860:MQF589861 NAA589860:NAB589861 NJW589860:NJX589861 NTS589860:NTT589861 ODO589860:ODP589861 ONK589860:ONL589861 OXG589860:OXH589861 PHC589860:PHD589861 PQY589860:PQZ589861 QAU589860:QAV589861 QKQ589860:QKR589861 QUM589860:QUN589861 REI589860:REJ589861 ROE589860:ROF589861 RYA589860:RYB589861 SHW589860:SHX589861 SRS589860:SRT589861 TBO589860:TBP589861 TLK589860:TLL589861 TVG589860:TVH589861 UFC589860:UFD589861 UOY589860:UOZ589861 UYU589860:UYV589861 VIQ589860:VIR589861 VSM589860:VSN589861 WCI589860:WCJ589861 WME589860:WMF589861 WWA589860:WWB589861 S655396:T655397 JO655396:JP655397 TK655396:TL655397 ADG655396:ADH655397 ANC655396:AND655397 AWY655396:AWZ655397 BGU655396:BGV655397 BQQ655396:BQR655397 CAM655396:CAN655397 CKI655396:CKJ655397 CUE655396:CUF655397 DEA655396:DEB655397 DNW655396:DNX655397 DXS655396:DXT655397 EHO655396:EHP655397 ERK655396:ERL655397 FBG655396:FBH655397 FLC655396:FLD655397 FUY655396:FUZ655397 GEU655396:GEV655397 GOQ655396:GOR655397 GYM655396:GYN655397 HII655396:HIJ655397 HSE655396:HSF655397 ICA655396:ICB655397 ILW655396:ILX655397 IVS655396:IVT655397 JFO655396:JFP655397 JPK655396:JPL655397 JZG655396:JZH655397 KJC655396:KJD655397 KSY655396:KSZ655397 LCU655396:LCV655397 LMQ655396:LMR655397 LWM655396:LWN655397 MGI655396:MGJ655397 MQE655396:MQF655397 NAA655396:NAB655397 NJW655396:NJX655397 NTS655396:NTT655397 ODO655396:ODP655397 ONK655396:ONL655397 OXG655396:OXH655397 PHC655396:PHD655397 PQY655396:PQZ655397 QAU655396:QAV655397 QKQ655396:QKR655397 QUM655396:QUN655397 REI655396:REJ655397 ROE655396:ROF655397 RYA655396:RYB655397 SHW655396:SHX655397 SRS655396:SRT655397 TBO655396:TBP655397 TLK655396:TLL655397 TVG655396:TVH655397 UFC655396:UFD655397 UOY655396:UOZ655397 UYU655396:UYV655397 VIQ655396:VIR655397 VSM655396:VSN655397 WCI655396:WCJ655397 WME655396:WMF655397 WWA655396:WWB655397 S720932:T720933 JO720932:JP720933 TK720932:TL720933 ADG720932:ADH720933 ANC720932:AND720933 AWY720932:AWZ720933 BGU720932:BGV720933 BQQ720932:BQR720933 CAM720932:CAN720933 CKI720932:CKJ720933 CUE720932:CUF720933 DEA720932:DEB720933 DNW720932:DNX720933 DXS720932:DXT720933 EHO720932:EHP720933 ERK720932:ERL720933 FBG720932:FBH720933 FLC720932:FLD720933 FUY720932:FUZ720933 GEU720932:GEV720933 GOQ720932:GOR720933 GYM720932:GYN720933 HII720932:HIJ720933 HSE720932:HSF720933 ICA720932:ICB720933 ILW720932:ILX720933 IVS720932:IVT720933 JFO720932:JFP720933 JPK720932:JPL720933 JZG720932:JZH720933 KJC720932:KJD720933 KSY720932:KSZ720933 LCU720932:LCV720933 LMQ720932:LMR720933 LWM720932:LWN720933 MGI720932:MGJ720933 MQE720932:MQF720933 NAA720932:NAB720933 NJW720932:NJX720933 NTS720932:NTT720933 ODO720932:ODP720933 ONK720932:ONL720933 OXG720932:OXH720933 PHC720932:PHD720933 PQY720932:PQZ720933 QAU720932:QAV720933 QKQ720932:QKR720933 QUM720932:QUN720933 REI720932:REJ720933 ROE720932:ROF720933 RYA720932:RYB720933 SHW720932:SHX720933 SRS720932:SRT720933 TBO720932:TBP720933 TLK720932:TLL720933 TVG720932:TVH720933 UFC720932:UFD720933 UOY720932:UOZ720933 UYU720932:UYV720933 VIQ720932:VIR720933 VSM720932:VSN720933 WCI720932:WCJ720933 WME720932:WMF720933 WWA720932:WWB720933 S786468:T786469 JO786468:JP786469 TK786468:TL786469 ADG786468:ADH786469 ANC786468:AND786469 AWY786468:AWZ786469 BGU786468:BGV786469 BQQ786468:BQR786469 CAM786468:CAN786469 CKI786468:CKJ786469 CUE786468:CUF786469 DEA786468:DEB786469 DNW786468:DNX786469 DXS786468:DXT786469 EHO786468:EHP786469 ERK786468:ERL786469 FBG786468:FBH786469 FLC786468:FLD786469 FUY786468:FUZ786469 GEU786468:GEV786469 GOQ786468:GOR786469 GYM786468:GYN786469 HII786468:HIJ786469 HSE786468:HSF786469 ICA786468:ICB786469 ILW786468:ILX786469 IVS786468:IVT786469 JFO786468:JFP786469 JPK786468:JPL786469 JZG786468:JZH786469 KJC786468:KJD786469 KSY786468:KSZ786469 LCU786468:LCV786469 LMQ786468:LMR786469 LWM786468:LWN786469 MGI786468:MGJ786469 MQE786468:MQF786469 NAA786468:NAB786469 NJW786468:NJX786469 NTS786468:NTT786469 ODO786468:ODP786469 ONK786468:ONL786469 OXG786468:OXH786469 PHC786468:PHD786469 PQY786468:PQZ786469 QAU786468:QAV786469 QKQ786468:QKR786469 QUM786468:QUN786469 REI786468:REJ786469 ROE786468:ROF786469 RYA786468:RYB786469 SHW786468:SHX786469 SRS786468:SRT786469 TBO786468:TBP786469 TLK786468:TLL786469 TVG786468:TVH786469 UFC786468:UFD786469 UOY786468:UOZ786469 UYU786468:UYV786469 VIQ786468:VIR786469 VSM786468:VSN786469 WCI786468:WCJ786469 WME786468:WMF786469 WWA786468:WWB786469 S852004:T852005 JO852004:JP852005 TK852004:TL852005 ADG852004:ADH852005 ANC852004:AND852005 AWY852004:AWZ852005 BGU852004:BGV852005 BQQ852004:BQR852005 CAM852004:CAN852005 CKI852004:CKJ852005 CUE852004:CUF852005 DEA852004:DEB852005 DNW852004:DNX852005 DXS852004:DXT852005 EHO852004:EHP852005 ERK852004:ERL852005 FBG852004:FBH852005 FLC852004:FLD852005 FUY852004:FUZ852005 GEU852004:GEV852005 GOQ852004:GOR852005 GYM852004:GYN852005 HII852004:HIJ852005 HSE852004:HSF852005 ICA852004:ICB852005 ILW852004:ILX852005 IVS852004:IVT852005 JFO852004:JFP852005 JPK852004:JPL852005 JZG852004:JZH852005 KJC852004:KJD852005 KSY852004:KSZ852005 LCU852004:LCV852005 LMQ852004:LMR852005 LWM852004:LWN852005 MGI852004:MGJ852005 MQE852004:MQF852005 NAA852004:NAB852005 NJW852004:NJX852005 NTS852004:NTT852005 ODO852004:ODP852005 ONK852004:ONL852005 OXG852004:OXH852005 PHC852004:PHD852005 PQY852004:PQZ852005 QAU852004:QAV852005 QKQ852004:QKR852005 QUM852004:QUN852005 REI852004:REJ852005 ROE852004:ROF852005 RYA852004:RYB852005 SHW852004:SHX852005 SRS852004:SRT852005 TBO852004:TBP852005 TLK852004:TLL852005 TVG852004:TVH852005 UFC852004:UFD852005 UOY852004:UOZ852005 UYU852004:UYV852005 VIQ852004:VIR852005 VSM852004:VSN852005 WCI852004:WCJ852005 WME852004:WMF852005 WWA852004:WWB852005 S917540:T917541 JO917540:JP917541 TK917540:TL917541 ADG917540:ADH917541 ANC917540:AND917541 AWY917540:AWZ917541 BGU917540:BGV917541 BQQ917540:BQR917541 CAM917540:CAN917541 CKI917540:CKJ917541 CUE917540:CUF917541 DEA917540:DEB917541 DNW917540:DNX917541 DXS917540:DXT917541 EHO917540:EHP917541 ERK917540:ERL917541 FBG917540:FBH917541 FLC917540:FLD917541 FUY917540:FUZ917541 GEU917540:GEV917541 GOQ917540:GOR917541 GYM917540:GYN917541 HII917540:HIJ917541 HSE917540:HSF917541 ICA917540:ICB917541 ILW917540:ILX917541 IVS917540:IVT917541 JFO917540:JFP917541 JPK917540:JPL917541 JZG917540:JZH917541 KJC917540:KJD917541 KSY917540:KSZ917541 LCU917540:LCV917541 LMQ917540:LMR917541 LWM917540:LWN917541 MGI917540:MGJ917541 MQE917540:MQF917541 NAA917540:NAB917541 NJW917540:NJX917541 NTS917540:NTT917541 ODO917540:ODP917541 ONK917540:ONL917541 OXG917540:OXH917541 PHC917540:PHD917541 PQY917540:PQZ917541 QAU917540:QAV917541 QKQ917540:QKR917541 QUM917540:QUN917541 REI917540:REJ917541 ROE917540:ROF917541 RYA917540:RYB917541 SHW917540:SHX917541 SRS917540:SRT917541 TBO917540:TBP917541 TLK917540:TLL917541 TVG917540:TVH917541 UFC917540:UFD917541 UOY917540:UOZ917541 UYU917540:UYV917541 VIQ917540:VIR917541 VSM917540:VSN917541 WCI917540:WCJ917541 WME917540:WMF917541 WWA917540:WWB917541 S983076:T983077 JO983076:JP983077 TK983076:TL983077 ADG983076:ADH983077 ANC983076:AND983077 AWY983076:AWZ983077 BGU983076:BGV983077 BQQ983076:BQR983077 CAM983076:CAN983077 CKI983076:CKJ983077 CUE983076:CUF983077 DEA983076:DEB983077 DNW983076:DNX983077 DXS983076:DXT983077 EHO983076:EHP983077 ERK983076:ERL983077 FBG983076:FBH983077 FLC983076:FLD983077 FUY983076:FUZ983077 GEU983076:GEV983077 GOQ983076:GOR983077 GYM983076:GYN983077 HII983076:HIJ983077 HSE983076:HSF983077 ICA983076:ICB983077 ILW983076:ILX983077 IVS983076:IVT983077 JFO983076:JFP983077 JPK983076:JPL983077 JZG983076:JZH983077 KJC983076:KJD983077 KSY983076:KSZ983077 LCU983076:LCV983077 LMQ983076:LMR983077 LWM983076:LWN983077 MGI983076:MGJ983077 MQE983076:MQF983077 NAA983076:NAB983077 NJW983076:NJX983077 NTS983076:NTT983077 ODO983076:ODP983077 ONK983076:ONL983077 OXG983076:OXH983077 PHC983076:PHD983077 PQY983076:PQZ983077 QAU983076:QAV983077 QKQ983076:QKR983077 QUM983076:QUN983077 REI983076:REJ983077 ROE983076:ROF983077 RYA983076:RYB983077 SHW983076:SHX983077 SRS983076:SRT983077 TBO983076:TBP983077 TLK983076:TLL983077 TVG983076:TVH983077 UFC983076:UFD983077 UOY983076:UOZ983077 UYU983076:UYV983077 VIQ983076:VIR983077 VSM983076:VSN983077 WCI983076:WCJ983077 WME983076:WMF983077 WWA983076:WWB983077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V65465 JR65465 TN65465 ADJ65465 ANF65465 AXB65465 BGX65465 BQT65465 CAP65465 CKL65465 CUH65465 DED65465 DNZ65465 DXV65465 EHR65465 ERN65465 FBJ65465 FLF65465 FVB65465 GEX65465 GOT65465 GYP65465 HIL65465 HSH65465 ICD65465 ILZ65465 IVV65465 JFR65465 JPN65465 JZJ65465 KJF65465 KTB65465 LCX65465 LMT65465 LWP65465 MGL65465 MQH65465 NAD65465 NJZ65465 NTV65465 ODR65465 ONN65465 OXJ65465 PHF65465 PRB65465 QAX65465 QKT65465 QUP65465 REL65465 ROH65465 RYD65465 SHZ65465 SRV65465 TBR65465 TLN65465 TVJ65465 UFF65465 UPB65465 UYX65465 VIT65465 VSP65465 WCL65465 WMH65465 WWD65465 V131001 JR131001 TN131001 ADJ131001 ANF131001 AXB131001 BGX131001 BQT131001 CAP131001 CKL131001 CUH131001 DED131001 DNZ131001 DXV131001 EHR131001 ERN131001 FBJ131001 FLF131001 FVB131001 GEX131001 GOT131001 GYP131001 HIL131001 HSH131001 ICD131001 ILZ131001 IVV131001 JFR131001 JPN131001 JZJ131001 KJF131001 KTB131001 LCX131001 LMT131001 LWP131001 MGL131001 MQH131001 NAD131001 NJZ131001 NTV131001 ODR131001 ONN131001 OXJ131001 PHF131001 PRB131001 QAX131001 QKT131001 QUP131001 REL131001 ROH131001 RYD131001 SHZ131001 SRV131001 TBR131001 TLN131001 TVJ131001 UFF131001 UPB131001 UYX131001 VIT131001 VSP131001 WCL131001 WMH131001 WWD131001 V196537 JR196537 TN196537 ADJ196537 ANF196537 AXB196537 BGX196537 BQT196537 CAP196537 CKL196537 CUH196537 DED196537 DNZ196537 DXV196537 EHR196537 ERN196537 FBJ196537 FLF196537 FVB196537 GEX196537 GOT196537 GYP196537 HIL196537 HSH196537 ICD196537 ILZ196537 IVV196537 JFR196537 JPN196537 JZJ196537 KJF196537 KTB196537 LCX196537 LMT196537 LWP196537 MGL196537 MQH196537 NAD196537 NJZ196537 NTV196537 ODR196537 ONN196537 OXJ196537 PHF196537 PRB196537 QAX196537 QKT196537 QUP196537 REL196537 ROH196537 RYD196537 SHZ196537 SRV196537 TBR196537 TLN196537 TVJ196537 UFF196537 UPB196537 UYX196537 VIT196537 VSP196537 WCL196537 WMH196537 WWD196537 V262073 JR262073 TN262073 ADJ262073 ANF262073 AXB262073 BGX262073 BQT262073 CAP262073 CKL262073 CUH262073 DED262073 DNZ262073 DXV262073 EHR262073 ERN262073 FBJ262073 FLF262073 FVB262073 GEX262073 GOT262073 GYP262073 HIL262073 HSH262073 ICD262073 ILZ262073 IVV262073 JFR262073 JPN262073 JZJ262073 KJF262073 KTB262073 LCX262073 LMT262073 LWP262073 MGL262073 MQH262073 NAD262073 NJZ262073 NTV262073 ODR262073 ONN262073 OXJ262073 PHF262073 PRB262073 QAX262073 QKT262073 QUP262073 REL262073 ROH262073 RYD262073 SHZ262073 SRV262073 TBR262073 TLN262073 TVJ262073 UFF262073 UPB262073 UYX262073 VIT262073 VSP262073 WCL262073 WMH262073 WWD262073 V327609 JR327609 TN327609 ADJ327609 ANF327609 AXB327609 BGX327609 BQT327609 CAP327609 CKL327609 CUH327609 DED327609 DNZ327609 DXV327609 EHR327609 ERN327609 FBJ327609 FLF327609 FVB327609 GEX327609 GOT327609 GYP327609 HIL327609 HSH327609 ICD327609 ILZ327609 IVV327609 JFR327609 JPN327609 JZJ327609 KJF327609 KTB327609 LCX327609 LMT327609 LWP327609 MGL327609 MQH327609 NAD327609 NJZ327609 NTV327609 ODR327609 ONN327609 OXJ327609 PHF327609 PRB327609 QAX327609 QKT327609 QUP327609 REL327609 ROH327609 RYD327609 SHZ327609 SRV327609 TBR327609 TLN327609 TVJ327609 UFF327609 UPB327609 UYX327609 VIT327609 VSP327609 WCL327609 WMH327609 WWD327609 V393145 JR393145 TN393145 ADJ393145 ANF393145 AXB393145 BGX393145 BQT393145 CAP393145 CKL393145 CUH393145 DED393145 DNZ393145 DXV393145 EHR393145 ERN393145 FBJ393145 FLF393145 FVB393145 GEX393145 GOT393145 GYP393145 HIL393145 HSH393145 ICD393145 ILZ393145 IVV393145 JFR393145 JPN393145 JZJ393145 KJF393145 KTB393145 LCX393145 LMT393145 LWP393145 MGL393145 MQH393145 NAD393145 NJZ393145 NTV393145 ODR393145 ONN393145 OXJ393145 PHF393145 PRB393145 QAX393145 QKT393145 QUP393145 REL393145 ROH393145 RYD393145 SHZ393145 SRV393145 TBR393145 TLN393145 TVJ393145 UFF393145 UPB393145 UYX393145 VIT393145 VSP393145 WCL393145 WMH393145 WWD393145 V458681 JR458681 TN458681 ADJ458681 ANF458681 AXB458681 BGX458681 BQT458681 CAP458681 CKL458681 CUH458681 DED458681 DNZ458681 DXV458681 EHR458681 ERN458681 FBJ458681 FLF458681 FVB458681 GEX458681 GOT458681 GYP458681 HIL458681 HSH458681 ICD458681 ILZ458681 IVV458681 JFR458681 JPN458681 JZJ458681 KJF458681 KTB458681 LCX458681 LMT458681 LWP458681 MGL458681 MQH458681 NAD458681 NJZ458681 NTV458681 ODR458681 ONN458681 OXJ458681 PHF458681 PRB458681 QAX458681 QKT458681 QUP458681 REL458681 ROH458681 RYD458681 SHZ458681 SRV458681 TBR458681 TLN458681 TVJ458681 UFF458681 UPB458681 UYX458681 VIT458681 VSP458681 WCL458681 WMH458681 WWD458681 V524217 JR524217 TN524217 ADJ524217 ANF524217 AXB524217 BGX524217 BQT524217 CAP524217 CKL524217 CUH524217 DED524217 DNZ524217 DXV524217 EHR524217 ERN524217 FBJ524217 FLF524217 FVB524217 GEX524217 GOT524217 GYP524217 HIL524217 HSH524217 ICD524217 ILZ524217 IVV524217 JFR524217 JPN524217 JZJ524217 KJF524217 KTB524217 LCX524217 LMT524217 LWP524217 MGL524217 MQH524217 NAD524217 NJZ524217 NTV524217 ODR524217 ONN524217 OXJ524217 PHF524217 PRB524217 QAX524217 QKT524217 QUP524217 REL524217 ROH524217 RYD524217 SHZ524217 SRV524217 TBR524217 TLN524217 TVJ524217 UFF524217 UPB524217 UYX524217 VIT524217 VSP524217 WCL524217 WMH524217 WWD524217 V589753 JR589753 TN589753 ADJ589753 ANF589753 AXB589753 BGX589753 BQT589753 CAP589753 CKL589753 CUH589753 DED589753 DNZ589753 DXV589753 EHR589753 ERN589753 FBJ589753 FLF589753 FVB589753 GEX589753 GOT589753 GYP589753 HIL589753 HSH589753 ICD589753 ILZ589753 IVV589753 JFR589753 JPN589753 JZJ589753 KJF589753 KTB589753 LCX589753 LMT589753 LWP589753 MGL589753 MQH589753 NAD589753 NJZ589753 NTV589753 ODR589753 ONN589753 OXJ589753 PHF589753 PRB589753 QAX589753 QKT589753 QUP589753 REL589753 ROH589753 RYD589753 SHZ589753 SRV589753 TBR589753 TLN589753 TVJ589753 UFF589753 UPB589753 UYX589753 VIT589753 VSP589753 WCL589753 WMH589753 WWD589753 V655289 JR655289 TN655289 ADJ655289 ANF655289 AXB655289 BGX655289 BQT655289 CAP655289 CKL655289 CUH655289 DED655289 DNZ655289 DXV655289 EHR655289 ERN655289 FBJ655289 FLF655289 FVB655289 GEX655289 GOT655289 GYP655289 HIL655289 HSH655289 ICD655289 ILZ655289 IVV655289 JFR655289 JPN655289 JZJ655289 KJF655289 KTB655289 LCX655289 LMT655289 LWP655289 MGL655289 MQH655289 NAD655289 NJZ655289 NTV655289 ODR655289 ONN655289 OXJ655289 PHF655289 PRB655289 QAX655289 QKT655289 QUP655289 REL655289 ROH655289 RYD655289 SHZ655289 SRV655289 TBR655289 TLN655289 TVJ655289 UFF655289 UPB655289 UYX655289 VIT655289 VSP655289 WCL655289 WMH655289 WWD655289 V720825 JR720825 TN720825 ADJ720825 ANF720825 AXB720825 BGX720825 BQT720825 CAP720825 CKL720825 CUH720825 DED720825 DNZ720825 DXV720825 EHR720825 ERN720825 FBJ720825 FLF720825 FVB720825 GEX720825 GOT720825 GYP720825 HIL720825 HSH720825 ICD720825 ILZ720825 IVV720825 JFR720825 JPN720825 JZJ720825 KJF720825 KTB720825 LCX720825 LMT720825 LWP720825 MGL720825 MQH720825 NAD720825 NJZ720825 NTV720825 ODR720825 ONN720825 OXJ720825 PHF720825 PRB720825 QAX720825 QKT720825 QUP720825 REL720825 ROH720825 RYD720825 SHZ720825 SRV720825 TBR720825 TLN720825 TVJ720825 UFF720825 UPB720825 UYX720825 VIT720825 VSP720825 WCL720825 WMH720825 WWD720825 V786361 JR786361 TN786361 ADJ786361 ANF786361 AXB786361 BGX786361 BQT786361 CAP786361 CKL786361 CUH786361 DED786361 DNZ786361 DXV786361 EHR786361 ERN786361 FBJ786361 FLF786361 FVB786361 GEX786361 GOT786361 GYP786361 HIL786361 HSH786361 ICD786361 ILZ786361 IVV786361 JFR786361 JPN786361 JZJ786361 KJF786361 KTB786361 LCX786361 LMT786361 LWP786361 MGL786361 MQH786361 NAD786361 NJZ786361 NTV786361 ODR786361 ONN786361 OXJ786361 PHF786361 PRB786361 QAX786361 QKT786361 QUP786361 REL786361 ROH786361 RYD786361 SHZ786361 SRV786361 TBR786361 TLN786361 TVJ786361 UFF786361 UPB786361 UYX786361 VIT786361 VSP786361 WCL786361 WMH786361 WWD786361 V851897 JR851897 TN851897 ADJ851897 ANF851897 AXB851897 BGX851897 BQT851897 CAP851897 CKL851897 CUH851897 DED851897 DNZ851897 DXV851897 EHR851897 ERN851897 FBJ851897 FLF851897 FVB851897 GEX851897 GOT851897 GYP851897 HIL851897 HSH851897 ICD851897 ILZ851897 IVV851897 JFR851897 JPN851897 JZJ851897 KJF851897 KTB851897 LCX851897 LMT851897 LWP851897 MGL851897 MQH851897 NAD851897 NJZ851897 NTV851897 ODR851897 ONN851897 OXJ851897 PHF851897 PRB851897 QAX851897 QKT851897 QUP851897 REL851897 ROH851897 RYD851897 SHZ851897 SRV851897 TBR851897 TLN851897 TVJ851897 UFF851897 UPB851897 UYX851897 VIT851897 VSP851897 WCL851897 WMH851897 WWD851897 V917433 JR917433 TN917433 ADJ917433 ANF917433 AXB917433 BGX917433 BQT917433 CAP917433 CKL917433 CUH917433 DED917433 DNZ917433 DXV917433 EHR917433 ERN917433 FBJ917433 FLF917433 FVB917433 GEX917433 GOT917433 GYP917433 HIL917433 HSH917433 ICD917433 ILZ917433 IVV917433 JFR917433 JPN917433 JZJ917433 KJF917433 KTB917433 LCX917433 LMT917433 LWP917433 MGL917433 MQH917433 NAD917433 NJZ917433 NTV917433 ODR917433 ONN917433 OXJ917433 PHF917433 PRB917433 QAX917433 QKT917433 QUP917433 REL917433 ROH917433 RYD917433 SHZ917433 SRV917433 TBR917433 TLN917433 TVJ917433 UFF917433 UPB917433 UYX917433 VIT917433 VSP917433 WCL917433 WMH917433 WWD917433 V982969 JR982969 TN982969 ADJ982969 ANF982969 AXB982969 BGX982969 BQT982969 CAP982969 CKL982969 CUH982969 DED982969 DNZ982969 DXV982969 EHR982969 ERN982969 FBJ982969 FLF982969 FVB982969 GEX982969 GOT982969 GYP982969 HIL982969 HSH982969 ICD982969 ILZ982969 IVV982969 JFR982969 JPN982969 JZJ982969 KJF982969 KTB982969 LCX982969 LMT982969 LWP982969 MGL982969 MQH982969 NAD982969 NJZ982969 NTV982969 ODR982969 ONN982969 OXJ982969 PHF982969 PRB982969 QAX982969 QKT982969 QUP982969 REL982969 ROH982969 RYD982969 SHZ982969 SRV982969 TBR982969 TLN982969 TVJ982969 UFF982969 UPB982969 UYX982969 VIT982969 VSP982969 WCL982969 WMH982969 WWD982969 U65556:V65556 JQ65556:JR65556 TM65556:TN65556 ADI65556:ADJ65556 ANE65556:ANF65556 AXA65556:AXB65556 BGW65556:BGX65556 BQS65556:BQT65556 CAO65556:CAP65556 CKK65556:CKL65556 CUG65556:CUH65556 DEC65556:DED65556 DNY65556:DNZ65556 DXU65556:DXV65556 EHQ65556:EHR65556 ERM65556:ERN65556 FBI65556:FBJ65556 FLE65556:FLF65556 FVA65556:FVB65556 GEW65556:GEX65556 GOS65556:GOT65556 GYO65556:GYP65556 HIK65556:HIL65556 HSG65556:HSH65556 ICC65556:ICD65556 ILY65556:ILZ65556 IVU65556:IVV65556 JFQ65556:JFR65556 JPM65556:JPN65556 JZI65556:JZJ65556 KJE65556:KJF65556 KTA65556:KTB65556 LCW65556:LCX65556 LMS65556:LMT65556 LWO65556:LWP65556 MGK65556:MGL65556 MQG65556:MQH65556 NAC65556:NAD65556 NJY65556:NJZ65556 NTU65556:NTV65556 ODQ65556:ODR65556 ONM65556:ONN65556 OXI65556:OXJ65556 PHE65556:PHF65556 PRA65556:PRB65556 QAW65556:QAX65556 QKS65556:QKT65556 QUO65556:QUP65556 REK65556:REL65556 ROG65556:ROH65556 RYC65556:RYD65556 SHY65556:SHZ65556 SRU65556:SRV65556 TBQ65556:TBR65556 TLM65556:TLN65556 TVI65556:TVJ65556 UFE65556:UFF65556 UPA65556:UPB65556 UYW65556:UYX65556 VIS65556:VIT65556 VSO65556:VSP65556 WCK65556:WCL65556 WMG65556:WMH65556 WWC65556:WWD65556 U131092:V131092 JQ131092:JR131092 TM131092:TN131092 ADI131092:ADJ131092 ANE131092:ANF131092 AXA131092:AXB131092 BGW131092:BGX131092 BQS131092:BQT131092 CAO131092:CAP131092 CKK131092:CKL131092 CUG131092:CUH131092 DEC131092:DED131092 DNY131092:DNZ131092 DXU131092:DXV131092 EHQ131092:EHR131092 ERM131092:ERN131092 FBI131092:FBJ131092 FLE131092:FLF131092 FVA131092:FVB131092 GEW131092:GEX131092 GOS131092:GOT131092 GYO131092:GYP131092 HIK131092:HIL131092 HSG131092:HSH131092 ICC131092:ICD131092 ILY131092:ILZ131092 IVU131092:IVV131092 JFQ131092:JFR131092 JPM131092:JPN131092 JZI131092:JZJ131092 KJE131092:KJF131092 KTA131092:KTB131092 LCW131092:LCX131092 LMS131092:LMT131092 LWO131092:LWP131092 MGK131092:MGL131092 MQG131092:MQH131092 NAC131092:NAD131092 NJY131092:NJZ131092 NTU131092:NTV131092 ODQ131092:ODR131092 ONM131092:ONN131092 OXI131092:OXJ131092 PHE131092:PHF131092 PRA131092:PRB131092 QAW131092:QAX131092 QKS131092:QKT131092 QUO131092:QUP131092 REK131092:REL131092 ROG131092:ROH131092 RYC131092:RYD131092 SHY131092:SHZ131092 SRU131092:SRV131092 TBQ131092:TBR131092 TLM131092:TLN131092 TVI131092:TVJ131092 UFE131092:UFF131092 UPA131092:UPB131092 UYW131092:UYX131092 VIS131092:VIT131092 VSO131092:VSP131092 WCK131092:WCL131092 WMG131092:WMH131092 WWC131092:WWD131092 U196628:V196628 JQ196628:JR196628 TM196628:TN196628 ADI196628:ADJ196628 ANE196628:ANF196628 AXA196628:AXB196628 BGW196628:BGX196628 BQS196628:BQT196628 CAO196628:CAP196628 CKK196628:CKL196628 CUG196628:CUH196628 DEC196628:DED196628 DNY196628:DNZ196628 DXU196628:DXV196628 EHQ196628:EHR196628 ERM196628:ERN196628 FBI196628:FBJ196628 FLE196628:FLF196628 FVA196628:FVB196628 GEW196628:GEX196628 GOS196628:GOT196628 GYO196628:GYP196628 HIK196628:HIL196628 HSG196628:HSH196628 ICC196628:ICD196628 ILY196628:ILZ196628 IVU196628:IVV196628 JFQ196628:JFR196628 JPM196628:JPN196628 JZI196628:JZJ196628 KJE196628:KJF196628 KTA196628:KTB196628 LCW196628:LCX196628 LMS196628:LMT196628 LWO196628:LWP196628 MGK196628:MGL196628 MQG196628:MQH196628 NAC196628:NAD196628 NJY196628:NJZ196628 NTU196628:NTV196628 ODQ196628:ODR196628 ONM196628:ONN196628 OXI196628:OXJ196628 PHE196628:PHF196628 PRA196628:PRB196628 QAW196628:QAX196628 QKS196628:QKT196628 QUO196628:QUP196628 REK196628:REL196628 ROG196628:ROH196628 RYC196628:RYD196628 SHY196628:SHZ196628 SRU196628:SRV196628 TBQ196628:TBR196628 TLM196628:TLN196628 TVI196628:TVJ196628 UFE196628:UFF196628 UPA196628:UPB196628 UYW196628:UYX196628 VIS196628:VIT196628 VSO196628:VSP196628 WCK196628:WCL196628 WMG196628:WMH196628 WWC196628:WWD196628 U262164:V262164 JQ262164:JR262164 TM262164:TN262164 ADI262164:ADJ262164 ANE262164:ANF262164 AXA262164:AXB262164 BGW262164:BGX262164 BQS262164:BQT262164 CAO262164:CAP262164 CKK262164:CKL262164 CUG262164:CUH262164 DEC262164:DED262164 DNY262164:DNZ262164 DXU262164:DXV262164 EHQ262164:EHR262164 ERM262164:ERN262164 FBI262164:FBJ262164 FLE262164:FLF262164 FVA262164:FVB262164 GEW262164:GEX262164 GOS262164:GOT262164 GYO262164:GYP262164 HIK262164:HIL262164 HSG262164:HSH262164 ICC262164:ICD262164 ILY262164:ILZ262164 IVU262164:IVV262164 JFQ262164:JFR262164 JPM262164:JPN262164 JZI262164:JZJ262164 KJE262164:KJF262164 KTA262164:KTB262164 LCW262164:LCX262164 LMS262164:LMT262164 LWO262164:LWP262164 MGK262164:MGL262164 MQG262164:MQH262164 NAC262164:NAD262164 NJY262164:NJZ262164 NTU262164:NTV262164 ODQ262164:ODR262164 ONM262164:ONN262164 OXI262164:OXJ262164 PHE262164:PHF262164 PRA262164:PRB262164 QAW262164:QAX262164 QKS262164:QKT262164 QUO262164:QUP262164 REK262164:REL262164 ROG262164:ROH262164 RYC262164:RYD262164 SHY262164:SHZ262164 SRU262164:SRV262164 TBQ262164:TBR262164 TLM262164:TLN262164 TVI262164:TVJ262164 UFE262164:UFF262164 UPA262164:UPB262164 UYW262164:UYX262164 VIS262164:VIT262164 VSO262164:VSP262164 WCK262164:WCL262164 WMG262164:WMH262164 WWC262164:WWD262164 U327700:V327700 JQ327700:JR327700 TM327700:TN327700 ADI327700:ADJ327700 ANE327700:ANF327700 AXA327700:AXB327700 BGW327700:BGX327700 BQS327700:BQT327700 CAO327700:CAP327700 CKK327700:CKL327700 CUG327700:CUH327700 DEC327700:DED327700 DNY327700:DNZ327700 DXU327700:DXV327700 EHQ327700:EHR327700 ERM327700:ERN327700 FBI327700:FBJ327700 FLE327700:FLF327700 FVA327700:FVB327700 GEW327700:GEX327700 GOS327700:GOT327700 GYO327700:GYP327700 HIK327700:HIL327700 HSG327700:HSH327700 ICC327700:ICD327700 ILY327700:ILZ327700 IVU327700:IVV327700 JFQ327700:JFR327700 JPM327700:JPN327700 JZI327700:JZJ327700 KJE327700:KJF327700 KTA327700:KTB327700 LCW327700:LCX327700 LMS327700:LMT327700 LWO327700:LWP327700 MGK327700:MGL327700 MQG327700:MQH327700 NAC327700:NAD327700 NJY327700:NJZ327700 NTU327700:NTV327700 ODQ327700:ODR327700 ONM327700:ONN327700 OXI327700:OXJ327700 PHE327700:PHF327700 PRA327700:PRB327700 QAW327700:QAX327700 QKS327700:QKT327700 QUO327700:QUP327700 REK327700:REL327700 ROG327700:ROH327700 RYC327700:RYD327700 SHY327700:SHZ327700 SRU327700:SRV327700 TBQ327700:TBR327700 TLM327700:TLN327700 TVI327700:TVJ327700 UFE327700:UFF327700 UPA327700:UPB327700 UYW327700:UYX327700 VIS327700:VIT327700 VSO327700:VSP327700 WCK327700:WCL327700 WMG327700:WMH327700 WWC327700:WWD327700 U393236:V393236 JQ393236:JR393236 TM393236:TN393236 ADI393236:ADJ393236 ANE393236:ANF393236 AXA393236:AXB393236 BGW393236:BGX393236 BQS393236:BQT393236 CAO393236:CAP393236 CKK393236:CKL393236 CUG393236:CUH393236 DEC393236:DED393236 DNY393236:DNZ393236 DXU393236:DXV393236 EHQ393236:EHR393236 ERM393236:ERN393236 FBI393236:FBJ393236 FLE393236:FLF393236 FVA393236:FVB393236 GEW393236:GEX393236 GOS393236:GOT393236 GYO393236:GYP393236 HIK393236:HIL393236 HSG393236:HSH393236 ICC393236:ICD393236 ILY393236:ILZ393236 IVU393236:IVV393236 JFQ393236:JFR393236 JPM393236:JPN393236 JZI393236:JZJ393236 KJE393236:KJF393236 KTA393236:KTB393236 LCW393236:LCX393236 LMS393236:LMT393236 LWO393236:LWP393236 MGK393236:MGL393236 MQG393236:MQH393236 NAC393236:NAD393236 NJY393236:NJZ393236 NTU393236:NTV393236 ODQ393236:ODR393236 ONM393236:ONN393236 OXI393236:OXJ393236 PHE393236:PHF393236 PRA393236:PRB393236 QAW393236:QAX393236 QKS393236:QKT393236 QUO393236:QUP393236 REK393236:REL393236 ROG393236:ROH393236 RYC393236:RYD393236 SHY393236:SHZ393236 SRU393236:SRV393236 TBQ393236:TBR393236 TLM393236:TLN393236 TVI393236:TVJ393236 UFE393236:UFF393236 UPA393236:UPB393236 UYW393236:UYX393236 VIS393236:VIT393236 VSO393236:VSP393236 WCK393236:WCL393236 WMG393236:WMH393236 WWC393236:WWD393236 U458772:V458772 JQ458772:JR458772 TM458772:TN458772 ADI458772:ADJ458772 ANE458772:ANF458772 AXA458772:AXB458772 BGW458772:BGX458772 BQS458772:BQT458772 CAO458772:CAP458772 CKK458772:CKL458772 CUG458772:CUH458772 DEC458772:DED458772 DNY458772:DNZ458772 DXU458772:DXV458772 EHQ458772:EHR458772 ERM458772:ERN458772 FBI458772:FBJ458772 FLE458772:FLF458772 FVA458772:FVB458772 GEW458772:GEX458772 GOS458772:GOT458772 GYO458772:GYP458772 HIK458772:HIL458772 HSG458772:HSH458772 ICC458772:ICD458772 ILY458772:ILZ458772 IVU458772:IVV458772 JFQ458772:JFR458772 JPM458772:JPN458772 JZI458772:JZJ458772 KJE458772:KJF458772 KTA458772:KTB458772 LCW458772:LCX458772 LMS458772:LMT458772 LWO458772:LWP458772 MGK458772:MGL458772 MQG458772:MQH458772 NAC458772:NAD458772 NJY458772:NJZ458772 NTU458772:NTV458772 ODQ458772:ODR458772 ONM458772:ONN458772 OXI458772:OXJ458772 PHE458772:PHF458772 PRA458772:PRB458772 QAW458772:QAX458772 QKS458772:QKT458772 QUO458772:QUP458772 REK458772:REL458772 ROG458772:ROH458772 RYC458772:RYD458772 SHY458772:SHZ458772 SRU458772:SRV458772 TBQ458772:TBR458772 TLM458772:TLN458772 TVI458772:TVJ458772 UFE458772:UFF458772 UPA458772:UPB458772 UYW458772:UYX458772 VIS458772:VIT458772 VSO458772:VSP458772 WCK458772:WCL458772 WMG458772:WMH458772 WWC458772:WWD458772 U524308:V524308 JQ524308:JR524308 TM524308:TN524308 ADI524308:ADJ524308 ANE524308:ANF524308 AXA524308:AXB524308 BGW524308:BGX524308 BQS524308:BQT524308 CAO524308:CAP524308 CKK524308:CKL524308 CUG524308:CUH524308 DEC524308:DED524308 DNY524308:DNZ524308 DXU524308:DXV524308 EHQ524308:EHR524308 ERM524308:ERN524308 FBI524308:FBJ524308 FLE524308:FLF524308 FVA524308:FVB524308 GEW524308:GEX524308 GOS524308:GOT524308 GYO524308:GYP524308 HIK524308:HIL524308 HSG524308:HSH524308 ICC524308:ICD524308 ILY524308:ILZ524308 IVU524308:IVV524308 JFQ524308:JFR524308 JPM524308:JPN524308 JZI524308:JZJ524308 KJE524308:KJF524308 KTA524308:KTB524308 LCW524308:LCX524308 LMS524308:LMT524308 LWO524308:LWP524308 MGK524308:MGL524308 MQG524308:MQH524308 NAC524308:NAD524308 NJY524308:NJZ524308 NTU524308:NTV524308 ODQ524308:ODR524308 ONM524308:ONN524308 OXI524308:OXJ524308 PHE524308:PHF524308 PRA524308:PRB524308 QAW524308:QAX524308 QKS524308:QKT524308 QUO524308:QUP524308 REK524308:REL524308 ROG524308:ROH524308 RYC524308:RYD524308 SHY524308:SHZ524308 SRU524308:SRV524308 TBQ524308:TBR524308 TLM524308:TLN524308 TVI524308:TVJ524308 UFE524308:UFF524308 UPA524308:UPB524308 UYW524308:UYX524308 VIS524308:VIT524308 VSO524308:VSP524308 WCK524308:WCL524308 WMG524308:WMH524308 WWC524308:WWD524308 U589844:V589844 JQ589844:JR589844 TM589844:TN589844 ADI589844:ADJ589844 ANE589844:ANF589844 AXA589844:AXB589844 BGW589844:BGX589844 BQS589844:BQT589844 CAO589844:CAP589844 CKK589844:CKL589844 CUG589844:CUH589844 DEC589844:DED589844 DNY589844:DNZ589844 DXU589844:DXV589844 EHQ589844:EHR589844 ERM589844:ERN589844 FBI589844:FBJ589844 FLE589844:FLF589844 FVA589844:FVB589844 GEW589844:GEX589844 GOS589844:GOT589844 GYO589844:GYP589844 HIK589844:HIL589844 HSG589844:HSH589844 ICC589844:ICD589844 ILY589844:ILZ589844 IVU589844:IVV589844 JFQ589844:JFR589844 JPM589844:JPN589844 JZI589844:JZJ589844 KJE589844:KJF589844 KTA589844:KTB589844 LCW589844:LCX589844 LMS589844:LMT589844 LWO589844:LWP589844 MGK589844:MGL589844 MQG589844:MQH589844 NAC589844:NAD589844 NJY589844:NJZ589844 NTU589844:NTV589844 ODQ589844:ODR589844 ONM589844:ONN589844 OXI589844:OXJ589844 PHE589844:PHF589844 PRA589844:PRB589844 QAW589844:QAX589844 QKS589844:QKT589844 QUO589844:QUP589844 REK589844:REL589844 ROG589844:ROH589844 RYC589844:RYD589844 SHY589844:SHZ589844 SRU589844:SRV589844 TBQ589844:TBR589844 TLM589844:TLN589844 TVI589844:TVJ589844 UFE589844:UFF589844 UPA589844:UPB589844 UYW589844:UYX589844 VIS589844:VIT589844 VSO589844:VSP589844 WCK589844:WCL589844 WMG589844:WMH589844 WWC589844:WWD589844 U655380:V655380 JQ655380:JR655380 TM655380:TN655380 ADI655380:ADJ655380 ANE655380:ANF655380 AXA655380:AXB655380 BGW655380:BGX655380 BQS655380:BQT655380 CAO655380:CAP655380 CKK655380:CKL655380 CUG655380:CUH655380 DEC655380:DED655380 DNY655380:DNZ655380 DXU655380:DXV655380 EHQ655380:EHR655380 ERM655380:ERN655380 FBI655380:FBJ655380 FLE655380:FLF655380 FVA655380:FVB655380 GEW655380:GEX655380 GOS655380:GOT655380 GYO655380:GYP655380 HIK655380:HIL655380 HSG655380:HSH655380 ICC655380:ICD655380 ILY655380:ILZ655380 IVU655380:IVV655380 JFQ655380:JFR655380 JPM655380:JPN655380 JZI655380:JZJ655380 KJE655380:KJF655380 KTA655380:KTB655380 LCW655380:LCX655380 LMS655380:LMT655380 LWO655380:LWP655380 MGK655380:MGL655380 MQG655380:MQH655380 NAC655380:NAD655380 NJY655380:NJZ655380 NTU655380:NTV655380 ODQ655380:ODR655380 ONM655380:ONN655380 OXI655380:OXJ655380 PHE655380:PHF655380 PRA655380:PRB655380 QAW655380:QAX655380 QKS655380:QKT655380 QUO655380:QUP655380 REK655380:REL655380 ROG655380:ROH655380 RYC655380:RYD655380 SHY655380:SHZ655380 SRU655380:SRV655380 TBQ655380:TBR655380 TLM655380:TLN655380 TVI655380:TVJ655380 UFE655380:UFF655380 UPA655380:UPB655380 UYW655380:UYX655380 VIS655380:VIT655380 VSO655380:VSP655380 WCK655380:WCL655380 WMG655380:WMH655380 WWC655380:WWD655380 U720916:V720916 JQ720916:JR720916 TM720916:TN720916 ADI720916:ADJ720916 ANE720916:ANF720916 AXA720916:AXB720916 BGW720916:BGX720916 BQS720916:BQT720916 CAO720916:CAP720916 CKK720916:CKL720916 CUG720916:CUH720916 DEC720916:DED720916 DNY720916:DNZ720916 DXU720916:DXV720916 EHQ720916:EHR720916 ERM720916:ERN720916 FBI720916:FBJ720916 FLE720916:FLF720916 FVA720916:FVB720916 GEW720916:GEX720916 GOS720916:GOT720916 GYO720916:GYP720916 HIK720916:HIL720916 HSG720916:HSH720916 ICC720916:ICD720916 ILY720916:ILZ720916 IVU720916:IVV720916 JFQ720916:JFR720916 JPM720916:JPN720916 JZI720916:JZJ720916 KJE720916:KJF720916 KTA720916:KTB720916 LCW720916:LCX720916 LMS720916:LMT720916 LWO720916:LWP720916 MGK720916:MGL720916 MQG720916:MQH720916 NAC720916:NAD720916 NJY720916:NJZ720916 NTU720916:NTV720916 ODQ720916:ODR720916 ONM720916:ONN720916 OXI720916:OXJ720916 PHE720916:PHF720916 PRA720916:PRB720916 QAW720916:QAX720916 QKS720916:QKT720916 QUO720916:QUP720916 REK720916:REL720916 ROG720916:ROH720916 RYC720916:RYD720916 SHY720916:SHZ720916 SRU720916:SRV720916 TBQ720916:TBR720916 TLM720916:TLN720916 TVI720916:TVJ720916 UFE720916:UFF720916 UPA720916:UPB720916 UYW720916:UYX720916 VIS720916:VIT720916 VSO720916:VSP720916 WCK720916:WCL720916 WMG720916:WMH720916 WWC720916:WWD720916 U786452:V786452 JQ786452:JR786452 TM786452:TN786452 ADI786452:ADJ786452 ANE786452:ANF786452 AXA786452:AXB786452 BGW786452:BGX786452 BQS786452:BQT786452 CAO786452:CAP786452 CKK786452:CKL786452 CUG786452:CUH786452 DEC786452:DED786452 DNY786452:DNZ786452 DXU786452:DXV786452 EHQ786452:EHR786452 ERM786452:ERN786452 FBI786452:FBJ786452 FLE786452:FLF786452 FVA786452:FVB786452 GEW786452:GEX786452 GOS786452:GOT786452 GYO786452:GYP786452 HIK786452:HIL786452 HSG786452:HSH786452 ICC786452:ICD786452 ILY786452:ILZ786452 IVU786452:IVV786452 JFQ786452:JFR786452 JPM786452:JPN786452 JZI786452:JZJ786452 KJE786452:KJF786452 KTA786452:KTB786452 LCW786452:LCX786452 LMS786452:LMT786452 LWO786452:LWP786452 MGK786452:MGL786452 MQG786452:MQH786452 NAC786452:NAD786452 NJY786452:NJZ786452 NTU786452:NTV786452 ODQ786452:ODR786452 ONM786452:ONN786452 OXI786452:OXJ786452 PHE786452:PHF786452 PRA786452:PRB786452 QAW786452:QAX786452 QKS786452:QKT786452 QUO786452:QUP786452 REK786452:REL786452 ROG786452:ROH786452 RYC786452:RYD786452 SHY786452:SHZ786452 SRU786452:SRV786452 TBQ786452:TBR786452 TLM786452:TLN786452 TVI786452:TVJ786452 UFE786452:UFF786452 UPA786452:UPB786452 UYW786452:UYX786452 VIS786452:VIT786452 VSO786452:VSP786452 WCK786452:WCL786452 WMG786452:WMH786452 WWC786452:WWD786452 U851988:V851988 JQ851988:JR851988 TM851988:TN851988 ADI851988:ADJ851988 ANE851988:ANF851988 AXA851988:AXB851988 BGW851988:BGX851988 BQS851988:BQT851988 CAO851988:CAP851988 CKK851988:CKL851988 CUG851988:CUH851988 DEC851988:DED851988 DNY851988:DNZ851988 DXU851988:DXV851988 EHQ851988:EHR851988 ERM851988:ERN851988 FBI851988:FBJ851988 FLE851988:FLF851988 FVA851988:FVB851988 GEW851988:GEX851988 GOS851988:GOT851988 GYO851988:GYP851988 HIK851988:HIL851988 HSG851988:HSH851988 ICC851988:ICD851988 ILY851988:ILZ851988 IVU851988:IVV851988 JFQ851988:JFR851988 JPM851988:JPN851988 JZI851988:JZJ851988 KJE851988:KJF851988 KTA851988:KTB851988 LCW851988:LCX851988 LMS851988:LMT851988 LWO851988:LWP851988 MGK851988:MGL851988 MQG851988:MQH851988 NAC851988:NAD851988 NJY851988:NJZ851988 NTU851988:NTV851988 ODQ851988:ODR851988 ONM851988:ONN851988 OXI851988:OXJ851988 PHE851988:PHF851988 PRA851988:PRB851988 QAW851988:QAX851988 QKS851988:QKT851988 QUO851988:QUP851988 REK851988:REL851988 ROG851988:ROH851988 RYC851988:RYD851988 SHY851988:SHZ851988 SRU851988:SRV851988 TBQ851988:TBR851988 TLM851988:TLN851988 TVI851988:TVJ851988 UFE851988:UFF851988 UPA851988:UPB851988 UYW851988:UYX851988 VIS851988:VIT851988 VSO851988:VSP851988 WCK851988:WCL851988 WMG851988:WMH851988 WWC851988:WWD851988 U917524:V917524 JQ917524:JR917524 TM917524:TN917524 ADI917524:ADJ917524 ANE917524:ANF917524 AXA917524:AXB917524 BGW917524:BGX917524 BQS917524:BQT917524 CAO917524:CAP917524 CKK917524:CKL917524 CUG917524:CUH917524 DEC917524:DED917524 DNY917524:DNZ917524 DXU917524:DXV917524 EHQ917524:EHR917524 ERM917524:ERN917524 FBI917524:FBJ917524 FLE917524:FLF917524 FVA917524:FVB917524 GEW917524:GEX917524 GOS917524:GOT917524 GYO917524:GYP917524 HIK917524:HIL917524 HSG917524:HSH917524 ICC917524:ICD917524 ILY917524:ILZ917524 IVU917524:IVV917524 JFQ917524:JFR917524 JPM917524:JPN917524 JZI917524:JZJ917524 KJE917524:KJF917524 KTA917524:KTB917524 LCW917524:LCX917524 LMS917524:LMT917524 LWO917524:LWP917524 MGK917524:MGL917524 MQG917524:MQH917524 NAC917524:NAD917524 NJY917524:NJZ917524 NTU917524:NTV917524 ODQ917524:ODR917524 ONM917524:ONN917524 OXI917524:OXJ917524 PHE917524:PHF917524 PRA917524:PRB917524 QAW917524:QAX917524 QKS917524:QKT917524 QUO917524:QUP917524 REK917524:REL917524 ROG917524:ROH917524 RYC917524:RYD917524 SHY917524:SHZ917524 SRU917524:SRV917524 TBQ917524:TBR917524 TLM917524:TLN917524 TVI917524:TVJ917524 UFE917524:UFF917524 UPA917524:UPB917524 UYW917524:UYX917524 VIS917524:VIT917524 VSO917524:VSP917524 WCK917524:WCL917524 WMG917524:WMH917524 WWC917524:WWD917524 U983060:V983060 JQ983060:JR983060 TM983060:TN983060 ADI983060:ADJ983060 ANE983060:ANF983060 AXA983060:AXB983060 BGW983060:BGX983060 BQS983060:BQT983060 CAO983060:CAP983060 CKK983060:CKL983060 CUG983060:CUH983060 DEC983060:DED983060 DNY983060:DNZ983060 DXU983060:DXV983060 EHQ983060:EHR983060 ERM983060:ERN983060 FBI983060:FBJ983060 FLE983060:FLF983060 FVA983060:FVB983060 GEW983060:GEX983060 GOS983060:GOT983060 GYO983060:GYP983060 HIK983060:HIL983060 HSG983060:HSH983060 ICC983060:ICD983060 ILY983060:ILZ983060 IVU983060:IVV983060 JFQ983060:JFR983060 JPM983060:JPN983060 JZI983060:JZJ983060 KJE983060:KJF983060 KTA983060:KTB983060 LCW983060:LCX983060 LMS983060:LMT983060 LWO983060:LWP983060 MGK983060:MGL983060 MQG983060:MQH983060 NAC983060:NAD983060 NJY983060:NJZ983060 NTU983060:NTV983060 ODQ983060:ODR983060 ONM983060:ONN983060 OXI983060:OXJ983060 PHE983060:PHF983060 PRA983060:PRB983060 QAW983060:QAX983060 QKS983060:QKT983060 QUO983060:QUP983060 REK983060:REL983060 ROG983060:ROH983060 RYC983060:RYD983060 SHY983060:SHZ983060 SRU983060:SRV983060 TBQ983060:TBR983060 TLM983060:TLN983060 TVI983060:TVJ983060 UFE983060:UFF983060 UPA983060:UPB983060 UYW983060:UYX983060 VIS983060:VIT983060 VSO983060:VSP983060 WCK983060:WCL983060 WMG983060:WMH983060 WWC983060:WWD983060 WWB983016 M65471:M65472 JI65471:JI65472 TE65471:TE65472 ADA65471:ADA65472 AMW65471:AMW65472 AWS65471:AWS65472 BGO65471:BGO65472 BQK65471:BQK65472 CAG65471:CAG65472 CKC65471:CKC65472 CTY65471:CTY65472 DDU65471:DDU65472 DNQ65471:DNQ65472 DXM65471:DXM65472 EHI65471:EHI65472 ERE65471:ERE65472 FBA65471:FBA65472 FKW65471:FKW65472 FUS65471:FUS65472 GEO65471:GEO65472 GOK65471:GOK65472 GYG65471:GYG65472 HIC65471:HIC65472 HRY65471:HRY65472 IBU65471:IBU65472 ILQ65471:ILQ65472 IVM65471:IVM65472 JFI65471:JFI65472 JPE65471:JPE65472 JZA65471:JZA65472 KIW65471:KIW65472 KSS65471:KSS65472 LCO65471:LCO65472 LMK65471:LMK65472 LWG65471:LWG65472 MGC65471:MGC65472 MPY65471:MPY65472 MZU65471:MZU65472 NJQ65471:NJQ65472 NTM65471:NTM65472 ODI65471:ODI65472 ONE65471:ONE65472 OXA65471:OXA65472 PGW65471:PGW65472 PQS65471:PQS65472 QAO65471:QAO65472 QKK65471:QKK65472 QUG65471:QUG65472 REC65471:REC65472 RNY65471:RNY65472 RXU65471:RXU65472 SHQ65471:SHQ65472 SRM65471:SRM65472 TBI65471:TBI65472 TLE65471:TLE65472 TVA65471:TVA65472 UEW65471:UEW65472 UOS65471:UOS65472 UYO65471:UYO65472 VIK65471:VIK65472 VSG65471:VSG65472 WCC65471:WCC65472 WLY65471:WLY65472 WVU65471:WVU65472 M131007:M131008 JI131007:JI131008 TE131007:TE131008 ADA131007:ADA131008 AMW131007:AMW131008 AWS131007:AWS131008 BGO131007:BGO131008 BQK131007:BQK131008 CAG131007:CAG131008 CKC131007:CKC131008 CTY131007:CTY131008 DDU131007:DDU131008 DNQ131007:DNQ131008 DXM131007:DXM131008 EHI131007:EHI131008 ERE131007:ERE131008 FBA131007:FBA131008 FKW131007:FKW131008 FUS131007:FUS131008 GEO131007:GEO131008 GOK131007:GOK131008 GYG131007:GYG131008 HIC131007:HIC131008 HRY131007:HRY131008 IBU131007:IBU131008 ILQ131007:ILQ131008 IVM131007:IVM131008 JFI131007:JFI131008 JPE131007:JPE131008 JZA131007:JZA131008 KIW131007:KIW131008 KSS131007:KSS131008 LCO131007:LCO131008 LMK131007:LMK131008 LWG131007:LWG131008 MGC131007:MGC131008 MPY131007:MPY131008 MZU131007:MZU131008 NJQ131007:NJQ131008 NTM131007:NTM131008 ODI131007:ODI131008 ONE131007:ONE131008 OXA131007:OXA131008 PGW131007:PGW131008 PQS131007:PQS131008 QAO131007:QAO131008 QKK131007:QKK131008 QUG131007:QUG131008 REC131007:REC131008 RNY131007:RNY131008 RXU131007:RXU131008 SHQ131007:SHQ131008 SRM131007:SRM131008 TBI131007:TBI131008 TLE131007:TLE131008 TVA131007:TVA131008 UEW131007:UEW131008 UOS131007:UOS131008 UYO131007:UYO131008 VIK131007:VIK131008 VSG131007:VSG131008 WCC131007:WCC131008 WLY131007:WLY131008 WVU131007:WVU131008 M196543:M196544 JI196543:JI196544 TE196543:TE196544 ADA196543:ADA196544 AMW196543:AMW196544 AWS196543:AWS196544 BGO196543:BGO196544 BQK196543:BQK196544 CAG196543:CAG196544 CKC196543:CKC196544 CTY196543:CTY196544 DDU196543:DDU196544 DNQ196543:DNQ196544 DXM196543:DXM196544 EHI196543:EHI196544 ERE196543:ERE196544 FBA196543:FBA196544 FKW196543:FKW196544 FUS196543:FUS196544 GEO196543:GEO196544 GOK196543:GOK196544 GYG196543:GYG196544 HIC196543:HIC196544 HRY196543:HRY196544 IBU196543:IBU196544 ILQ196543:ILQ196544 IVM196543:IVM196544 JFI196543:JFI196544 JPE196543:JPE196544 JZA196543:JZA196544 KIW196543:KIW196544 KSS196543:KSS196544 LCO196543:LCO196544 LMK196543:LMK196544 LWG196543:LWG196544 MGC196543:MGC196544 MPY196543:MPY196544 MZU196543:MZU196544 NJQ196543:NJQ196544 NTM196543:NTM196544 ODI196543:ODI196544 ONE196543:ONE196544 OXA196543:OXA196544 PGW196543:PGW196544 PQS196543:PQS196544 QAO196543:QAO196544 QKK196543:QKK196544 QUG196543:QUG196544 REC196543:REC196544 RNY196543:RNY196544 RXU196543:RXU196544 SHQ196543:SHQ196544 SRM196543:SRM196544 TBI196543:TBI196544 TLE196543:TLE196544 TVA196543:TVA196544 UEW196543:UEW196544 UOS196543:UOS196544 UYO196543:UYO196544 VIK196543:VIK196544 VSG196543:VSG196544 WCC196543:WCC196544 WLY196543:WLY196544 WVU196543:WVU196544 M262079:M262080 JI262079:JI262080 TE262079:TE262080 ADA262079:ADA262080 AMW262079:AMW262080 AWS262079:AWS262080 BGO262079:BGO262080 BQK262079:BQK262080 CAG262079:CAG262080 CKC262079:CKC262080 CTY262079:CTY262080 DDU262079:DDU262080 DNQ262079:DNQ262080 DXM262079:DXM262080 EHI262079:EHI262080 ERE262079:ERE262080 FBA262079:FBA262080 FKW262079:FKW262080 FUS262079:FUS262080 GEO262079:GEO262080 GOK262079:GOK262080 GYG262079:GYG262080 HIC262079:HIC262080 HRY262079:HRY262080 IBU262079:IBU262080 ILQ262079:ILQ262080 IVM262079:IVM262080 JFI262079:JFI262080 JPE262079:JPE262080 JZA262079:JZA262080 KIW262079:KIW262080 KSS262079:KSS262080 LCO262079:LCO262080 LMK262079:LMK262080 LWG262079:LWG262080 MGC262079:MGC262080 MPY262079:MPY262080 MZU262079:MZU262080 NJQ262079:NJQ262080 NTM262079:NTM262080 ODI262079:ODI262080 ONE262079:ONE262080 OXA262079:OXA262080 PGW262079:PGW262080 PQS262079:PQS262080 QAO262079:QAO262080 QKK262079:QKK262080 QUG262079:QUG262080 REC262079:REC262080 RNY262079:RNY262080 RXU262079:RXU262080 SHQ262079:SHQ262080 SRM262079:SRM262080 TBI262079:TBI262080 TLE262079:TLE262080 TVA262079:TVA262080 UEW262079:UEW262080 UOS262079:UOS262080 UYO262079:UYO262080 VIK262079:VIK262080 VSG262079:VSG262080 WCC262079:WCC262080 WLY262079:WLY262080 WVU262079:WVU262080 M327615:M327616 JI327615:JI327616 TE327615:TE327616 ADA327615:ADA327616 AMW327615:AMW327616 AWS327615:AWS327616 BGO327615:BGO327616 BQK327615:BQK327616 CAG327615:CAG327616 CKC327615:CKC327616 CTY327615:CTY327616 DDU327615:DDU327616 DNQ327615:DNQ327616 DXM327615:DXM327616 EHI327615:EHI327616 ERE327615:ERE327616 FBA327615:FBA327616 FKW327615:FKW327616 FUS327615:FUS327616 GEO327615:GEO327616 GOK327615:GOK327616 GYG327615:GYG327616 HIC327615:HIC327616 HRY327615:HRY327616 IBU327615:IBU327616 ILQ327615:ILQ327616 IVM327615:IVM327616 JFI327615:JFI327616 JPE327615:JPE327616 JZA327615:JZA327616 KIW327615:KIW327616 KSS327615:KSS327616 LCO327615:LCO327616 LMK327615:LMK327616 LWG327615:LWG327616 MGC327615:MGC327616 MPY327615:MPY327616 MZU327615:MZU327616 NJQ327615:NJQ327616 NTM327615:NTM327616 ODI327615:ODI327616 ONE327615:ONE327616 OXA327615:OXA327616 PGW327615:PGW327616 PQS327615:PQS327616 QAO327615:QAO327616 QKK327615:QKK327616 QUG327615:QUG327616 REC327615:REC327616 RNY327615:RNY327616 RXU327615:RXU327616 SHQ327615:SHQ327616 SRM327615:SRM327616 TBI327615:TBI327616 TLE327615:TLE327616 TVA327615:TVA327616 UEW327615:UEW327616 UOS327615:UOS327616 UYO327615:UYO327616 VIK327615:VIK327616 VSG327615:VSG327616 WCC327615:WCC327616 WLY327615:WLY327616 WVU327615:WVU327616 M393151:M393152 JI393151:JI393152 TE393151:TE393152 ADA393151:ADA393152 AMW393151:AMW393152 AWS393151:AWS393152 BGO393151:BGO393152 BQK393151:BQK393152 CAG393151:CAG393152 CKC393151:CKC393152 CTY393151:CTY393152 DDU393151:DDU393152 DNQ393151:DNQ393152 DXM393151:DXM393152 EHI393151:EHI393152 ERE393151:ERE393152 FBA393151:FBA393152 FKW393151:FKW393152 FUS393151:FUS393152 GEO393151:GEO393152 GOK393151:GOK393152 GYG393151:GYG393152 HIC393151:HIC393152 HRY393151:HRY393152 IBU393151:IBU393152 ILQ393151:ILQ393152 IVM393151:IVM393152 JFI393151:JFI393152 JPE393151:JPE393152 JZA393151:JZA393152 KIW393151:KIW393152 KSS393151:KSS393152 LCO393151:LCO393152 LMK393151:LMK393152 LWG393151:LWG393152 MGC393151:MGC393152 MPY393151:MPY393152 MZU393151:MZU393152 NJQ393151:NJQ393152 NTM393151:NTM393152 ODI393151:ODI393152 ONE393151:ONE393152 OXA393151:OXA393152 PGW393151:PGW393152 PQS393151:PQS393152 QAO393151:QAO393152 QKK393151:QKK393152 QUG393151:QUG393152 REC393151:REC393152 RNY393151:RNY393152 RXU393151:RXU393152 SHQ393151:SHQ393152 SRM393151:SRM393152 TBI393151:TBI393152 TLE393151:TLE393152 TVA393151:TVA393152 UEW393151:UEW393152 UOS393151:UOS393152 UYO393151:UYO393152 VIK393151:VIK393152 VSG393151:VSG393152 WCC393151:WCC393152 WLY393151:WLY393152 WVU393151:WVU393152 M458687:M458688 JI458687:JI458688 TE458687:TE458688 ADA458687:ADA458688 AMW458687:AMW458688 AWS458687:AWS458688 BGO458687:BGO458688 BQK458687:BQK458688 CAG458687:CAG458688 CKC458687:CKC458688 CTY458687:CTY458688 DDU458687:DDU458688 DNQ458687:DNQ458688 DXM458687:DXM458688 EHI458687:EHI458688 ERE458687:ERE458688 FBA458687:FBA458688 FKW458687:FKW458688 FUS458687:FUS458688 GEO458687:GEO458688 GOK458687:GOK458688 GYG458687:GYG458688 HIC458687:HIC458688 HRY458687:HRY458688 IBU458687:IBU458688 ILQ458687:ILQ458688 IVM458687:IVM458688 JFI458687:JFI458688 JPE458687:JPE458688 JZA458687:JZA458688 KIW458687:KIW458688 KSS458687:KSS458688 LCO458687:LCO458688 LMK458687:LMK458688 LWG458687:LWG458688 MGC458687:MGC458688 MPY458687:MPY458688 MZU458687:MZU458688 NJQ458687:NJQ458688 NTM458687:NTM458688 ODI458687:ODI458688 ONE458687:ONE458688 OXA458687:OXA458688 PGW458687:PGW458688 PQS458687:PQS458688 QAO458687:QAO458688 QKK458687:QKK458688 QUG458687:QUG458688 REC458687:REC458688 RNY458687:RNY458688 RXU458687:RXU458688 SHQ458687:SHQ458688 SRM458687:SRM458688 TBI458687:TBI458688 TLE458687:TLE458688 TVA458687:TVA458688 UEW458687:UEW458688 UOS458687:UOS458688 UYO458687:UYO458688 VIK458687:VIK458688 VSG458687:VSG458688 WCC458687:WCC458688 WLY458687:WLY458688 WVU458687:WVU458688 M524223:M524224 JI524223:JI524224 TE524223:TE524224 ADA524223:ADA524224 AMW524223:AMW524224 AWS524223:AWS524224 BGO524223:BGO524224 BQK524223:BQK524224 CAG524223:CAG524224 CKC524223:CKC524224 CTY524223:CTY524224 DDU524223:DDU524224 DNQ524223:DNQ524224 DXM524223:DXM524224 EHI524223:EHI524224 ERE524223:ERE524224 FBA524223:FBA524224 FKW524223:FKW524224 FUS524223:FUS524224 GEO524223:GEO524224 GOK524223:GOK524224 GYG524223:GYG524224 HIC524223:HIC524224 HRY524223:HRY524224 IBU524223:IBU524224 ILQ524223:ILQ524224 IVM524223:IVM524224 JFI524223:JFI524224 JPE524223:JPE524224 JZA524223:JZA524224 KIW524223:KIW524224 KSS524223:KSS524224 LCO524223:LCO524224 LMK524223:LMK524224 LWG524223:LWG524224 MGC524223:MGC524224 MPY524223:MPY524224 MZU524223:MZU524224 NJQ524223:NJQ524224 NTM524223:NTM524224 ODI524223:ODI524224 ONE524223:ONE524224 OXA524223:OXA524224 PGW524223:PGW524224 PQS524223:PQS524224 QAO524223:QAO524224 QKK524223:QKK524224 QUG524223:QUG524224 REC524223:REC524224 RNY524223:RNY524224 RXU524223:RXU524224 SHQ524223:SHQ524224 SRM524223:SRM524224 TBI524223:TBI524224 TLE524223:TLE524224 TVA524223:TVA524224 UEW524223:UEW524224 UOS524223:UOS524224 UYO524223:UYO524224 VIK524223:VIK524224 VSG524223:VSG524224 WCC524223:WCC524224 WLY524223:WLY524224 WVU524223:WVU524224 M589759:M589760 JI589759:JI589760 TE589759:TE589760 ADA589759:ADA589760 AMW589759:AMW589760 AWS589759:AWS589760 BGO589759:BGO589760 BQK589759:BQK589760 CAG589759:CAG589760 CKC589759:CKC589760 CTY589759:CTY589760 DDU589759:DDU589760 DNQ589759:DNQ589760 DXM589759:DXM589760 EHI589759:EHI589760 ERE589759:ERE589760 FBA589759:FBA589760 FKW589759:FKW589760 FUS589759:FUS589760 GEO589759:GEO589760 GOK589759:GOK589760 GYG589759:GYG589760 HIC589759:HIC589760 HRY589759:HRY589760 IBU589759:IBU589760 ILQ589759:ILQ589760 IVM589759:IVM589760 JFI589759:JFI589760 JPE589759:JPE589760 JZA589759:JZA589760 KIW589759:KIW589760 KSS589759:KSS589760 LCO589759:LCO589760 LMK589759:LMK589760 LWG589759:LWG589760 MGC589759:MGC589760 MPY589759:MPY589760 MZU589759:MZU589760 NJQ589759:NJQ589760 NTM589759:NTM589760 ODI589759:ODI589760 ONE589759:ONE589760 OXA589759:OXA589760 PGW589759:PGW589760 PQS589759:PQS589760 QAO589759:QAO589760 QKK589759:QKK589760 QUG589759:QUG589760 REC589759:REC589760 RNY589759:RNY589760 RXU589759:RXU589760 SHQ589759:SHQ589760 SRM589759:SRM589760 TBI589759:TBI589760 TLE589759:TLE589760 TVA589759:TVA589760 UEW589759:UEW589760 UOS589759:UOS589760 UYO589759:UYO589760 VIK589759:VIK589760 VSG589759:VSG589760 WCC589759:WCC589760 WLY589759:WLY589760 WVU589759:WVU589760 M655295:M655296 JI655295:JI655296 TE655295:TE655296 ADA655295:ADA655296 AMW655295:AMW655296 AWS655295:AWS655296 BGO655295:BGO655296 BQK655295:BQK655296 CAG655295:CAG655296 CKC655295:CKC655296 CTY655295:CTY655296 DDU655295:DDU655296 DNQ655295:DNQ655296 DXM655295:DXM655296 EHI655295:EHI655296 ERE655295:ERE655296 FBA655295:FBA655296 FKW655295:FKW655296 FUS655295:FUS655296 GEO655295:GEO655296 GOK655295:GOK655296 GYG655295:GYG655296 HIC655295:HIC655296 HRY655295:HRY655296 IBU655295:IBU655296 ILQ655295:ILQ655296 IVM655295:IVM655296 JFI655295:JFI655296 JPE655295:JPE655296 JZA655295:JZA655296 KIW655295:KIW655296 KSS655295:KSS655296 LCO655295:LCO655296 LMK655295:LMK655296 LWG655295:LWG655296 MGC655295:MGC655296 MPY655295:MPY655296 MZU655295:MZU655296 NJQ655295:NJQ655296 NTM655295:NTM655296 ODI655295:ODI655296 ONE655295:ONE655296 OXA655295:OXA655296 PGW655295:PGW655296 PQS655295:PQS655296 QAO655295:QAO655296 QKK655295:QKK655296 QUG655295:QUG655296 REC655295:REC655296 RNY655295:RNY655296 RXU655295:RXU655296 SHQ655295:SHQ655296 SRM655295:SRM655296 TBI655295:TBI655296 TLE655295:TLE655296 TVA655295:TVA655296 UEW655295:UEW655296 UOS655295:UOS655296 UYO655295:UYO655296 VIK655295:VIK655296 VSG655295:VSG655296 WCC655295:WCC655296 WLY655295:WLY655296 WVU655295:WVU655296 M720831:M720832 JI720831:JI720832 TE720831:TE720832 ADA720831:ADA720832 AMW720831:AMW720832 AWS720831:AWS720832 BGO720831:BGO720832 BQK720831:BQK720832 CAG720831:CAG720832 CKC720831:CKC720832 CTY720831:CTY720832 DDU720831:DDU720832 DNQ720831:DNQ720832 DXM720831:DXM720832 EHI720831:EHI720832 ERE720831:ERE720832 FBA720831:FBA720832 FKW720831:FKW720832 FUS720831:FUS720832 GEO720831:GEO720832 GOK720831:GOK720832 GYG720831:GYG720832 HIC720831:HIC720832 HRY720831:HRY720832 IBU720831:IBU720832 ILQ720831:ILQ720832 IVM720831:IVM720832 JFI720831:JFI720832 JPE720831:JPE720832 JZA720831:JZA720832 KIW720831:KIW720832 KSS720831:KSS720832 LCO720831:LCO720832 LMK720831:LMK720832 LWG720831:LWG720832 MGC720831:MGC720832 MPY720831:MPY720832 MZU720831:MZU720832 NJQ720831:NJQ720832 NTM720831:NTM720832 ODI720831:ODI720832 ONE720831:ONE720832 OXA720831:OXA720832 PGW720831:PGW720832 PQS720831:PQS720832 QAO720831:QAO720832 QKK720831:QKK720832 QUG720831:QUG720832 REC720831:REC720832 RNY720831:RNY720832 RXU720831:RXU720832 SHQ720831:SHQ720832 SRM720831:SRM720832 TBI720831:TBI720832 TLE720831:TLE720832 TVA720831:TVA720832 UEW720831:UEW720832 UOS720831:UOS720832 UYO720831:UYO720832 VIK720831:VIK720832 VSG720831:VSG720832 WCC720831:WCC720832 WLY720831:WLY720832 WVU720831:WVU720832 M786367:M786368 JI786367:JI786368 TE786367:TE786368 ADA786367:ADA786368 AMW786367:AMW786368 AWS786367:AWS786368 BGO786367:BGO786368 BQK786367:BQK786368 CAG786367:CAG786368 CKC786367:CKC786368 CTY786367:CTY786368 DDU786367:DDU786368 DNQ786367:DNQ786368 DXM786367:DXM786368 EHI786367:EHI786368 ERE786367:ERE786368 FBA786367:FBA786368 FKW786367:FKW786368 FUS786367:FUS786368 GEO786367:GEO786368 GOK786367:GOK786368 GYG786367:GYG786368 HIC786367:HIC786368 HRY786367:HRY786368 IBU786367:IBU786368 ILQ786367:ILQ786368 IVM786367:IVM786368 JFI786367:JFI786368 JPE786367:JPE786368 JZA786367:JZA786368 KIW786367:KIW786368 KSS786367:KSS786368 LCO786367:LCO786368 LMK786367:LMK786368 LWG786367:LWG786368 MGC786367:MGC786368 MPY786367:MPY786368 MZU786367:MZU786368 NJQ786367:NJQ786368 NTM786367:NTM786368 ODI786367:ODI786368 ONE786367:ONE786368 OXA786367:OXA786368 PGW786367:PGW786368 PQS786367:PQS786368 QAO786367:QAO786368 QKK786367:QKK786368 QUG786367:QUG786368 REC786367:REC786368 RNY786367:RNY786368 RXU786367:RXU786368 SHQ786367:SHQ786368 SRM786367:SRM786368 TBI786367:TBI786368 TLE786367:TLE786368 TVA786367:TVA786368 UEW786367:UEW786368 UOS786367:UOS786368 UYO786367:UYO786368 VIK786367:VIK786368 VSG786367:VSG786368 WCC786367:WCC786368 WLY786367:WLY786368 WVU786367:WVU786368 M851903:M851904 JI851903:JI851904 TE851903:TE851904 ADA851903:ADA851904 AMW851903:AMW851904 AWS851903:AWS851904 BGO851903:BGO851904 BQK851903:BQK851904 CAG851903:CAG851904 CKC851903:CKC851904 CTY851903:CTY851904 DDU851903:DDU851904 DNQ851903:DNQ851904 DXM851903:DXM851904 EHI851903:EHI851904 ERE851903:ERE851904 FBA851903:FBA851904 FKW851903:FKW851904 FUS851903:FUS851904 GEO851903:GEO851904 GOK851903:GOK851904 GYG851903:GYG851904 HIC851903:HIC851904 HRY851903:HRY851904 IBU851903:IBU851904 ILQ851903:ILQ851904 IVM851903:IVM851904 JFI851903:JFI851904 JPE851903:JPE851904 JZA851903:JZA851904 KIW851903:KIW851904 KSS851903:KSS851904 LCO851903:LCO851904 LMK851903:LMK851904 LWG851903:LWG851904 MGC851903:MGC851904 MPY851903:MPY851904 MZU851903:MZU851904 NJQ851903:NJQ851904 NTM851903:NTM851904 ODI851903:ODI851904 ONE851903:ONE851904 OXA851903:OXA851904 PGW851903:PGW851904 PQS851903:PQS851904 QAO851903:QAO851904 QKK851903:QKK851904 QUG851903:QUG851904 REC851903:REC851904 RNY851903:RNY851904 RXU851903:RXU851904 SHQ851903:SHQ851904 SRM851903:SRM851904 TBI851903:TBI851904 TLE851903:TLE851904 TVA851903:TVA851904 UEW851903:UEW851904 UOS851903:UOS851904 UYO851903:UYO851904 VIK851903:VIK851904 VSG851903:VSG851904 WCC851903:WCC851904 WLY851903:WLY851904 WVU851903:WVU851904 M917439:M917440 JI917439:JI917440 TE917439:TE917440 ADA917439:ADA917440 AMW917439:AMW917440 AWS917439:AWS917440 BGO917439:BGO917440 BQK917439:BQK917440 CAG917439:CAG917440 CKC917439:CKC917440 CTY917439:CTY917440 DDU917439:DDU917440 DNQ917439:DNQ917440 DXM917439:DXM917440 EHI917439:EHI917440 ERE917439:ERE917440 FBA917439:FBA917440 FKW917439:FKW917440 FUS917439:FUS917440 GEO917439:GEO917440 GOK917439:GOK917440 GYG917439:GYG917440 HIC917439:HIC917440 HRY917439:HRY917440 IBU917439:IBU917440 ILQ917439:ILQ917440 IVM917439:IVM917440 JFI917439:JFI917440 JPE917439:JPE917440 JZA917439:JZA917440 KIW917439:KIW917440 KSS917439:KSS917440 LCO917439:LCO917440 LMK917439:LMK917440 LWG917439:LWG917440 MGC917439:MGC917440 MPY917439:MPY917440 MZU917439:MZU917440 NJQ917439:NJQ917440 NTM917439:NTM917440 ODI917439:ODI917440 ONE917439:ONE917440 OXA917439:OXA917440 PGW917439:PGW917440 PQS917439:PQS917440 QAO917439:QAO917440 QKK917439:QKK917440 QUG917439:QUG917440 REC917439:REC917440 RNY917439:RNY917440 RXU917439:RXU917440 SHQ917439:SHQ917440 SRM917439:SRM917440 TBI917439:TBI917440 TLE917439:TLE917440 TVA917439:TVA917440 UEW917439:UEW917440 UOS917439:UOS917440 UYO917439:UYO917440 VIK917439:VIK917440 VSG917439:VSG917440 WCC917439:WCC917440 WLY917439:WLY917440 WVU917439:WVU917440 M982975:M982976 JI982975:JI982976 TE982975:TE982976 ADA982975:ADA982976 AMW982975:AMW982976 AWS982975:AWS982976 BGO982975:BGO982976 BQK982975:BQK982976 CAG982975:CAG982976 CKC982975:CKC982976 CTY982975:CTY982976 DDU982975:DDU982976 DNQ982975:DNQ982976 DXM982975:DXM982976 EHI982975:EHI982976 ERE982975:ERE982976 FBA982975:FBA982976 FKW982975:FKW982976 FUS982975:FUS982976 GEO982975:GEO982976 GOK982975:GOK982976 GYG982975:GYG982976 HIC982975:HIC982976 HRY982975:HRY982976 IBU982975:IBU982976 ILQ982975:ILQ982976 IVM982975:IVM982976 JFI982975:JFI982976 JPE982975:JPE982976 JZA982975:JZA982976 KIW982975:KIW982976 KSS982975:KSS982976 LCO982975:LCO982976 LMK982975:LMK982976 LWG982975:LWG982976 MGC982975:MGC982976 MPY982975:MPY982976 MZU982975:MZU982976 NJQ982975:NJQ982976 NTM982975:NTM982976 ODI982975:ODI982976 ONE982975:ONE982976 OXA982975:OXA982976 PGW982975:PGW982976 PQS982975:PQS982976 QAO982975:QAO982976 QKK982975:QKK982976 QUG982975:QUG982976 REC982975:REC982976 RNY982975:RNY982976 RXU982975:RXU982976 SHQ982975:SHQ982976 SRM982975:SRM982976 TBI982975:TBI982976 TLE982975:TLE982976 TVA982975:TVA982976 UEW982975:UEW982976 UOS982975:UOS982976 UYO982975:UYO982976 VIK982975:VIK982976 VSG982975:VSG982976 WCC982975:WCC982976 WLY982975:WLY982976 WVU982975:WVU982976 S65576:T65582 JO65576:JP65582 TK65576:TL65582 ADG65576:ADH65582 ANC65576:AND65582 AWY65576:AWZ65582 BGU65576:BGV65582 BQQ65576:BQR65582 CAM65576:CAN65582 CKI65576:CKJ65582 CUE65576:CUF65582 DEA65576:DEB65582 DNW65576:DNX65582 DXS65576:DXT65582 EHO65576:EHP65582 ERK65576:ERL65582 FBG65576:FBH65582 FLC65576:FLD65582 FUY65576:FUZ65582 GEU65576:GEV65582 GOQ65576:GOR65582 GYM65576:GYN65582 HII65576:HIJ65582 HSE65576:HSF65582 ICA65576:ICB65582 ILW65576:ILX65582 IVS65576:IVT65582 JFO65576:JFP65582 JPK65576:JPL65582 JZG65576:JZH65582 KJC65576:KJD65582 KSY65576:KSZ65582 LCU65576:LCV65582 LMQ65576:LMR65582 LWM65576:LWN65582 MGI65576:MGJ65582 MQE65576:MQF65582 NAA65576:NAB65582 NJW65576:NJX65582 NTS65576:NTT65582 ODO65576:ODP65582 ONK65576:ONL65582 OXG65576:OXH65582 PHC65576:PHD65582 PQY65576:PQZ65582 QAU65576:QAV65582 QKQ65576:QKR65582 QUM65576:QUN65582 REI65576:REJ65582 ROE65576:ROF65582 RYA65576:RYB65582 SHW65576:SHX65582 SRS65576:SRT65582 TBO65576:TBP65582 TLK65576:TLL65582 TVG65576:TVH65582 UFC65576:UFD65582 UOY65576:UOZ65582 UYU65576:UYV65582 VIQ65576:VIR65582 VSM65576:VSN65582 WCI65576:WCJ65582 WME65576:WMF65582 WWA65576:WWB65582 S131112:T131118 JO131112:JP131118 TK131112:TL131118 ADG131112:ADH131118 ANC131112:AND131118 AWY131112:AWZ131118 BGU131112:BGV131118 BQQ131112:BQR131118 CAM131112:CAN131118 CKI131112:CKJ131118 CUE131112:CUF131118 DEA131112:DEB131118 DNW131112:DNX131118 DXS131112:DXT131118 EHO131112:EHP131118 ERK131112:ERL131118 FBG131112:FBH131118 FLC131112:FLD131118 FUY131112:FUZ131118 GEU131112:GEV131118 GOQ131112:GOR131118 GYM131112:GYN131118 HII131112:HIJ131118 HSE131112:HSF131118 ICA131112:ICB131118 ILW131112:ILX131118 IVS131112:IVT131118 JFO131112:JFP131118 JPK131112:JPL131118 JZG131112:JZH131118 KJC131112:KJD131118 KSY131112:KSZ131118 LCU131112:LCV131118 LMQ131112:LMR131118 LWM131112:LWN131118 MGI131112:MGJ131118 MQE131112:MQF131118 NAA131112:NAB131118 NJW131112:NJX131118 NTS131112:NTT131118 ODO131112:ODP131118 ONK131112:ONL131118 OXG131112:OXH131118 PHC131112:PHD131118 PQY131112:PQZ131118 QAU131112:QAV131118 QKQ131112:QKR131118 QUM131112:QUN131118 REI131112:REJ131118 ROE131112:ROF131118 RYA131112:RYB131118 SHW131112:SHX131118 SRS131112:SRT131118 TBO131112:TBP131118 TLK131112:TLL131118 TVG131112:TVH131118 UFC131112:UFD131118 UOY131112:UOZ131118 UYU131112:UYV131118 VIQ131112:VIR131118 VSM131112:VSN131118 WCI131112:WCJ131118 WME131112:WMF131118 WWA131112:WWB131118 S196648:T196654 JO196648:JP196654 TK196648:TL196654 ADG196648:ADH196654 ANC196648:AND196654 AWY196648:AWZ196654 BGU196648:BGV196654 BQQ196648:BQR196654 CAM196648:CAN196654 CKI196648:CKJ196654 CUE196648:CUF196654 DEA196648:DEB196654 DNW196648:DNX196654 DXS196648:DXT196654 EHO196648:EHP196654 ERK196648:ERL196654 FBG196648:FBH196654 FLC196648:FLD196654 FUY196648:FUZ196654 GEU196648:GEV196654 GOQ196648:GOR196654 GYM196648:GYN196654 HII196648:HIJ196654 HSE196648:HSF196654 ICA196648:ICB196654 ILW196648:ILX196654 IVS196648:IVT196654 JFO196648:JFP196654 JPK196648:JPL196654 JZG196648:JZH196654 KJC196648:KJD196654 KSY196648:KSZ196654 LCU196648:LCV196654 LMQ196648:LMR196654 LWM196648:LWN196654 MGI196648:MGJ196654 MQE196648:MQF196654 NAA196648:NAB196654 NJW196648:NJX196654 NTS196648:NTT196654 ODO196648:ODP196654 ONK196648:ONL196654 OXG196648:OXH196654 PHC196648:PHD196654 PQY196648:PQZ196654 QAU196648:QAV196654 QKQ196648:QKR196654 QUM196648:QUN196654 REI196648:REJ196654 ROE196648:ROF196654 RYA196648:RYB196654 SHW196648:SHX196654 SRS196648:SRT196654 TBO196648:TBP196654 TLK196648:TLL196654 TVG196648:TVH196654 UFC196648:UFD196654 UOY196648:UOZ196654 UYU196648:UYV196654 VIQ196648:VIR196654 VSM196648:VSN196654 WCI196648:WCJ196654 WME196648:WMF196654 WWA196648:WWB196654 S262184:T262190 JO262184:JP262190 TK262184:TL262190 ADG262184:ADH262190 ANC262184:AND262190 AWY262184:AWZ262190 BGU262184:BGV262190 BQQ262184:BQR262190 CAM262184:CAN262190 CKI262184:CKJ262190 CUE262184:CUF262190 DEA262184:DEB262190 DNW262184:DNX262190 DXS262184:DXT262190 EHO262184:EHP262190 ERK262184:ERL262190 FBG262184:FBH262190 FLC262184:FLD262190 FUY262184:FUZ262190 GEU262184:GEV262190 GOQ262184:GOR262190 GYM262184:GYN262190 HII262184:HIJ262190 HSE262184:HSF262190 ICA262184:ICB262190 ILW262184:ILX262190 IVS262184:IVT262190 JFO262184:JFP262190 JPK262184:JPL262190 JZG262184:JZH262190 KJC262184:KJD262190 KSY262184:KSZ262190 LCU262184:LCV262190 LMQ262184:LMR262190 LWM262184:LWN262190 MGI262184:MGJ262190 MQE262184:MQF262190 NAA262184:NAB262190 NJW262184:NJX262190 NTS262184:NTT262190 ODO262184:ODP262190 ONK262184:ONL262190 OXG262184:OXH262190 PHC262184:PHD262190 PQY262184:PQZ262190 QAU262184:QAV262190 QKQ262184:QKR262190 QUM262184:QUN262190 REI262184:REJ262190 ROE262184:ROF262190 RYA262184:RYB262190 SHW262184:SHX262190 SRS262184:SRT262190 TBO262184:TBP262190 TLK262184:TLL262190 TVG262184:TVH262190 UFC262184:UFD262190 UOY262184:UOZ262190 UYU262184:UYV262190 VIQ262184:VIR262190 VSM262184:VSN262190 WCI262184:WCJ262190 WME262184:WMF262190 WWA262184:WWB262190 S327720:T327726 JO327720:JP327726 TK327720:TL327726 ADG327720:ADH327726 ANC327720:AND327726 AWY327720:AWZ327726 BGU327720:BGV327726 BQQ327720:BQR327726 CAM327720:CAN327726 CKI327720:CKJ327726 CUE327720:CUF327726 DEA327720:DEB327726 DNW327720:DNX327726 DXS327720:DXT327726 EHO327720:EHP327726 ERK327720:ERL327726 FBG327720:FBH327726 FLC327720:FLD327726 FUY327720:FUZ327726 GEU327720:GEV327726 GOQ327720:GOR327726 GYM327720:GYN327726 HII327720:HIJ327726 HSE327720:HSF327726 ICA327720:ICB327726 ILW327720:ILX327726 IVS327720:IVT327726 JFO327720:JFP327726 JPK327720:JPL327726 JZG327720:JZH327726 KJC327720:KJD327726 KSY327720:KSZ327726 LCU327720:LCV327726 LMQ327720:LMR327726 LWM327720:LWN327726 MGI327720:MGJ327726 MQE327720:MQF327726 NAA327720:NAB327726 NJW327720:NJX327726 NTS327720:NTT327726 ODO327720:ODP327726 ONK327720:ONL327726 OXG327720:OXH327726 PHC327720:PHD327726 PQY327720:PQZ327726 QAU327720:QAV327726 QKQ327720:QKR327726 QUM327720:QUN327726 REI327720:REJ327726 ROE327720:ROF327726 RYA327720:RYB327726 SHW327720:SHX327726 SRS327720:SRT327726 TBO327720:TBP327726 TLK327720:TLL327726 TVG327720:TVH327726 UFC327720:UFD327726 UOY327720:UOZ327726 UYU327720:UYV327726 VIQ327720:VIR327726 VSM327720:VSN327726 WCI327720:WCJ327726 WME327720:WMF327726 WWA327720:WWB327726 S393256:T393262 JO393256:JP393262 TK393256:TL393262 ADG393256:ADH393262 ANC393256:AND393262 AWY393256:AWZ393262 BGU393256:BGV393262 BQQ393256:BQR393262 CAM393256:CAN393262 CKI393256:CKJ393262 CUE393256:CUF393262 DEA393256:DEB393262 DNW393256:DNX393262 DXS393256:DXT393262 EHO393256:EHP393262 ERK393256:ERL393262 FBG393256:FBH393262 FLC393256:FLD393262 FUY393256:FUZ393262 GEU393256:GEV393262 GOQ393256:GOR393262 GYM393256:GYN393262 HII393256:HIJ393262 HSE393256:HSF393262 ICA393256:ICB393262 ILW393256:ILX393262 IVS393256:IVT393262 JFO393256:JFP393262 JPK393256:JPL393262 JZG393256:JZH393262 KJC393256:KJD393262 KSY393256:KSZ393262 LCU393256:LCV393262 LMQ393256:LMR393262 LWM393256:LWN393262 MGI393256:MGJ393262 MQE393256:MQF393262 NAA393256:NAB393262 NJW393256:NJX393262 NTS393256:NTT393262 ODO393256:ODP393262 ONK393256:ONL393262 OXG393256:OXH393262 PHC393256:PHD393262 PQY393256:PQZ393262 QAU393256:QAV393262 QKQ393256:QKR393262 QUM393256:QUN393262 REI393256:REJ393262 ROE393256:ROF393262 RYA393256:RYB393262 SHW393256:SHX393262 SRS393256:SRT393262 TBO393256:TBP393262 TLK393256:TLL393262 TVG393256:TVH393262 UFC393256:UFD393262 UOY393256:UOZ393262 UYU393256:UYV393262 VIQ393256:VIR393262 VSM393256:VSN393262 WCI393256:WCJ393262 WME393256:WMF393262 WWA393256:WWB393262 S458792:T458798 JO458792:JP458798 TK458792:TL458798 ADG458792:ADH458798 ANC458792:AND458798 AWY458792:AWZ458798 BGU458792:BGV458798 BQQ458792:BQR458798 CAM458792:CAN458798 CKI458792:CKJ458798 CUE458792:CUF458798 DEA458792:DEB458798 DNW458792:DNX458798 DXS458792:DXT458798 EHO458792:EHP458798 ERK458792:ERL458798 FBG458792:FBH458798 FLC458792:FLD458798 FUY458792:FUZ458798 GEU458792:GEV458798 GOQ458792:GOR458798 GYM458792:GYN458798 HII458792:HIJ458798 HSE458792:HSF458798 ICA458792:ICB458798 ILW458792:ILX458798 IVS458792:IVT458798 JFO458792:JFP458798 JPK458792:JPL458798 JZG458792:JZH458798 KJC458792:KJD458798 KSY458792:KSZ458798 LCU458792:LCV458798 LMQ458792:LMR458798 LWM458792:LWN458798 MGI458792:MGJ458798 MQE458792:MQF458798 NAA458792:NAB458798 NJW458792:NJX458798 NTS458792:NTT458798 ODO458792:ODP458798 ONK458792:ONL458798 OXG458792:OXH458798 PHC458792:PHD458798 PQY458792:PQZ458798 QAU458792:QAV458798 QKQ458792:QKR458798 QUM458792:QUN458798 REI458792:REJ458798 ROE458792:ROF458798 RYA458792:RYB458798 SHW458792:SHX458798 SRS458792:SRT458798 TBO458792:TBP458798 TLK458792:TLL458798 TVG458792:TVH458798 UFC458792:UFD458798 UOY458792:UOZ458798 UYU458792:UYV458798 VIQ458792:VIR458798 VSM458792:VSN458798 WCI458792:WCJ458798 WME458792:WMF458798 WWA458792:WWB458798 S524328:T524334 JO524328:JP524334 TK524328:TL524334 ADG524328:ADH524334 ANC524328:AND524334 AWY524328:AWZ524334 BGU524328:BGV524334 BQQ524328:BQR524334 CAM524328:CAN524334 CKI524328:CKJ524334 CUE524328:CUF524334 DEA524328:DEB524334 DNW524328:DNX524334 DXS524328:DXT524334 EHO524328:EHP524334 ERK524328:ERL524334 FBG524328:FBH524334 FLC524328:FLD524334 FUY524328:FUZ524334 GEU524328:GEV524334 GOQ524328:GOR524334 GYM524328:GYN524334 HII524328:HIJ524334 HSE524328:HSF524334 ICA524328:ICB524334 ILW524328:ILX524334 IVS524328:IVT524334 JFO524328:JFP524334 JPK524328:JPL524334 JZG524328:JZH524334 KJC524328:KJD524334 KSY524328:KSZ524334 LCU524328:LCV524334 LMQ524328:LMR524334 LWM524328:LWN524334 MGI524328:MGJ524334 MQE524328:MQF524334 NAA524328:NAB524334 NJW524328:NJX524334 NTS524328:NTT524334 ODO524328:ODP524334 ONK524328:ONL524334 OXG524328:OXH524334 PHC524328:PHD524334 PQY524328:PQZ524334 QAU524328:QAV524334 QKQ524328:QKR524334 QUM524328:QUN524334 REI524328:REJ524334 ROE524328:ROF524334 RYA524328:RYB524334 SHW524328:SHX524334 SRS524328:SRT524334 TBO524328:TBP524334 TLK524328:TLL524334 TVG524328:TVH524334 UFC524328:UFD524334 UOY524328:UOZ524334 UYU524328:UYV524334 VIQ524328:VIR524334 VSM524328:VSN524334 WCI524328:WCJ524334 WME524328:WMF524334 WWA524328:WWB524334 S589864:T589870 JO589864:JP589870 TK589864:TL589870 ADG589864:ADH589870 ANC589864:AND589870 AWY589864:AWZ589870 BGU589864:BGV589870 BQQ589864:BQR589870 CAM589864:CAN589870 CKI589864:CKJ589870 CUE589864:CUF589870 DEA589864:DEB589870 DNW589864:DNX589870 DXS589864:DXT589870 EHO589864:EHP589870 ERK589864:ERL589870 FBG589864:FBH589870 FLC589864:FLD589870 FUY589864:FUZ589870 GEU589864:GEV589870 GOQ589864:GOR589870 GYM589864:GYN589870 HII589864:HIJ589870 HSE589864:HSF589870 ICA589864:ICB589870 ILW589864:ILX589870 IVS589864:IVT589870 JFO589864:JFP589870 JPK589864:JPL589870 JZG589864:JZH589870 KJC589864:KJD589870 KSY589864:KSZ589870 LCU589864:LCV589870 LMQ589864:LMR589870 LWM589864:LWN589870 MGI589864:MGJ589870 MQE589864:MQF589870 NAA589864:NAB589870 NJW589864:NJX589870 NTS589864:NTT589870 ODO589864:ODP589870 ONK589864:ONL589870 OXG589864:OXH589870 PHC589864:PHD589870 PQY589864:PQZ589870 QAU589864:QAV589870 QKQ589864:QKR589870 QUM589864:QUN589870 REI589864:REJ589870 ROE589864:ROF589870 RYA589864:RYB589870 SHW589864:SHX589870 SRS589864:SRT589870 TBO589864:TBP589870 TLK589864:TLL589870 TVG589864:TVH589870 UFC589864:UFD589870 UOY589864:UOZ589870 UYU589864:UYV589870 VIQ589864:VIR589870 VSM589864:VSN589870 WCI589864:WCJ589870 WME589864:WMF589870 WWA589864:WWB589870 S655400:T655406 JO655400:JP655406 TK655400:TL655406 ADG655400:ADH655406 ANC655400:AND655406 AWY655400:AWZ655406 BGU655400:BGV655406 BQQ655400:BQR655406 CAM655400:CAN655406 CKI655400:CKJ655406 CUE655400:CUF655406 DEA655400:DEB655406 DNW655400:DNX655406 DXS655400:DXT655406 EHO655400:EHP655406 ERK655400:ERL655406 FBG655400:FBH655406 FLC655400:FLD655406 FUY655400:FUZ655406 GEU655400:GEV655406 GOQ655400:GOR655406 GYM655400:GYN655406 HII655400:HIJ655406 HSE655400:HSF655406 ICA655400:ICB655406 ILW655400:ILX655406 IVS655400:IVT655406 JFO655400:JFP655406 JPK655400:JPL655406 JZG655400:JZH655406 KJC655400:KJD655406 KSY655400:KSZ655406 LCU655400:LCV655406 LMQ655400:LMR655406 LWM655400:LWN655406 MGI655400:MGJ655406 MQE655400:MQF655406 NAA655400:NAB655406 NJW655400:NJX655406 NTS655400:NTT655406 ODO655400:ODP655406 ONK655400:ONL655406 OXG655400:OXH655406 PHC655400:PHD655406 PQY655400:PQZ655406 QAU655400:QAV655406 QKQ655400:QKR655406 QUM655400:QUN655406 REI655400:REJ655406 ROE655400:ROF655406 RYA655400:RYB655406 SHW655400:SHX655406 SRS655400:SRT655406 TBO655400:TBP655406 TLK655400:TLL655406 TVG655400:TVH655406 UFC655400:UFD655406 UOY655400:UOZ655406 UYU655400:UYV655406 VIQ655400:VIR655406 VSM655400:VSN655406 WCI655400:WCJ655406 WME655400:WMF655406 WWA655400:WWB655406 S720936:T720942 JO720936:JP720942 TK720936:TL720942 ADG720936:ADH720942 ANC720936:AND720942 AWY720936:AWZ720942 BGU720936:BGV720942 BQQ720936:BQR720942 CAM720936:CAN720942 CKI720936:CKJ720942 CUE720936:CUF720942 DEA720936:DEB720942 DNW720936:DNX720942 DXS720936:DXT720942 EHO720936:EHP720942 ERK720936:ERL720942 FBG720936:FBH720942 FLC720936:FLD720942 FUY720936:FUZ720942 GEU720936:GEV720942 GOQ720936:GOR720942 GYM720936:GYN720942 HII720936:HIJ720942 HSE720936:HSF720942 ICA720936:ICB720942 ILW720936:ILX720942 IVS720936:IVT720942 JFO720936:JFP720942 JPK720936:JPL720942 JZG720936:JZH720942 KJC720936:KJD720942 KSY720936:KSZ720942 LCU720936:LCV720942 LMQ720936:LMR720942 LWM720936:LWN720942 MGI720936:MGJ720942 MQE720936:MQF720942 NAA720936:NAB720942 NJW720936:NJX720942 NTS720936:NTT720942 ODO720936:ODP720942 ONK720936:ONL720942 OXG720936:OXH720942 PHC720936:PHD720942 PQY720936:PQZ720942 QAU720936:QAV720942 QKQ720936:QKR720942 QUM720936:QUN720942 REI720936:REJ720942 ROE720936:ROF720942 RYA720936:RYB720942 SHW720936:SHX720942 SRS720936:SRT720942 TBO720936:TBP720942 TLK720936:TLL720942 TVG720936:TVH720942 UFC720936:UFD720942 UOY720936:UOZ720942 UYU720936:UYV720942 VIQ720936:VIR720942 VSM720936:VSN720942 WCI720936:WCJ720942 WME720936:WMF720942 WWA720936:WWB720942 S786472:T786478 JO786472:JP786478 TK786472:TL786478 ADG786472:ADH786478 ANC786472:AND786478 AWY786472:AWZ786478 BGU786472:BGV786478 BQQ786472:BQR786478 CAM786472:CAN786478 CKI786472:CKJ786478 CUE786472:CUF786478 DEA786472:DEB786478 DNW786472:DNX786478 DXS786472:DXT786478 EHO786472:EHP786478 ERK786472:ERL786478 FBG786472:FBH786478 FLC786472:FLD786478 FUY786472:FUZ786478 GEU786472:GEV786478 GOQ786472:GOR786478 GYM786472:GYN786478 HII786472:HIJ786478 HSE786472:HSF786478 ICA786472:ICB786478 ILW786472:ILX786478 IVS786472:IVT786478 JFO786472:JFP786478 JPK786472:JPL786478 JZG786472:JZH786478 KJC786472:KJD786478 KSY786472:KSZ786478 LCU786472:LCV786478 LMQ786472:LMR786478 LWM786472:LWN786478 MGI786472:MGJ786478 MQE786472:MQF786478 NAA786472:NAB786478 NJW786472:NJX786478 NTS786472:NTT786478 ODO786472:ODP786478 ONK786472:ONL786478 OXG786472:OXH786478 PHC786472:PHD786478 PQY786472:PQZ786478 QAU786472:QAV786478 QKQ786472:QKR786478 QUM786472:QUN786478 REI786472:REJ786478 ROE786472:ROF786478 RYA786472:RYB786478 SHW786472:SHX786478 SRS786472:SRT786478 TBO786472:TBP786478 TLK786472:TLL786478 TVG786472:TVH786478 UFC786472:UFD786478 UOY786472:UOZ786478 UYU786472:UYV786478 VIQ786472:VIR786478 VSM786472:VSN786478 WCI786472:WCJ786478 WME786472:WMF786478 WWA786472:WWB786478 S852008:T852014 JO852008:JP852014 TK852008:TL852014 ADG852008:ADH852014 ANC852008:AND852014 AWY852008:AWZ852014 BGU852008:BGV852014 BQQ852008:BQR852014 CAM852008:CAN852014 CKI852008:CKJ852014 CUE852008:CUF852014 DEA852008:DEB852014 DNW852008:DNX852014 DXS852008:DXT852014 EHO852008:EHP852014 ERK852008:ERL852014 FBG852008:FBH852014 FLC852008:FLD852014 FUY852008:FUZ852014 GEU852008:GEV852014 GOQ852008:GOR852014 GYM852008:GYN852014 HII852008:HIJ852014 HSE852008:HSF852014 ICA852008:ICB852014 ILW852008:ILX852014 IVS852008:IVT852014 JFO852008:JFP852014 JPK852008:JPL852014 JZG852008:JZH852014 KJC852008:KJD852014 KSY852008:KSZ852014 LCU852008:LCV852014 LMQ852008:LMR852014 LWM852008:LWN852014 MGI852008:MGJ852014 MQE852008:MQF852014 NAA852008:NAB852014 NJW852008:NJX852014 NTS852008:NTT852014 ODO852008:ODP852014 ONK852008:ONL852014 OXG852008:OXH852014 PHC852008:PHD852014 PQY852008:PQZ852014 QAU852008:QAV852014 QKQ852008:QKR852014 QUM852008:QUN852014 REI852008:REJ852014 ROE852008:ROF852014 RYA852008:RYB852014 SHW852008:SHX852014 SRS852008:SRT852014 TBO852008:TBP852014 TLK852008:TLL852014 TVG852008:TVH852014 UFC852008:UFD852014 UOY852008:UOZ852014 UYU852008:UYV852014 VIQ852008:VIR852014 VSM852008:VSN852014 WCI852008:WCJ852014 WME852008:WMF852014 WWA852008:WWB852014 S917544:T917550 JO917544:JP917550 TK917544:TL917550 ADG917544:ADH917550 ANC917544:AND917550 AWY917544:AWZ917550 BGU917544:BGV917550 BQQ917544:BQR917550 CAM917544:CAN917550 CKI917544:CKJ917550 CUE917544:CUF917550 DEA917544:DEB917550 DNW917544:DNX917550 DXS917544:DXT917550 EHO917544:EHP917550 ERK917544:ERL917550 FBG917544:FBH917550 FLC917544:FLD917550 FUY917544:FUZ917550 GEU917544:GEV917550 GOQ917544:GOR917550 GYM917544:GYN917550 HII917544:HIJ917550 HSE917544:HSF917550 ICA917544:ICB917550 ILW917544:ILX917550 IVS917544:IVT917550 JFO917544:JFP917550 JPK917544:JPL917550 JZG917544:JZH917550 KJC917544:KJD917550 KSY917544:KSZ917550 LCU917544:LCV917550 LMQ917544:LMR917550 LWM917544:LWN917550 MGI917544:MGJ917550 MQE917544:MQF917550 NAA917544:NAB917550 NJW917544:NJX917550 NTS917544:NTT917550 ODO917544:ODP917550 ONK917544:ONL917550 OXG917544:OXH917550 PHC917544:PHD917550 PQY917544:PQZ917550 QAU917544:QAV917550 QKQ917544:QKR917550 QUM917544:QUN917550 REI917544:REJ917550 ROE917544:ROF917550 RYA917544:RYB917550 SHW917544:SHX917550 SRS917544:SRT917550 TBO917544:TBP917550 TLK917544:TLL917550 TVG917544:TVH917550 UFC917544:UFD917550 UOY917544:UOZ917550 UYU917544:UYV917550 VIQ917544:VIR917550 VSM917544:VSN917550 WCI917544:WCJ917550 WME917544:WMF917550 WWA917544:WWB917550 S983080:T983086 JO983080:JP983086 TK983080:TL983086 ADG983080:ADH983086 ANC983080:AND983086 AWY983080:AWZ983086 BGU983080:BGV983086 BQQ983080:BQR983086 CAM983080:CAN983086 CKI983080:CKJ983086 CUE983080:CUF983086 DEA983080:DEB983086 DNW983080:DNX983086 DXS983080:DXT983086 EHO983080:EHP983086 ERK983080:ERL983086 FBG983080:FBH983086 FLC983080:FLD983086 FUY983080:FUZ983086 GEU983080:GEV983086 GOQ983080:GOR983086 GYM983080:GYN983086 HII983080:HIJ983086 HSE983080:HSF983086 ICA983080:ICB983086 ILW983080:ILX983086 IVS983080:IVT983086 JFO983080:JFP983086 JPK983080:JPL983086 JZG983080:JZH983086 KJC983080:KJD983086 KSY983080:KSZ983086 LCU983080:LCV983086 LMQ983080:LMR983086 LWM983080:LWN983086 MGI983080:MGJ983086 MQE983080:MQF983086 NAA983080:NAB983086 NJW983080:NJX983086 NTS983080:NTT983086 ODO983080:ODP983086 ONK983080:ONL983086 OXG983080:OXH983086 PHC983080:PHD983086 PQY983080:PQZ983086 QAU983080:QAV983086 QKQ983080:QKR983086 QUM983080:QUN983086 REI983080:REJ983086 ROE983080:ROF983086 RYA983080:RYB983086 SHW983080:SHX983086 SRS983080:SRT983086 TBO983080:TBP983086 TLK983080:TLL983086 TVG983080:TVH983086 UFC983080:UFD983086 UOY983080:UOZ983086 UYU983080:UYV983086 VIQ983080:VIR983086 VSM983080:VSN983086 WCI983080:WCJ983086 WME983080:WMF983086 WWA983080:WWB983086 K65606:K65608 JG65606:JG65608 TC65606:TC65608 ACY65606:ACY65608 AMU65606:AMU65608 AWQ65606:AWQ65608 BGM65606:BGM65608 BQI65606:BQI65608 CAE65606:CAE65608 CKA65606:CKA65608 CTW65606:CTW65608 DDS65606:DDS65608 DNO65606:DNO65608 DXK65606:DXK65608 EHG65606:EHG65608 ERC65606:ERC65608 FAY65606:FAY65608 FKU65606:FKU65608 FUQ65606:FUQ65608 GEM65606:GEM65608 GOI65606:GOI65608 GYE65606:GYE65608 HIA65606:HIA65608 HRW65606:HRW65608 IBS65606:IBS65608 ILO65606:ILO65608 IVK65606:IVK65608 JFG65606:JFG65608 JPC65606:JPC65608 JYY65606:JYY65608 KIU65606:KIU65608 KSQ65606:KSQ65608 LCM65606:LCM65608 LMI65606:LMI65608 LWE65606:LWE65608 MGA65606:MGA65608 MPW65606:MPW65608 MZS65606:MZS65608 NJO65606:NJO65608 NTK65606:NTK65608 ODG65606:ODG65608 ONC65606:ONC65608 OWY65606:OWY65608 PGU65606:PGU65608 PQQ65606:PQQ65608 QAM65606:QAM65608 QKI65606:QKI65608 QUE65606:QUE65608 REA65606:REA65608 RNW65606:RNW65608 RXS65606:RXS65608 SHO65606:SHO65608 SRK65606:SRK65608 TBG65606:TBG65608 TLC65606:TLC65608 TUY65606:TUY65608 UEU65606:UEU65608 UOQ65606:UOQ65608 UYM65606:UYM65608 VII65606:VII65608 VSE65606:VSE65608 WCA65606:WCA65608 WLW65606:WLW65608 WVS65606:WVS65608 K131142:K131144 JG131142:JG131144 TC131142:TC131144 ACY131142:ACY131144 AMU131142:AMU131144 AWQ131142:AWQ131144 BGM131142:BGM131144 BQI131142:BQI131144 CAE131142:CAE131144 CKA131142:CKA131144 CTW131142:CTW131144 DDS131142:DDS131144 DNO131142:DNO131144 DXK131142:DXK131144 EHG131142:EHG131144 ERC131142:ERC131144 FAY131142:FAY131144 FKU131142:FKU131144 FUQ131142:FUQ131144 GEM131142:GEM131144 GOI131142:GOI131144 GYE131142:GYE131144 HIA131142:HIA131144 HRW131142:HRW131144 IBS131142:IBS131144 ILO131142:ILO131144 IVK131142:IVK131144 JFG131142:JFG131144 JPC131142:JPC131144 JYY131142:JYY131144 KIU131142:KIU131144 KSQ131142:KSQ131144 LCM131142:LCM131144 LMI131142:LMI131144 LWE131142:LWE131144 MGA131142:MGA131144 MPW131142:MPW131144 MZS131142:MZS131144 NJO131142:NJO131144 NTK131142:NTK131144 ODG131142:ODG131144 ONC131142:ONC131144 OWY131142:OWY131144 PGU131142:PGU131144 PQQ131142:PQQ131144 QAM131142:QAM131144 QKI131142:QKI131144 QUE131142:QUE131144 REA131142:REA131144 RNW131142:RNW131144 RXS131142:RXS131144 SHO131142:SHO131144 SRK131142:SRK131144 TBG131142:TBG131144 TLC131142:TLC131144 TUY131142:TUY131144 UEU131142:UEU131144 UOQ131142:UOQ131144 UYM131142:UYM131144 VII131142:VII131144 VSE131142:VSE131144 WCA131142:WCA131144 WLW131142:WLW131144 WVS131142:WVS131144 K196678:K196680 JG196678:JG196680 TC196678:TC196680 ACY196678:ACY196680 AMU196678:AMU196680 AWQ196678:AWQ196680 BGM196678:BGM196680 BQI196678:BQI196680 CAE196678:CAE196680 CKA196678:CKA196680 CTW196678:CTW196680 DDS196678:DDS196680 DNO196678:DNO196680 DXK196678:DXK196680 EHG196678:EHG196680 ERC196678:ERC196680 FAY196678:FAY196680 FKU196678:FKU196680 FUQ196678:FUQ196680 GEM196678:GEM196680 GOI196678:GOI196680 GYE196678:GYE196680 HIA196678:HIA196680 HRW196678:HRW196680 IBS196678:IBS196680 ILO196678:ILO196680 IVK196678:IVK196680 JFG196678:JFG196680 JPC196678:JPC196680 JYY196678:JYY196680 KIU196678:KIU196680 KSQ196678:KSQ196680 LCM196678:LCM196680 LMI196678:LMI196680 LWE196678:LWE196680 MGA196678:MGA196680 MPW196678:MPW196680 MZS196678:MZS196680 NJO196678:NJO196680 NTK196678:NTK196680 ODG196678:ODG196680 ONC196678:ONC196680 OWY196678:OWY196680 PGU196678:PGU196680 PQQ196678:PQQ196680 QAM196678:QAM196680 QKI196678:QKI196680 QUE196678:QUE196680 REA196678:REA196680 RNW196678:RNW196680 RXS196678:RXS196680 SHO196678:SHO196680 SRK196678:SRK196680 TBG196678:TBG196680 TLC196678:TLC196680 TUY196678:TUY196680 UEU196678:UEU196680 UOQ196678:UOQ196680 UYM196678:UYM196680 VII196678:VII196680 VSE196678:VSE196680 WCA196678:WCA196680 WLW196678:WLW196680 WVS196678:WVS196680 K262214:K262216 JG262214:JG262216 TC262214:TC262216 ACY262214:ACY262216 AMU262214:AMU262216 AWQ262214:AWQ262216 BGM262214:BGM262216 BQI262214:BQI262216 CAE262214:CAE262216 CKA262214:CKA262216 CTW262214:CTW262216 DDS262214:DDS262216 DNO262214:DNO262216 DXK262214:DXK262216 EHG262214:EHG262216 ERC262214:ERC262216 FAY262214:FAY262216 FKU262214:FKU262216 FUQ262214:FUQ262216 GEM262214:GEM262216 GOI262214:GOI262216 GYE262214:GYE262216 HIA262214:HIA262216 HRW262214:HRW262216 IBS262214:IBS262216 ILO262214:ILO262216 IVK262214:IVK262216 JFG262214:JFG262216 JPC262214:JPC262216 JYY262214:JYY262216 KIU262214:KIU262216 KSQ262214:KSQ262216 LCM262214:LCM262216 LMI262214:LMI262216 LWE262214:LWE262216 MGA262214:MGA262216 MPW262214:MPW262216 MZS262214:MZS262216 NJO262214:NJO262216 NTK262214:NTK262216 ODG262214:ODG262216 ONC262214:ONC262216 OWY262214:OWY262216 PGU262214:PGU262216 PQQ262214:PQQ262216 QAM262214:QAM262216 QKI262214:QKI262216 QUE262214:QUE262216 REA262214:REA262216 RNW262214:RNW262216 RXS262214:RXS262216 SHO262214:SHO262216 SRK262214:SRK262216 TBG262214:TBG262216 TLC262214:TLC262216 TUY262214:TUY262216 UEU262214:UEU262216 UOQ262214:UOQ262216 UYM262214:UYM262216 VII262214:VII262216 VSE262214:VSE262216 WCA262214:WCA262216 WLW262214:WLW262216 WVS262214:WVS262216 K327750:K327752 JG327750:JG327752 TC327750:TC327752 ACY327750:ACY327752 AMU327750:AMU327752 AWQ327750:AWQ327752 BGM327750:BGM327752 BQI327750:BQI327752 CAE327750:CAE327752 CKA327750:CKA327752 CTW327750:CTW327752 DDS327750:DDS327752 DNO327750:DNO327752 DXK327750:DXK327752 EHG327750:EHG327752 ERC327750:ERC327752 FAY327750:FAY327752 FKU327750:FKU327752 FUQ327750:FUQ327752 GEM327750:GEM327752 GOI327750:GOI327752 GYE327750:GYE327752 HIA327750:HIA327752 HRW327750:HRW327752 IBS327750:IBS327752 ILO327750:ILO327752 IVK327750:IVK327752 JFG327750:JFG327752 JPC327750:JPC327752 JYY327750:JYY327752 KIU327750:KIU327752 KSQ327750:KSQ327752 LCM327750:LCM327752 LMI327750:LMI327752 LWE327750:LWE327752 MGA327750:MGA327752 MPW327750:MPW327752 MZS327750:MZS327752 NJO327750:NJO327752 NTK327750:NTK327752 ODG327750:ODG327752 ONC327750:ONC327752 OWY327750:OWY327752 PGU327750:PGU327752 PQQ327750:PQQ327752 QAM327750:QAM327752 QKI327750:QKI327752 QUE327750:QUE327752 REA327750:REA327752 RNW327750:RNW327752 RXS327750:RXS327752 SHO327750:SHO327752 SRK327750:SRK327752 TBG327750:TBG327752 TLC327750:TLC327752 TUY327750:TUY327752 UEU327750:UEU327752 UOQ327750:UOQ327752 UYM327750:UYM327752 VII327750:VII327752 VSE327750:VSE327752 WCA327750:WCA327752 WLW327750:WLW327752 WVS327750:WVS327752 K393286:K393288 JG393286:JG393288 TC393286:TC393288 ACY393286:ACY393288 AMU393286:AMU393288 AWQ393286:AWQ393288 BGM393286:BGM393288 BQI393286:BQI393288 CAE393286:CAE393288 CKA393286:CKA393288 CTW393286:CTW393288 DDS393286:DDS393288 DNO393286:DNO393288 DXK393286:DXK393288 EHG393286:EHG393288 ERC393286:ERC393288 FAY393286:FAY393288 FKU393286:FKU393288 FUQ393286:FUQ393288 GEM393286:GEM393288 GOI393286:GOI393288 GYE393286:GYE393288 HIA393286:HIA393288 HRW393286:HRW393288 IBS393286:IBS393288 ILO393286:ILO393288 IVK393286:IVK393288 JFG393286:JFG393288 JPC393286:JPC393288 JYY393286:JYY393288 KIU393286:KIU393288 KSQ393286:KSQ393288 LCM393286:LCM393288 LMI393286:LMI393288 LWE393286:LWE393288 MGA393286:MGA393288 MPW393286:MPW393288 MZS393286:MZS393288 NJO393286:NJO393288 NTK393286:NTK393288 ODG393286:ODG393288 ONC393286:ONC393288 OWY393286:OWY393288 PGU393286:PGU393288 PQQ393286:PQQ393288 QAM393286:QAM393288 QKI393286:QKI393288 QUE393286:QUE393288 REA393286:REA393288 RNW393286:RNW393288 RXS393286:RXS393288 SHO393286:SHO393288 SRK393286:SRK393288 TBG393286:TBG393288 TLC393286:TLC393288 TUY393286:TUY393288 UEU393286:UEU393288 UOQ393286:UOQ393288 UYM393286:UYM393288 VII393286:VII393288 VSE393286:VSE393288 WCA393286:WCA393288 WLW393286:WLW393288 WVS393286:WVS393288 K458822:K458824 JG458822:JG458824 TC458822:TC458824 ACY458822:ACY458824 AMU458822:AMU458824 AWQ458822:AWQ458824 BGM458822:BGM458824 BQI458822:BQI458824 CAE458822:CAE458824 CKA458822:CKA458824 CTW458822:CTW458824 DDS458822:DDS458824 DNO458822:DNO458824 DXK458822:DXK458824 EHG458822:EHG458824 ERC458822:ERC458824 FAY458822:FAY458824 FKU458822:FKU458824 FUQ458822:FUQ458824 GEM458822:GEM458824 GOI458822:GOI458824 GYE458822:GYE458824 HIA458822:HIA458824 HRW458822:HRW458824 IBS458822:IBS458824 ILO458822:ILO458824 IVK458822:IVK458824 JFG458822:JFG458824 JPC458822:JPC458824 JYY458822:JYY458824 KIU458822:KIU458824 KSQ458822:KSQ458824 LCM458822:LCM458824 LMI458822:LMI458824 LWE458822:LWE458824 MGA458822:MGA458824 MPW458822:MPW458824 MZS458822:MZS458824 NJO458822:NJO458824 NTK458822:NTK458824 ODG458822:ODG458824 ONC458822:ONC458824 OWY458822:OWY458824 PGU458822:PGU458824 PQQ458822:PQQ458824 QAM458822:QAM458824 QKI458822:QKI458824 QUE458822:QUE458824 REA458822:REA458824 RNW458822:RNW458824 RXS458822:RXS458824 SHO458822:SHO458824 SRK458822:SRK458824 TBG458822:TBG458824 TLC458822:TLC458824 TUY458822:TUY458824 UEU458822:UEU458824 UOQ458822:UOQ458824 UYM458822:UYM458824 VII458822:VII458824 VSE458822:VSE458824 WCA458822:WCA458824 WLW458822:WLW458824 WVS458822:WVS458824 K524358:K524360 JG524358:JG524360 TC524358:TC524360 ACY524358:ACY524360 AMU524358:AMU524360 AWQ524358:AWQ524360 BGM524358:BGM524360 BQI524358:BQI524360 CAE524358:CAE524360 CKA524358:CKA524360 CTW524358:CTW524360 DDS524358:DDS524360 DNO524358:DNO524360 DXK524358:DXK524360 EHG524358:EHG524360 ERC524358:ERC524360 FAY524358:FAY524360 FKU524358:FKU524360 FUQ524358:FUQ524360 GEM524358:GEM524360 GOI524358:GOI524360 GYE524358:GYE524360 HIA524358:HIA524360 HRW524358:HRW524360 IBS524358:IBS524360 ILO524358:ILO524360 IVK524358:IVK524360 JFG524358:JFG524360 JPC524358:JPC524360 JYY524358:JYY524360 KIU524358:KIU524360 KSQ524358:KSQ524360 LCM524358:LCM524360 LMI524358:LMI524360 LWE524358:LWE524360 MGA524358:MGA524360 MPW524358:MPW524360 MZS524358:MZS524360 NJO524358:NJO524360 NTK524358:NTK524360 ODG524358:ODG524360 ONC524358:ONC524360 OWY524358:OWY524360 PGU524358:PGU524360 PQQ524358:PQQ524360 QAM524358:QAM524360 QKI524358:QKI524360 QUE524358:QUE524360 REA524358:REA524360 RNW524358:RNW524360 RXS524358:RXS524360 SHO524358:SHO524360 SRK524358:SRK524360 TBG524358:TBG524360 TLC524358:TLC524360 TUY524358:TUY524360 UEU524358:UEU524360 UOQ524358:UOQ524360 UYM524358:UYM524360 VII524358:VII524360 VSE524358:VSE524360 WCA524358:WCA524360 WLW524358:WLW524360 WVS524358:WVS524360 K589894:K589896 JG589894:JG589896 TC589894:TC589896 ACY589894:ACY589896 AMU589894:AMU589896 AWQ589894:AWQ589896 BGM589894:BGM589896 BQI589894:BQI589896 CAE589894:CAE589896 CKA589894:CKA589896 CTW589894:CTW589896 DDS589894:DDS589896 DNO589894:DNO589896 DXK589894:DXK589896 EHG589894:EHG589896 ERC589894:ERC589896 FAY589894:FAY589896 FKU589894:FKU589896 FUQ589894:FUQ589896 GEM589894:GEM589896 GOI589894:GOI589896 GYE589894:GYE589896 HIA589894:HIA589896 HRW589894:HRW589896 IBS589894:IBS589896 ILO589894:ILO589896 IVK589894:IVK589896 JFG589894:JFG589896 JPC589894:JPC589896 JYY589894:JYY589896 KIU589894:KIU589896 KSQ589894:KSQ589896 LCM589894:LCM589896 LMI589894:LMI589896 LWE589894:LWE589896 MGA589894:MGA589896 MPW589894:MPW589896 MZS589894:MZS589896 NJO589894:NJO589896 NTK589894:NTK589896 ODG589894:ODG589896 ONC589894:ONC589896 OWY589894:OWY589896 PGU589894:PGU589896 PQQ589894:PQQ589896 QAM589894:QAM589896 QKI589894:QKI589896 QUE589894:QUE589896 REA589894:REA589896 RNW589894:RNW589896 RXS589894:RXS589896 SHO589894:SHO589896 SRK589894:SRK589896 TBG589894:TBG589896 TLC589894:TLC589896 TUY589894:TUY589896 UEU589894:UEU589896 UOQ589894:UOQ589896 UYM589894:UYM589896 VII589894:VII589896 VSE589894:VSE589896 WCA589894:WCA589896 WLW589894:WLW589896 WVS589894:WVS589896 K655430:K655432 JG655430:JG655432 TC655430:TC655432 ACY655430:ACY655432 AMU655430:AMU655432 AWQ655430:AWQ655432 BGM655430:BGM655432 BQI655430:BQI655432 CAE655430:CAE655432 CKA655430:CKA655432 CTW655430:CTW655432 DDS655430:DDS655432 DNO655430:DNO655432 DXK655430:DXK655432 EHG655430:EHG655432 ERC655430:ERC655432 FAY655430:FAY655432 FKU655430:FKU655432 FUQ655430:FUQ655432 GEM655430:GEM655432 GOI655430:GOI655432 GYE655430:GYE655432 HIA655430:HIA655432 HRW655430:HRW655432 IBS655430:IBS655432 ILO655430:ILO655432 IVK655430:IVK655432 JFG655430:JFG655432 JPC655430:JPC655432 JYY655430:JYY655432 KIU655430:KIU655432 KSQ655430:KSQ655432 LCM655430:LCM655432 LMI655430:LMI655432 LWE655430:LWE655432 MGA655430:MGA655432 MPW655430:MPW655432 MZS655430:MZS655432 NJO655430:NJO655432 NTK655430:NTK655432 ODG655430:ODG655432 ONC655430:ONC655432 OWY655430:OWY655432 PGU655430:PGU655432 PQQ655430:PQQ655432 QAM655430:QAM655432 QKI655430:QKI655432 QUE655430:QUE655432 REA655430:REA655432 RNW655430:RNW655432 RXS655430:RXS655432 SHO655430:SHO655432 SRK655430:SRK655432 TBG655430:TBG655432 TLC655430:TLC655432 TUY655430:TUY655432 UEU655430:UEU655432 UOQ655430:UOQ655432 UYM655430:UYM655432 VII655430:VII655432 VSE655430:VSE655432 WCA655430:WCA655432 WLW655430:WLW655432 WVS655430:WVS655432 K720966:K720968 JG720966:JG720968 TC720966:TC720968 ACY720966:ACY720968 AMU720966:AMU720968 AWQ720966:AWQ720968 BGM720966:BGM720968 BQI720966:BQI720968 CAE720966:CAE720968 CKA720966:CKA720968 CTW720966:CTW720968 DDS720966:DDS720968 DNO720966:DNO720968 DXK720966:DXK720968 EHG720966:EHG720968 ERC720966:ERC720968 FAY720966:FAY720968 FKU720966:FKU720968 FUQ720966:FUQ720968 GEM720966:GEM720968 GOI720966:GOI720968 GYE720966:GYE720968 HIA720966:HIA720968 HRW720966:HRW720968 IBS720966:IBS720968 ILO720966:ILO720968 IVK720966:IVK720968 JFG720966:JFG720968 JPC720966:JPC720968 JYY720966:JYY720968 KIU720966:KIU720968 KSQ720966:KSQ720968 LCM720966:LCM720968 LMI720966:LMI720968 LWE720966:LWE720968 MGA720966:MGA720968 MPW720966:MPW720968 MZS720966:MZS720968 NJO720966:NJO720968 NTK720966:NTK720968 ODG720966:ODG720968 ONC720966:ONC720968 OWY720966:OWY720968 PGU720966:PGU720968 PQQ720966:PQQ720968 QAM720966:QAM720968 QKI720966:QKI720968 QUE720966:QUE720968 REA720966:REA720968 RNW720966:RNW720968 RXS720966:RXS720968 SHO720966:SHO720968 SRK720966:SRK720968 TBG720966:TBG720968 TLC720966:TLC720968 TUY720966:TUY720968 UEU720966:UEU720968 UOQ720966:UOQ720968 UYM720966:UYM720968 VII720966:VII720968 VSE720966:VSE720968 WCA720966:WCA720968 WLW720966:WLW720968 WVS720966:WVS720968 K786502:K786504 JG786502:JG786504 TC786502:TC786504 ACY786502:ACY786504 AMU786502:AMU786504 AWQ786502:AWQ786504 BGM786502:BGM786504 BQI786502:BQI786504 CAE786502:CAE786504 CKA786502:CKA786504 CTW786502:CTW786504 DDS786502:DDS786504 DNO786502:DNO786504 DXK786502:DXK786504 EHG786502:EHG786504 ERC786502:ERC786504 FAY786502:FAY786504 FKU786502:FKU786504 FUQ786502:FUQ786504 GEM786502:GEM786504 GOI786502:GOI786504 GYE786502:GYE786504 HIA786502:HIA786504 HRW786502:HRW786504 IBS786502:IBS786504 ILO786502:ILO786504 IVK786502:IVK786504 JFG786502:JFG786504 JPC786502:JPC786504 JYY786502:JYY786504 KIU786502:KIU786504 KSQ786502:KSQ786504 LCM786502:LCM786504 LMI786502:LMI786504 LWE786502:LWE786504 MGA786502:MGA786504 MPW786502:MPW786504 MZS786502:MZS786504 NJO786502:NJO786504 NTK786502:NTK786504 ODG786502:ODG786504 ONC786502:ONC786504 OWY786502:OWY786504 PGU786502:PGU786504 PQQ786502:PQQ786504 QAM786502:QAM786504 QKI786502:QKI786504 QUE786502:QUE786504 REA786502:REA786504 RNW786502:RNW786504 RXS786502:RXS786504 SHO786502:SHO786504 SRK786502:SRK786504 TBG786502:TBG786504 TLC786502:TLC786504 TUY786502:TUY786504 UEU786502:UEU786504 UOQ786502:UOQ786504 UYM786502:UYM786504 VII786502:VII786504 VSE786502:VSE786504 WCA786502:WCA786504 WLW786502:WLW786504 WVS786502:WVS786504 K852038:K852040 JG852038:JG852040 TC852038:TC852040 ACY852038:ACY852040 AMU852038:AMU852040 AWQ852038:AWQ852040 BGM852038:BGM852040 BQI852038:BQI852040 CAE852038:CAE852040 CKA852038:CKA852040 CTW852038:CTW852040 DDS852038:DDS852040 DNO852038:DNO852040 DXK852038:DXK852040 EHG852038:EHG852040 ERC852038:ERC852040 FAY852038:FAY852040 FKU852038:FKU852040 FUQ852038:FUQ852040 GEM852038:GEM852040 GOI852038:GOI852040 GYE852038:GYE852040 HIA852038:HIA852040 HRW852038:HRW852040 IBS852038:IBS852040 ILO852038:ILO852040 IVK852038:IVK852040 JFG852038:JFG852040 JPC852038:JPC852040 JYY852038:JYY852040 KIU852038:KIU852040 KSQ852038:KSQ852040 LCM852038:LCM852040 LMI852038:LMI852040 LWE852038:LWE852040 MGA852038:MGA852040 MPW852038:MPW852040 MZS852038:MZS852040 NJO852038:NJO852040 NTK852038:NTK852040 ODG852038:ODG852040 ONC852038:ONC852040 OWY852038:OWY852040 PGU852038:PGU852040 PQQ852038:PQQ852040 QAM852038:QAM852040 QKI852038:QKI852040 QUE852038:QUE852040 REA852038:REA852040 RNW852038:RNW852040 RXS852038:RXS852040 SHO852038:SHO852040 SRK852038:SRK852040 TBG852038:TBG852040 TLC852038:TLC852040 TUY852038:TUY852040 UEU852038:UEU852040 UOQ852038:UOQ852040 UYM852038:UYM852040 VII852038:VII852040 VSE852038:VSE852040 WCA852038:WCA852040 WLW852038:WLW852040 WVS852038:WVS852040 K917574:K917576 JG917574:JG917576 TC917574:TC917576 ACY917574:ACY917576 AMU917574:AMU917576 AWQ917574:AWQ917576 BGM917574:BGM917576 BQI917574:BQI917576 CAE917574:CAE917576 CKA917574:CKA917576 CTW917574:CTW917576 DDS917574:DDS917576 DNO917574:DNO917576 DXK917574:DXK917576 EHG917574:EHG917576 ERC917574:ERC917576 FAY917574:FAY917576 FKU917574:FKU917576 FUQ917574:FUQ917576 GEM917574:GEM917576 GOI917574:GOI917576 GYE917574:GYE917576 HIA917574:HIA917576 HRW917574:HRW917576 IBS917574:IBS917576 ILO917574:ILO917576 IVK917574:IVK917576 JFG917574:JFG917576 JPC917574:JPC917576 JYY917574:JYY917576 KIU917574:KIU917576 KSQ917574:KSQ917576 LCM917574:LCM917576 LMI917574:LMI917576 LWE917574:LWE917576 MGA917574:MGA917576 MPW917574:MPW917576 MZS917574:MZS917576 NJO917574:NJO917576 NTK917574:NTK917576 ODG917574:ODG917576 ONC917574:ONC917576 OWY917574:OWY917576 PGU917574:PGU917576 PQQ917574:PQQ917576 QAM917574:QAM917576 QKI917574:QKI917576 QUE917574:QUE917576 REA917574:REA917576 RNW917574:RNW917576 RXS917574:RXS917576 SHO917574:SHO917576 SRK917574:SRK917576 TBG917574:TBG917576 TLC917574:TLC917576 TUY917574:TUY917576 UEU917574:UEU917576 UOQ917574:UOQ917576 UYM917574:UYM917576 VII917574:VII917576 VSE917574:VSE917576 WCA917574:WCA917576 WLW917574:WLW917576 WVS917574:WVS917576 K983110:K983112 JG983110:JG983112 TC983110:TC983112 ACY983110:ACY983112 AMU983110:AMU983112 AWQ983110:AWQ983112 BGM983110:BGM983112 BQI983110:BQI983112 CAE983110:CAE983112 CKA983110:CKA983112 CTW983110:CTW983112 DDS983110:DDS983112 DNO983110:DNO983112 DXK983110:DXK983112 EHG983110:EHG983112 ERC983110:ERC983112 FAY983110:FAY983112 FKU983110:FKU983112 FUQ983110:FUQ983112 GEM983110:GEM983112 GOI983110:GOI983112 GYE983110:GYE983112 HIA983110:HIA983112 HRW983110:HRW983112 IBS983110:IBS983112 ILO983110:ILO983112 IVK983110:IVK983112 JFG983110:JFG983112 JPC983110:JPC983112 JYY983110:JYY983112 KIU983110:KIU983112 KSQ983110:KSQ983112 LCM983110:LCM983112 LMI983110:LMI983112 LWE983110:LWE983112 MGA983110:MGA983112 MPW983110:MPW983112 MZS983110:MZS983112 NJO983110:NJO983112 NTK983110:NTK983112 ODG983110:ODG983112 ONC983110:ONC983112 OWY983110:OWY983112 PGU983110:PGU983112 PQQ983110:PQQ983112 QAM983110:QAM983112 QKI983110:QKI983112 QUE983110:QUE983112 REA983110:REA983112 RNW983110:RNW983112 RXS983110:RXS983112 SHO983110:SHO983112 SRK983110:SRK983112 TBG983110:TBG983112 TLC983110:TLC983112 TUY983110:TUY983112 UEU983110:UEU983112 UOQ983110:UOQ983112 UYM983110:UYM983112 VII983110:VII983112 VSE983110:VSE983112 WCA983110:WCA983112 WLW983110:WLW983112 WVS983110:WVS983112 V60 K65610:K65613 JG65610:JG65613 TC65610:TC65613 ACY65610:ACY65613 AMU65610:AMU65613 AWQ65610:AWQ65613 BGM65610:BGM65613 BQI65610:BQI65613 CAE65610:CAE65613 CKA65610:CKA65613 CTW65610:CTW65613 DDS65610:DDS65613 DNO65610:DNO65613 DXK65610:DXK65613 EHG65610:EHG65613 ERC65610:ERC65613 FAY65610:FAY65613 FKU65610:FKU65613 FUQ65610:FUQ65613 GEM65610:GEM65613 GOI65610:GOI65613 GYE65610:GYE65613 HIA65610:HIA65613 HRW65610:HRW65613 IBS65610:IBS65613 ILO65610:ILO65613 IVK65610:IVK65613 JFG65610:JFG65613 JPC65610:JPC65613 JYY65610:JYY65613 KIU65610:KIU65613 KSQ65610:KSQ65613 LCM65610:LCM65613 LMI65610:LMI65613 LWE65610:LWE65613 MGA65610:MGA65613 MPW65610:MPW65613 MZS65610:MZS65613 NJO65610:NJO65613 NTK65610:NTK65613 ODG65610:ODG65613 ONC65610:ONC65613 OWY65610:OWY65613 PGU65610:PGU65613 PQQ65610:PQQ65613 QAM65610:QAM65613 QKI65610:QKI65613 QUE65610:QUE65613 REA65610:REA65613 RNW65610:RNW65613 RXS65610:RXS65613 SHO65610:SHO65613 SRK65610:SRK65613 TBG65610:TBG65613 TLC65610:TLC65613 TUY65610:TUY65613 UEU65610:UEU65613 UOQ65610:UOQ65613 UYM65610:UYM65613 VII65610:VII65613 VSE65610:VSE65613 WCA65610:WCA65613 WLW65610:WLW65613 WVS65610:WVS65613 K131146:K131149 JG131146:JG131149 TC131146:TC131149 ACY131146:ACY131149 AMU131146:AMU131149 AWQ131146:AWQ131149 BGM131146:BGM131149 BQI131146:BQI131149 CAE131146:CAE131149 CKA131146:CKA131149 CTW131146:CTW131149 DDS131146:DDS131149 DNO131146:DNO131149 DXK131146:DXK131149 EHG131146:EHG131149 ERC131146:ERC131149 FAY131146:FAY131149 FKU131146:FKU131149 FUQ131146:FUQ131149 GEM131146:GEM131149 GOI131146:GOI131149 GYE131146:GYE131149 HIA131146:HIA131149 HRW131146:HRW131149 IBS131146:IBS131149 ILO131146:ILO131149 IVK131146:IVK131149 JFG131146:JFG131149 JPC131146:JPC131149 JYY131146:JYY131149 KIU131146:KIU131149 KSQ131146:KSQ131149 LCM131146:LCM131149 LMI131146:LMI131149 LWE131146:LWE131149 MGA131146:MGA131149 MPW131146:MPW131149 MZS131146:MZS131149 NJO131146:NJO131149 NTK131146:NTK131149 ODG131146:ODG131149 ONC131146:ONC131149 OWY131146:OWY131149 PGU131146:PGU131149 PQQ131146:PQQ131149 QAM131146:QAM131149 QKI131146:QKI131149 QUE131146:QUE131149 REA131146:REA131149 RNW131146:RNW131149 RXS131146:RXS131149 SHO131146:SHO131149 SRK131146:SRK131149 TBG131146:TBG131149 TLC131146:TLC131149 TUY131146:TUY131149 UEU131146:UEU131149 UOQ131146:UOQ131149 UYM131146:UYM131149 VII131146:VII131149 VSE131146:VSE131149 WCA131146:WCA131149 WLW131146:WLW131149 WVS131146:WVS131149 K196682:K196685 JG196682:JG196685 TC196682:TC196685 ACY196682:ACY196685 AMU196682:AMU196685 AWQ196682:AWQ196685 BGM196682:BGM196685 BQI196682:BQI196685 CAE196682:CAE196685 CKA196682:CKA196685 CTW196682:CTW196685 DDS196682:DDS196685 DNO196682:DNO196685 DXK196682:DXK196685 EHG196682:EHG196685 ERC196682:ERC196685 FAY196682:FAY196685 FKU196682:FKU196685 FUQ196682:FUQ196685 GEM196682:GEM196685 GOI196682:GOI196685 GYE196682:GYE196685 HIA196682:HIA196685 HRW196682:HRW196685 IBS196682:IBS196685 ILO196682:ILO196685 IVK196682:IVK196685 JFG196682:JFG196685 JPC196682:JPC196685 JYY196682:JYY196685 KIU196682:KIU196685 KSQ196682:KSQ196685 LCM196682:LCM196685 LMI196682:LMI196685 LWE196682:LWE196685 MGA196682:MGA196685 MPW196682:MPW196685 MZS196682:MZS196685 NJO196682:NJO196685 NTK196682:NTK196685 ODG196682:ODG196685 ONC196682:ONC196685 OWY196682:OWY196685 PGU196682:PGU196685 PQQ196682:PQQ196685 QAM196682:QAM196685 QKI196682:QKI196685 QUE196682:QUE196685 REA196682:REA196685 RNW196682:RNW196685 RXS196682:RXS196685 SHO196682:SHO196685 SRK196682:SRK196685 TBG196682:TBG196685 TLC196682:TLC196685 TUY196682:TUY196685 UEU196682:UEU196685 UOQ196682:UOQ196685 UYM196682:UYM196685 VII196682:VII196685 VSE196682:VSE196685 WCA196682:WCA196685 WLW196682:WLW196685 WVS196682:WVS196685 K262218:K262221 JG262218:JG262221 TC262218:TC262221 ACY262218:ACY262221 AMU262218:AMU262221 AWQ262218:AWQ262221 BGM262218:BGM262221 BQI262218:BQI262221 CAE262218:CAE262221 CKA262218:CKA262221 CTW262218:CTW262221 DDS262218:DDS262221 DNO262218:DNO262221 DXK262218:DXK262221 EHG262218:EHG262221 ERC262218:ERC262221 FAY262218:FAY262221 FKU262218:FKU262221 FUQ262218:FUQ262221 GEM262218:GEM262221 GOI262218:GOI262221 GYE262218:GYE262221 HIA262218:HIA262221 HRW262218:HRW262221 IBS262218:IBS262221 ILO262218:ILO262221 IVK262218:IVK262221 JFG262218:JFG262221 JPC262218:JPC262221 JYY262218:JYY262221 KIU262218:KIU262221 KSQ262218:KSQ262221 LCM262218:LCM262221 LMI262218:LMI262221 LWE262218:LWE262221 MGA262218:MGA262221 MPW262218:MPW262221 MZS262218:MZS262221 NJO262218:NJO262221 NTK262218:NTK262221 ODG262218:ODG262221 ONC262218:ONC262221 OWY262218:OWY262221 PGU262218:PGU262221 PQQ262218:PQQ262221 QAM262218:QAM262221 QKI262218:QKI262221 QUE262218:QUE262221 REA262218:REA262221 RNW262218:RNW262221 RXS262218:RXS262221 SHO262218:SHO262221 SRK262218:SRK262221 TBG262218:TBG262221 TLC262218:TLC262221 TUY262218:TUY262221 UEU262218:UEU262221 UOQ262218:UOQ262221 UYM262218:UYM262221 VII262218:VII262221 VSE262218:VSE262221 WCA262218:WCA262221 WLW262218:WLW262221 WVS262218:WVS262221 K327754:K327757 JG327754:JG327757 TC327754:TC327757 ACY327754:ACY327757 AMU327754:AMU327757 AWQ327754:AWQ327757 BGM327754:BGM327757 BQI327754:BQI327757 CAE327754:CAE327757 CKA327754:CKA327757 CTW327754:CTW327757 DDS327754:DDS327757 DNO327754:DNO327757 DXK327754:DXK327757 EHG327754:EHG327757 ERC327754:ERC327757 FAY327754:FAY327757 FKU327754:FKU327757 FUQ327754:FUQ327757 GEM327754:GEM327757 GOI327754:GOI327757 GYE327754:GYE327757 HIA327754:HIA327757 HRW327754:HRW327757 IBS327754:IBS327757 ILO327754:ILO327757 IVK327754:IVK327757 JFG327754:JFG327757 JPC327754:JPC327757 JYY327754:JYY327757 KIU327754:KIU327757 KSQ327754:KSQ327757 LCM327754:LCM327757 LMI327754:LMI327757 LWE327754:LWE327757 MGA327754:MGA327757 MPW327754:MPW327757 MZS327754:MZS327757 NJO327754:NJO327757 NTK327754:NTK327757 ODG327754:ODG327757 ONC327754:ONC327757 OWY327754:OWY327757 PGU327754:PGU327757 PQQ327754:PQQ327757 QAM327754:QAM327757 QKI327754:QKI327757 QUE327754:QUE327757 REA327754:REA327757 RNW327754:RNW327757 RXS327754:RXS327757 SHO327754:SHO327757 SRK327754:SRK327757 TBG327754:TBG327757 TLC327754:TLC327757 TUY327754:TUY327757 UEU327754:UEU327757 UOQ327754:UOQ327757 UYM327754:UYM327757 VII327754:VII327757 VSE327754:VSE327757 WCA327754:WCA327757 WLW327754:WLW327757 WVS327754:WVS327757 K393290:K393293 JG393290:JG393293 TC393290:TC393293 ACY393290:ACY393293 AMU393290:AMU393293 AWQ393290:AWQ393293 BGM393290:BGM393293 BQI393290:BQI393293 CAE393290:CAE393293 CKA393290:CKA393293 CTW393290:CTW393293 DDS393290:DDS393293 DNO393290:DNO393293 DXK393290:DXK393293 EHG393290:EHG393293 ERC393290:ERC393293 FAY393290:FAY393293 FKU393290:FKU393293 FUQ393290:FUQ393293 GEM393290:GEM393293 GOI393290:GOI393293 GYE393290:GYE393293 HIA393290:HIA393293 HRW393290:HRW393293 IBS393290:IBS393293 ILO393290:ILO393293 IVK393290:IVK393293 JFG393290:JFG393293 JPC393290:JPC393293 JYY393290:JYY393293 KIU393290:KIU393293 KSQ393290:KSQ393293 LCM393290:LCM393293 LMI393290:LMI393293 LWE393290:LWE393293 MGA393290:MGA393293 MPW393290:MPW393293 MZS393290:MZS393293 NJO393290:NJO393293 NTK393290:NTK393293 ODG393290:ODG393293 ONC393290:ONC393293 OWY393290:OWY393293 PGU393290:PGU393293 PQQ393290:PQQ393293 QAM393290:QAM393293 QKI393290:QKI393293 QUE393290:QUE393293 REA393290:REA393293 RNW393290:RNW393293 RXS393290:RXS393293 SHO393290:SHO393293 SRK393290:SRK393293 TBG393290:TBG393293 TLC393290:TLC393293 TUY393290:TUY393293 UEU393290:UEU393293 UOQ393290:UOQ393293 UYM393290:UYM393293 VII393290:VII393293 VSE393290:VSE393293 WCA393290:WCA393293 WLW393290:WLW393293 WVS393290:WVS393293 K458826:K458829 JG458826:JG458829 TC458826:TC458829 ACY458826:ACY458829 AMU458826:AMU458829 AWQ458826:AWQ458829 BGM458826:BGM458829 BQI458826:BQI458829 CAE458826:CAE458829 CKA458826:CKA458829 CTW458826:CTW458829 DDS458826:DDS458829 DNO458826:DNO458829 DXK458826:DXK458829 EHG458826:EHG458829 ERC458826:ERC458829 FAY458826:FAY458829 FKU458826:FKU458829 FUQ458826:FUQ458829 GEM458826:GEM458829 GOI458826:GOI458829 GYE458826:GYE458829 HIA458826:HIA458829 HRW458826:HRW458829 IBS458826:IBS458829 ILO458826:ILO458829 IVK458826:IVK458829 JFG458826:JFG458829 JPC458826:JPC458829 JYY458826:JYY458829 KIU458826:KIU458829 KSQ458826:KSQ458829 LCM458826:LCM458829 LMI458826:LMI458829 LWE458826:LWE458829 MGA458826:MGA458829 MPW458826:MPW458829 MZS458826:MZS458829 NJO458826:NJO458829 NTK458826:NTK458829 ODG458826:ODG458829 ONC458826:ONC458829 OWY458826:OWY458829 PGU458826:PGU458829 PQQ458826:PQQ458829 QAM458826:QAM458829 QKI458826:QKI458829 QUE458826:QUE458829 REA458826:REA458829 RNW458826:RNW458829 RXS458826:RXS458829 SHO458826:SHO458829 SRK458826:SRK458829 TBG458826:TBG458829 TLC458826:TLC458829 TUY458826:TUY458829 UEU458826:UEU458829 UOQ458826:UOQ458829 UYM458826:UYM458829 VII458826:VII458829 VSE458826:VSE458829 WCA458826:WCA458829 WLW458826:WLW458829 WVS458826:WVS458829 K524362:K524365 JG524362:JG524365 TC524362:TC524365 ACY524362:ACY524365 AMU524362:AMU524365 AWQ524362:AWQ524365 BGM524362:BGM524365 BQI524362:BQI524365 CAE524362:CAE524365 CKA524362:CKA524365 CTW524362:CTW524365 DDS524362:DDS524365 DNO524362:DNO524365 DXK524362:DXK524365 EHG524362:EHG524365 ERC524362:ERC524365 FAY524362:FAY524365 FKU524362:FKU524365 FUQ524362:FUQ524365 GEM524362:GEM524365 GOI524362:GOI524365 GYE524362:GYE524365 HIA524362:HIA524365 HRW524362:HRW524365 IBS524362:IBS524365 ILO524362:ILO524365 IVK524362:IVK524365 JFG524362:JFG524365 JPC524362:JPC524365 JYY524362:JYY524365 KIU524362:KIU524365 KSQ524362:KSQ524365 LCM524362:LCM524365 LMI524362:LMI524365 LWE524362:LWE524365 MGA524362:MGA524365 MPW524362:MPW524365 MZS524362:MZS524365 NJO524362:NJO524365 NTK524362:NTK524365 ODG524362:ODG524365 ONC524362:ONC524365 OWY524362:OWY524365 PGU524362:PGU524365 PQQ524362:PQQ524365 QAM524362:QAM524365 QKI524362:QKI524365 QUE524362:QUE524365 REA524362:REA524365 RNW524362:RNW524365 RXS524362:RXS524365 SHO524362:SHO524365 SRK524362:SRK524365 TBG524362:TBG524365 TLC524362:TLC524365 TUY524362:TUY524365 UEU524362:UEU524365 UOQ524362:UOQ524365 UYM524362:UYM524365 VII524362:VII524365 VSE524362:VSE524365 WCA524362:WCA524365 WLW524362:WLW524365 WVS524362:WVS524365 K589898:K589901 JG589898:JG589901 TC589898:TC589901 ACY589898:ACY589901 AMU589898:AMU589901 AWQ589898:AWQ589901 BGM589898:BGM589901 BQI589898:BQI589901 CAE589898:CAE589901 CKA589898:CKA589901 CTW589898:CTW589901 DDS589898:DDS589901 DNO589898:DNO589901 DXK589898:DXK589901 EHG589898:EHG589901 ERC589898:ERC589901 FAY589898:FAY589901 FKU589898:FKU589901 FUQ589898:FUQ589901 GEM589898:GEM589901 GOI589898:GOI589901 GYE589898:GYE589901 HIA589898:HIA589901 HRW589898:HRW589901 IBS589898:IBS589901 ILO589898:ILO589901 IVK589898:IVK589901 JFG589898:JFG589901 JPC589898:JPC589901 JYY589898:JYY589901 KIU589898:KIU589901 KSQ589898:KSQ589901 LCM589898:LCM589901 LMI589898:LMI589901 LWE589898:LWE589901 MGA589898:MGA589901 MPW589898:MPW589901 MZS589898:MZS589901 NJO589898:NJO589901 NTK589898:NTK589901 ODG589898:ODG589901 ONC589898:ONC589901 OWY589898:OWY589901 PGU589898:PGU589901 PQQ589898:PQQ589901 QAM589898:QAM589901 QKI589898:QKI589901 QUE589898:QUE589901 REA589898:REA589901 RNW589898:RNW589901 RXS589898:RXS589901 SHO589898:SHO589901 SRK589898:SRK589901 TBG589898:TBG589901 TLC589898:TLC589901 TUY589898:TUY589901 UEU589898:UEU589901 UOQ589898:UOQ589901 UYM589898:UYM589901 VII589898:VII589901 VSE589898:VSE589901 WCA589898:WCA589901 WLW589898:WLW589901 WVS589898:WVS589901 K655434:K655437 JG655434:JG655437 TC655434:TC655437 ACY655434:ACY655437 AMU655434:AMU655437 AWQ655434:AWQ655437 BGM655434:BGM655437 BQI655434:BQI655437 CAE655434:CAE655437 CKA655434:CKA655437 CTW655434:CTW655437 DDS655434:DDS655437 DNO655434:DNO655437 DXK655434:DXK655437 EHG655434:EHG655437 ERC655434:ERC655437 FAY655434:FAY655437 FKU655434:FKU655437 FUQ655434:FUQ655437 GEM655434:GEM655437 GOI655434:GOI655437 GYE655434:GYE655437 HIA655434:HIA655437 HRW655434:HRW655437 IBS655434:IBS655437 ILO655434:ILO655437 IVK655434:IVK655437 JFG655434:JFG655437 JPC655434:JPC655437 JYY655434:JYY655437 KIU655434:KIU655437 KSQ655434:KSQ655437 LCM655434:LCM655437 LMI655434:LMI655437 LWE655434:LWE655437 MGA655434:MGA655437 MPW655434:MPW655437 MZS655434:MZS655437 NJO655434:NJO655437 NTK655434:NTK655437 ODG655434:ODG655437 ONC655434:ONC655437 OWY655434:OWY655437 PGU655434:PGU655437 PQQ655434:PQQ655437 QAM655434:QAM655437 QKI655434:QKI655437 QUE655434:QUE655437 REA655434:REA655437 RNW655434:RNW655437 RXS655434:RXS655437 SHO655434:SHO655437 SRK655434:SRK655437 TBG655434:TBG655437 TLC655434:TLC655437 TUY655434:TUY655437 UEU655434:UEU655437 UOQ655434:UOQ655437 UYM655434:UYM655437 VII655434:VII655437 VSE655434:VSE655437 WCA655434:WCA655437 WLW655434:WLW655437 WVS655434:WVS655437 K720970:K720973 JG720970:JG720973 TC720970:TC720973 ACY720970:ACY720973 AMU720970:AMU720973 AWQ720970:AWQ720973 BGM720970:BGM720973 BQI720970:BQI720973 CAE720970:CAE720973 CKA720970:CKA720973 CTW720970:CTW720973 DDS720970:DDS720973 DNO720970:DNO720973 DXK720970:DXK720973 EHG720970:EHG720973 ERC720970:ERC720973 FAY720970:FAY720973 FKU720970:FKU720973 FUQ720970:FUQ720973 GEM720970:GEM720973 GOI720970:GOI720973 GYE720970:GYE720973 HIA720970:HIA720973 HRW720970:HRW720973 IBS720970:IBS720973 ILO720970:ILO720973 IVK720970:IVK720973 JFG720970:JFG720973 JPC720970:JPC720973 JYY720970:JYY720973 KIU720970:KIU720973 KSQ720970:KSQ720973 LCM720970:LCM720973 LMI720970:LMI720973 LWE720970:LWE720973 MGA720970:MGA720973 MPW720970:MPW720973 MZS720970:MZS720973 NJO720970:NJO720973 NTK720970:NTK720973 ODG720970:ODG720973 ONC720970:ONC720973 OWY720970:OWY720973 PGU720970:PGU720973 PQQ720970:PQQ720973 QAM720970:QAM720973 QKI720970:QKI720973 QUE720970:QUE720973 REA720970:REA720973 RNW720970:RNW720973 RXS720970:RXS720973 SHO720970:SHO720973 SRK720970:SRK720973 TBG720970:TBG720973 TLC720970:TLC720973 TUY720970:TUY720973 UEU720970:UEU720973 UOQ720970:UOQ720973 UYM720970:UYM720973 VII720970:VII720973 VSE720970:VSE720973 WCA720970:WCA720973 WLW720970:WLW720973 WVS720970:WVS720973 K786506:K786509 JG786506:JG786509 TC786506:TC786509 ACY786506:ACY786509 AMU786506:AMU786509 AWQ786506:AWQ786509 BGM786506:BGM786509 BQI786506:BQI786509 CAE786506:CAE786509 CKA786506:CKA786509 CTW786506:CTW786509 DDS786506:DDS786509 DNO786506:DNO786509 DXK786506:DXK786509 EHG786506:EHG786509 ERC786506:ERC786509 FAY786506:FAY786509 FKU786506:FKU786509 FUQ786506:FUQ786509 GEM786506:GEM786509 GOI786506:GOI786509 GYE786506:GYE786509 HIA786506:HIA786509 HRW786506:HRW786509 IBS786506:IBS786509 ILO786506:ILO786509 IVK786506:IVK786509 JFG786506:JFG786509 JPC786506:JPC786509 JYY786506:JYY786509 KIU786506:KIU786509 KSQ786506:KSQ786509 LCM786506:LCM786509 LMI786506:LMI786509 LWE786506:LWE786509 MGA786506:MGA786509 MPW786506:MPW786509 MZS786506:MZS786509 NJO786506:NJO786509 NTK786506:NTK786509 ODG786506:ODG786509 ONC786506:ONC786509 OWY786506:OWY786509 PGU786506:PGU786509 PQQ786506:PQQ786509 QAM786506:QAM786509 QKI786506:QKI786509 QUE786506:QUE786509 REA786506:REA786509 RNW786506:RNW786509 RXS786506:RXS786509 SHO786506:SHO786509 SRK786506:SRK786509 TBG786506:TBG786509 TLC786506:TLC786509 TUY786506:TUY786509 UEU786506:UEU786509 UOQ786506:UOQ786509 UYM786506:UYM786509 VII786506:VII786509 VSE786506:VSE786509 WCA786506:WCA786509 WLW786506:WLW786509 WVS786506:WVS786509 K852042:K852045 JG852042:JG852045 TC852042:TC852045 ACY852042:ACY852045 AMU852042:AMU852045 AWQ852042:AWQ852045 BGM852042:BGM852045 BQI852042:BQI852045 CAE852042:CAE852045 CKA852042:CKA852045 CTW852042:CTW852045 DDS852042:DDS852045 DNO852042:DNO852045 DXK852042:DXK852045 EHG852042:EHG852045 ERC852042:ERC852045 FAY852042:FAY852045 FKU852042:FKU852045 FUQ852042:FUQ852045 GEM852042:GEM852045 GOI852042:GOI852045 GYE852042:GYE852045 HIA852042:HIA852045 HRW852042:HRW852045 IBS852042:IBS852045 ILO852042:ILO852045 IVK852042:IVK852045 JFG852042:JFG852045 JPC852042:JPC852045 JYY852042:JYY852045 KIU852042:KIU852045 KSQ852042:KSQ852045 LCM852042:LCM852045 LMI852042:LMI852045 LWE852042:LWE852045 MGA852042:MGA852045 MPW852042:MPW852045 MZS852042:MZS852045 NJO852042:NJO852045 NTK852042:NTK852045 ODG852042:ODG852045 ONC852042:ONC852045 OWY852042:OWY852045 PGU852042:PGU852045 PQQ852042:PQQ852045 QAM852042:QAM852045 QKI852042:QKI852045 QUE852042:QUE852045 REA852042:REA852045 RNW852042:RNW852045 RXS852042:RXS852045 SHO852042:SHO852045 SRK852042:SRK852045 TBG852042:TBG852045 TLC852042:TLC852045 TUY852042:TUY852045 UEU852042:UEU852045 UOQ852042:UOQ852045 UYM852042:UYM852045 VII852042:VII852045 VSE852042:VSE852045 WCA852042:WCA852045 WLW852042:WLW852045 WVS852042:WVS852045 K917578:K917581 JG917578:JG917581 TC917578:TC917581 ACY917578:ACY917581 AMU917578:AMU917581 AWQ917578:AWQ917581 BGM917578:BGM917581 BQI917578:BQI917581 CAE917578:CAE917581 CKA917578:CKA917581 CTW917578:CTW917581 DDS917578:DDS917581 DNO917578:DNO917581 DXK917578:DXK917581 EHG917578:EHG917581 ERC917578:ERC917581 FAY917578:FAY917581 FKU917578:FKU917581 FUQ917578:FUQ917581 GEM917578:GEM917581 GOI917578:GOI917581 GYE917578:GYE917581 HIA917578:HIA917581 HRW917578:HRW917581 IBS917578:IBS917581 ILO917578:ILO917581 IVK917578:IVK917581 JFG917578:JFG917581 JPC917578:JPC917581 JYY917578:JYY917581 KIU917578:KIU917581 KSQ917578:KSQ917581 LCM917578:LCM917581 LMI917578:LMI917581 LWE917578:LWE917581 MGA917578:MGA917581 MPW917578:MPW917581 MZS917578:MZS917581 NJO917578:NJO917581 NTK917578:NTK917581 ODG917578:ODG917581 ONC917578:ONC917581 OWY917578:OWY917581 PGU917578:PGU917581 PQQ917578:PQQ917581 QAM917578:QAM917581 QKI917578:QKI917581 QUE917578:QUE917581 REA917578:REA917581 RNW917578:RNW917581 RXS917578:RXS917581 SHO917578:SHO917581 SRK917578:SRK917581 TBG917578:TBG917581 TLC917578:TLC917581 TUY917578:TUY917581 UEU917578:UEU917581 UOQ917578:UOQ917581 UYM917578:UYM917581 VII917578:VII917581 VSE917578:VSE917581 WCA917578:WCA917581 WLW917578:WLW917581 WVS917578:WVS917581 K983114:K983117 JG983114:JG983117 TC983114:TC983117 ACY983114:ACY983117 AMU983114:AMU983117 AWQ983114:AWQ983117 BGM983114:BGM983117 BQI983114:BQI983117 CAE983114:CAE983117 CKA983114:CKA983117 CTW983114:CTW983117 DDS983114:DDS983117 DNO983114:DNO983117 DXK983114:DXK983117 EHG983114:EHG983117 ERC983114:ERC983117 FAY983114:FAY983117 FKU983114:FKU983117 FUQ983114:FUQ983117 GEM983114:GEM983117 GOI983114:GOI983117 GYE983114:GYE983117 HIA983114:HIA983117 HRW983114:HRW983117 IBS983114:IBS983117 ILO983114:ILO983117 IVK983114:IVK983117 JFG983114:JFG983117 JPC983114:JPC983117 JYY983114:JYY983117 KIU983114:KIU983117 KSQ983114:KSQ983117 LCM983114:LCM983117 LMI983114:LMI983117 LWE983114:LWE983117 MGA983114:MGA983117 MPW983114:MPW983117 MZS983114:MZS983117 NJO983114:NJO983117 NTK983114:NTK983117 ODG983114:ODG983117 ONC983114:ONC983117 OWY983114:OWY983117 PGU983114:PGU983117 PQQ983114:PQQ983117 QAM983114:QAM983117 QKI983114:QKI983117 QUE983114:QUE983117 REA983114:REA983117 RNW983114:RNW983117 RXS983114:RXS983117 SHO983114:SHO983117 SRK983114:SRK983117 TBG983114:TBG983117 TLC983114:TLC983117 TUY983114:TUY983117 UEU983114:UEU983117 UOQ983114:UOQ983117 UYM983114:UYM983117 VII983114:VII983117 VSE983114:VSE983117 WCA983114:WCA983117 WLW983114:WLW983117 WVS983114:WVS983117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T65512 JP65512 TL65512 ADH65512 AND65512 AWZ65512 BGV65512 BQR65512 CAN65512 CKJ65512 CUF65512 DEB65512 DNX65512 DXT65512 EHP65512 ERL65512 FBH65512 FLD65512 FUZ65512 GEV65512 GOR65512 GYN65512 HIJ65512 HSF65512 ICB65512 ILX65512 IVT65512 JFP65512 JPL65512 JZH65512 KJD65512 KSZ65512 LCV65512 LMR65512 LWN65512 MGJ65512 MQF65512 NAB65512 NJX65512 NTT65512 ODP65512 ONL65512 OXH65512 PHD65512 PQZ65512 QAV65512 QKR65512 QUN65512 REJ65512 ROF65512 RYB65512 SHX65512 SRT65512 TBP65512 TLL65512 TVH65512 UFD65512 UOZ65512 UYV65512 VIR65512 VSN65512 WCJ65512 WMF65512 WWB65512 T131048 JP131048 TL131048 ADH131048 AND131048 AWZ131048 BGV131048 BQR131048 CAN131048 CKJ131048 CUF131048 DEB131048 DNX131048 DXT131048 EHP131048 ERL131048 FBH131048 FLD131048 FUZ131048 GEV131048 GOR131048 GYN131048 HIJ131048 HSF131048 ICB131048 ILX131048 IVT131048 JFP131048 JPL131048 JZH131048 KJD131048 KSZ131048 LCV131048 LMR131048 LWN131048 MGJ131048 MQF131048 NAB131048 NJX131048 NTT131048 ODP131048 ONL131048 OXH131048 PHD131048 PQZ131048 QAV131048 QKR131048 QUN131048 REJ131048 ROF131048 RYB131048 SHX131048 SRT131048 TBP131048 TLL131048 TVH131048 UFD131048 UOZ131048 UYV131048 VIR131048 VSN131048 WCJ131048 WMF131048 WWB131048 T196584 JP196584 TL196584 ADH196584 AND196584 AWZ196584 BGV196584 BQR196584 CAN196584 CKJ196584 CUF196584 DEB196584 DNX196584 DXT196584 EHP196584 ERL196584 FBH196584 FLD196584 FUZ196584 GEV196584 GOR196584 GYN196584 HIJ196584 HSF196584 ICB196584 ILX196584 IVT196584 JFP196584 JPL196584 JZH196584 KJD196584 KSZ196584 LCV196584 LMR196584 LWN196584 MGJ196584 MQF196584 NAB196584 NJX196584 NTT196584 ODP196584 ONL196584 OXH196584 PHD196584 PQZ196584 QAV196584 QKR196584 QUN196584 REJ196584 ROF196584 RYB196584 SHX196584 SRT196584 TBP196584 TLL196584 TVH196584 UFD196584 UOZ196584 UYV196584 VIR196584 VSN196584 WCJ196584 WMF196584 WWB196584 T262120 JP262120 TL262120 ADH262120 AND262120 AWZ262120 BGV262120 BQR262120 CAN262120 CKJ262120 CUF262120 DEB262120 DNX262120 DXT262120 EHP262120 ERL262120 FBH262120 FLD262120 FUZ262120 GEV262120 GOR262120 GYN262120 HIJ262120 HSF262120 ICB262120 ILX262120 IVT262120 JFP262120 JPL262120 JZH262120 KJD262120 KSZ262120 LCV262120 LMR262120 LWN262120 MGJ262120 MQF262120 NAB262120 NJX262120 NTT262120 ODP262120 ONL262120 OXH262120 PHD262120 PQZ262120 QAV262120 QKR262120 QUN262120 REJ262120 ROF262120 RYB262120 SHX262120 SRT262120 TBP262120 TLL262120 TVH262120 UFD262120 UOZ262120 UYV262120 VIR262120 VSN262120 WCJ262120 WMF262120 WWB262120 T327656 JP327656 TL327656 ADH327656 AND327656 AWZ327656 BGV327656 BQR327656 CAN327656 CKJ327656 CUF327656 DEB327656 DNX327656 DXT327656 EHP327656 ERL327656 FBH327656 FLD327656 FUZ327656 GEV327656 GOR327656 GYN327656 HIJ327656 HSF327656 ICB327656 ILX327656 IVT327656 JFP327656 JPL327656 JZH327656 KJD327656 KSZ327656 LCV327656 LMR327656 LWN327656 MGJ327656 MQF327656 NAB327656 NJX327656 NTT327656 ODP327656 ONL327656 OXH327656 PHD327656 PQZ327656 QAV327656 QKR327656 QUN327656 REJ327656 ROF327656 RYB327656 SHX327656 SRT327656 TBP327656 TLL327656 TVH327656 UFD327656 UOZ327656 UYV327656 VIR327656 VSN327656 WCJ327656 WMF327656 WWB327656 T393192 JP393192 TL393192 ADH393192 AND393192 AWZ393192 BGV393192 BQR393192 CAN393192 CKJ393192 CUF393192 DEB393192 DNX393192 DXT393192 EHP393192 ERL393192 FBH393192 FLD393192 FUZ393192 GEV393192 GOR393192 GYN393192 HIJ393192 HSF393192 ICB393192 ILX393192 IVT393192 JFP393192 JPL393192 JZH393192 KJD393192 KSZ393192 LCV393192 LMR393192 LWN393192 MGJ393192 MQF393192 NAB393192 NJX393192 NTT393192 ODP393192 ONL393192 OXH393192 PHD393192 PQZ393192 QAV393192 QKR393192 QUN393192 REJ393192 ROF393192 RYB393192 SHX393192 SRT393192 TBP393192 TLL393192 TVH393192 UFD393192 UOZ393192 UYV393192 VIR393192 VSN393192 WCJ393192 WMF393192 WWB393192 T458728 JP458728 TL458728 ADH458728 AND458728 AWZ458728 BGV458728 BQR458728 CAN458728 CKJ458728 CUF458728 DEB458728 DNX458728 DXT458728 EHP458728 ERL458728 FBH458728 FLD458728 FUZ458728 GEV458728 GOR458728 GYN458728 HIJ458728 HSF458728 ICB458728 ILX458728 IVT458728 JFP458728 JPL458728 JZH458728 KJD458728 KSZ458728 LCV458728 LMR458728 LWN458728 MGJ458728 MQF458728 NAB458728 NJX458728 NTT458728 ODP458728 ONL458728 OXH458728 PHD458728 PQZ458728 QAV458728 QKR458728 QUN458728 REJ458728 ROF458728 RYB458728 SHX458728 SRT458728 TBP458728 TLL458728 TVH458728 UFD458728 UOZ458728 UYV458728 VIR458728 VSN458728 WCJ458728 WMF458728 WWB458728 T524264 JP524264 TL524264 ADH524264 AND524264 AWZ524264 BGV524264 BQR524264 CAN524264 CKJ524264 CUF524264 DEB524264 DNX524264 DXT524264 EHP524264 ERL524264 FBH524264 FLD524264 FUZ524264 GEV524264 GOR524264 GYN524264 HIJ524264 HSF524264 ICB524264 ILX524264 IVT524264 JFP524264 JPL524264 JZH524264 KJD524264 KSZ524264 LCV524264 LMR524264 LWN524264 MGJ524264 MQF524264 NAB524264 NJX524264 NTT524264 ODP524264 ONL524264 OXH524264 PHD524264 PQZ524264 QAV524264 QKR524264 QUN524264 REJ524264 ROF524264 RYB524264 SHX524264 SRT524264 TBP524264 TLL524264 TVH524264 UFD524264 UOZ524264 UYV524264 VIR524264 VSN524264 WCJ524264 WMF524264 WWB524264 T589800 JP589800 TL589800 ADH589800 AND589800 AWZ589800 BGV589800 BQR589800 CAN589800 CKJ589800 CUF589800 DEB589800 DNX589800 DXT589800 EHP589800 ERL589800 FBH589800 FLD589800 FUZ589800 GEV589800 GOR589800 GYN589800 HIJ589800 HSF589800 ICB589800 ILX589800 IVT589800 JFP589800 JPL589800 JZH589800 KJD589800 KSZ589800 LCV589800 LMR589800 LWN589800 MGJ589800 MQF589800 NAB589800 NJX589800 NTT589800 ODP589800 ONL589800 OXH589800 PHD589800 PQZ589800 QAV589800 QKR589800 QUN589800 REJ589800 ROF589800 RYB589800 SHX589800 SRT589800 TBP589800 TLL589800 TVH589800 UFD589800 UOZ589800 UYV589800 VIR589800 VSN589800 WCJ589800 WMF589800 WWB589800 T655336 JP655336 TL655336 ADH655336 AND655336 AWZ655336 BGV655336 BQR655336 CAN655336 CKJ655336 CUF655336 DEB655336 DNX655336 DXT655336 EHP655336 ERL655336 FBH655336 FLD655336 FUZ655336 GEV655336 GOR655336 GYN655336 HIJ655336 HSF655336 ICB655336 ILX655336 IVT655336 JFP655336 JPL655336 JZH655336 KJD655336 KSZ655336 LCV655336 LMR655336 LWN655336 MGJ655336 MQF655336 NAB655336 NJX655336 NTT655336 ODP655336 ONL655336 OXH655336 PHD655336 PQZ655336 QAV655336 QKR655336 QUN655336 REJ655336 ROF655336 RYB655336 SHX655336 SRT655336 TBP655336 TLL655336 TVH655336 UFD655336 UOZ655336 UYV655336 VIR655336 VSN655336 WCJ655336 WMF655336 WWB655336 T720872 JP720872 TL720872 ADH720872 AND720872 AWZ720872 BGV720872 BQR720872 CAN720872 CKJ720872 CUF720872 DEB720872 DNX720872 DXT720872 EHP720872 ERL720872 FBH720872 FLD720872 FUZ720872 GEV720872 GOR720872 GYN720872 HIJ720872 HSF720872 ICB720872 ILX720872 IVT720872 JFP720872 JPL720872 JZH720872 KJD720872 KSZ720872 LCV720872 LMR720872 LWN720872 MGJ720872 MQF720872 NAB720872 NJX720872 NTT720872 ODP720872 ONL720872 OXH720872 PHD720872 PQZ720872 QAV720872 QKR720872 QUN720872 REJ720872 ROF720872 RYB720872 SHX720872 SRT720872 TBP720872 TLL720872 TVH720872 UFD720872 UOZ720872 UYV720872 VIR720872 VSN720872 WCJ720872 WMF720872 WWB720872 T786408 JP786408 TL786408 ADH786408 AND786408 AWZ786408 BGV786408 BQR786408 CAN786408 CKJ786408 CUF786408 DEB786408 DNX786408 DXT786408 EHP786408 ERL786408 FBH786408 FLD786408 FUZ786408 GEV786408 GOR786408 GYN786408 HIJ786408 HSF786408 ICB786408 ILX786408 IVT786408 JFP786408 JPL786408 JZH786408 KJD786408 KSZ786408 LCV786408 LMR786408 LWN786408 MGJ786408 MQF786408 NAB786408 NJX786408 NTT786408 ODP786408 ONL786408 OXH786408 PHD786408 PQZ786408 QAV786408 QKR786408 QUN786408 REJ786408 ROF786408 RYB786408 SHX786408 SRT786408 TBP786408 TLL786408 TVH786408 UFD786408 UOZ786408 UYV786408 VIR786408 VSN786408 WCJ786408 WMF786408 WWB786408 T851944 JP851944 TL851944 ADH851944 AND851944 AWZ851944 BGV851944 BQR851944 CAN851944 CKJ851944 CUF851944 DEB851944 DNX851944 DXT851944 EHP851944 ERL851944 FBH851944 FLD851944 FUZ851944 GEV851944 GOR851944 GYN851944 HIJ851944 HSF851944 ICB851944 ILX851944 IVT851944 JFP851944 JPL851944 JZH851944 KJD851944 KSZ851944 LCV851944 LMR851944 LWN851944 MGJ851944 MQF851944 NAB851944 NJX851944 NTT851944 ODP851944 ONL851944 OXH851944 PHD851944 PQZ851944 QAV851944 QKR851944 QUN851944 REJ851944 ROF851944 RYB851944 SHX851944 SRT851944 TBP851944 TLL851944 TVH851944 UFD851944 UOZ851944 UYV851944 VIR851944 VSN851944 WCJ851944 WMF851944 WWB851944 T917480 JP917480 TL917480 ADH917480 AND917480 AWZ917480 BGV917480 BQR917480 CAN917480 CKJ917480 CUF917480 DEB917480 DNX917480 DXT917480 EHP917480 ERL917480 FBH917480 FLD917480 FUZ917480 GEV917480 GOR917480 GYN917480 HIJ917480 HSF917480 ICB917480 ILX917480 IVT917480 JFP917480 JPL917480 JZH917480 KJD917480 KSZ917480 LCV917480 LMR917480 LWN917480 MGJ917480 MQF917480 NAB917480 NJX917480 NTT917480 ODP917480 ONL917480 OXH917480 PHD917480 PQZ917480 QAV917480 QKR917480 QUN917480 REJ917480 ROF917480 RYB917480 SHX917480 SRT917480 TBP917480 TLL917480 TVH917480 UFD917480 UOZ917480 UYV917480 VIR917480 VSN917480 WCJ917480 WMF917480 WWB917480 T983016 JP983016 TL983016 ADH983016 AND983016 AWZ983016 BGV983016 BQR983016 CAN983016 CKJ983016 CUF983016 DEB983016 DNX983016 DXT983016 EHP983016 ERL983016 FBH983016 FLD983016 FUZ983016 GEV983016 GOR983016 GYN983016 HIJ983016 HSF983016 ICB983016 ILX983016 IVT983016 JFP983016 JPL983016 JZH983016 KJD983016 KSZ983016 LCV983016 LMR983016 LWN983016 MGJ983016 MQF983016 NAB983016 NJX983016 NTT983016 ODP983016 ONL983016 OXH983016 PHD983016 PQZ983016 QAV983016 QKR983016 QUN983016 REJ983016 ROF983016 RYB983016 SHX983016 SRT983016 TBP983016 TLL983016 TVH983016 UFD983016 UOZ983016 UYV983016 VIR983016 VSN983016 WCJ983016 WMF983016 M11 WVU11 WLY11 WCC11 VSG11 VIK11 UYO11 UOS11 UEW11 TVA11 TLE11 TBI11 SRM11 SHQ11 RXU11 RNY11 REC11 QUG11 QKK11 QAO11 PQS11 PGW11 OXA11 ONE11 ODI11 NTM11 NJQ11 MZU11 MPY11 MGC11 LWG11 LMK11 LCO11 KSS11 KIW11 JZA11 JPE11 JFI11 IVM11 ILQ11 IBU11 HRY11 HIC11 GYG11 GOK11 GEO11 FUS11 FKW11 FBA11 ERE11 EHI11 DXM11 DNQ11 DDU11 CTY11 CKC11 CAG11 BQK11 BGO11 AWS11 AMW11 ADA11 TE11 WVS71:WVS77 WLW71:WLW77 WCA71:WCA77 VSE71:VSE77 VII71:VII77 UYM71:UYM77 UOQ71:UOQ77 UEU71:UEU77 TUY71:TUY77 TLC71:TLC77 TBG71:TBG77 SRK71:SRK77 SHO71:SHO77 RXS71:RXS77 RNW71:RNW77 REA71:REA77 QUE71:QUE77 QKI71:QKI77 QAM71:QAM77 PQQ71:PQQ77 PGU71:PGU77 OWY71:OWY77 ONC71:ONC77 ODG71:ODG77 NTK71:NTK77 NJO71:NJO77 MZS71:MZS77 MPW71:MPW77 MGA71:MGA77 LWE71:LWE77 LMI71:LMI77 LCM71:LCM77 KSQ71:KSQ77 KIU71:KIU77 JYY71:JYY77 JPC71:JPC77 JFG71:JFG77 IVK71:IVK77 ILO71:ILO77 IBS71:IBS77 HRW71:HRW77 HIA71:HIA77 GYE71:GYE77 GOI71:GOI77 GEM71:GEM77 FUQ71:FUQ77 FKU71:FKU77 FAY71:FAY77 ERC71:ERC77 EHG71:EHG77 DXK71:DXK77 DNO71:DNO77 DDS71:DDS77 CTW71:CTW77 CKA71:CKA77 CAE71:CAE77 BQI71:BQI77 BGM71:BGM77 AWQ71:AWQ77 AMU71:AMU77 ACY71:ACY77 TC71:TC77 JG71:JG77 K71:K77</xm:sqref>
        </x14:dataValidation>
        <x14:dataValidation type="list" allowBlank="1" showInputMessage="1" showErrorMessage="1" xr:uid="{00000000-0002-0000-0400-000012000000}">
          <x14:formula1>
            <xm:f>'AHTF Limits 6-1-21'!$B$6:$B$12</xm:f>
          </x14:formula1>
          <xm:sqref>S7:V7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DZ620"/>
  <sheetViews>
    <sheetView zoomScaleNormal="100" zoomScaleSheetLayoutView="99" workbookViewId="0">
      <pane xSplit="1" ySplit="8" topLeftCell="B21" activePane="bottomRight" state="frozen"/>
      <selection pane="topRight" activeCell="B1" sqref="B1"/>
      <selection pane="bottomLeft" activeCell="A8" sqref="A8"/>
      <selection pane="bottomRight" activeCell="D23" sqref="D23:E23"/>
    </sheetView>
  </sheetViews>
  <sheetFormatPr defaultColWidth="8.7265625" defaultRowHeight="14.5" x14ac:dyDescent="0.35"/>
  <cols>
    <col min="1" max="1" width="4.08984375" style="4" customWidth="1"/>
    <col min="2" max="2" width="61.36328125" style="571" customWidth="1"/>
    <col min="3" max="3" width="0.90625" style="4" customWidth="1"/>
    <col min="4" max="4" width="48" style="585" customWidth="1"/>
    <col min="5" max="5" width="13.08984375" style="585" customWidth="1"/>
    <col min="6" max="6" width="13.26953125" style="586" customWidth="1"/>
    <col min="7" max="7" width="1.08984375" style="781" customWidth="1"/>
    <col min="8" max="8" width="11.26953125" style="587" customWidth="1"/>
    <col min="9" max="16384" width="8.7265625" style="571"/>
  </cols>
  <sheetData>
    <row r="1" spans="1:130" ht="15.5" x14ac:dyDescent="0.35">
      <c r="B1" s="1076" t="str">
        <f>file</f>
        <v>KHC AHTF Home Repair Program</v>
      </c>
      <c r="C1" s="1076"/>
      <c r="D1" s="1076"/>
      <c r="E1" s="1076"/>
      <c r="F1" s="1076"/>
      <c r="G1" s="1076"/>
      <c r="H1" s="1076"/>
    </row>
    <row r="2" spans="1:130" ht="21.75" customHeight="1" x14ac:dyDescent="0.35">
      <c r="B2" s="1075" t="s">
        <v>323</v>
      </c>
      <c r="C2" s="1075"/>
      <c r="D2" s="1075"/>
      <c r="E2" s="1075"/>
      <c r="F2" s="1075"/>
      <c r="G2" s="1075"/>
      <c r="H2" s="1075"/>
    </row>
    <row r="3" spans="1:130" s="752" customFormat="1" ht="15.65" customHeight="1" x14ac:dyDescent="0.3">
      <c r="B3" s="1061" t="s">
        <v>301</v>
      </c>
      <c r="C3" s="1061"/>
      <c r="D3" s="1061"/>
      <c r="E3" s="1061"/>
      <c r="F3" s="1061"/>
      <c r="G3" s="1061"/>
      <c r="H3" s="1061"/>
      <c r="I3" s="755"/>
      <c r="J3" s="756"/>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130" s="102" customFormat="1" ht="14.5" customHeight="1" x14ac:dyDescent="0.3">
      <c r="A4" s="96"/>
      <c r="B4" s="569">
        <f>developer</f>
        <v>0</v>
      </c>
      <c r="C4" s="100"/>
      <c r="D4" s="544" t="s">
        <v>24</v>
      </c>
      <c r="E4" s="1065">
        <f>ProjNum</f>
        <v>0</v>
      </c>
      <c r="F4" s="1065"/>
      <c r="G4" s="1065"/>
      <c r="H4" s="1065"/>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row>
    <row r="5" spans="1:130" s="102" customFormat="1" ht="13.65" customHeight="1" x14ac:dyDescent="0.3">
      <c r="A5" s="96"/>
      <c r="B5" s="569">
        <f>proj</f>
        <v>0</v>
      </c>
      <c r="C5" s="100"/>
      <c r="D5" s="545" t="s">
        <v>251</v>
      </c>
      <c r="E5" s="1065">
        <f>Constr</f>
        <v>0</v>
      </c>
      <c r="F5" s="1065"/>
      <c r="G5" s="1065"/>
      <c r="H5" s="1065"/>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row>
    <row r="6" spans="1:130" s="102" customFormat="1" ht="13.65" customHeight="1" x14ac:dyDescent="0.3">
      <c r="A6" s="96"/>
      <c r="B6" s="570">
        <f>city</f>
        <v>0</v>
      </c>
      <c r="C6" s="100"/>
      <c r="D6" s="544" t="s">
        <v>161</v>
      </c>
      <c r="E6" s="1065">
        <f>buyer</f>
        <v>0</v>
      </c>
      <c r="F6" s="1065"/>
      <c r="G6" s="1065"/>
      <c r="H6" s="1065"/>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row>
    <row r="7" spans="1:130" ht="4.75" customHeight="1" thickBot="1" x14ac:dyDescent="0.4">
      <c r="B7" s="1062"/>
      <c r="C7" s="1062"/>
      <c r="D7" s="1062"/>
      <c r="E7" s="1062"/>
      <c r="F7" s="1062"/>
      <c r="H7" s="572"/>
    </row>
    <row r="8" spans="1:130" ht="51" customHeight="1" thickBot="1" x14ac:dyDescent="0.4">
      <c r="B8" s="805" t="s">
        <v>324</v>
      </c>
      <c r="D8" s="1063" t="s">
        <v>325</v>
      </c>
      <c r="E8" s="1064"/>
      <c r="F8" s="574" t="s">
        <v>229</v>
      </c>
      <c r="H8" s="778" t="s">
        <v>273</v>
      </c>
    </row>
    <row r="9" spans="1:130" s="575" customFormat="1" x14ac:dyDescent="0.35">
      <c r="A9" s="503"/>
      <c r="B9" s="785" t="s">
        <v>333</v>
      </c>
      <c r="C9" s="10"/>
      <c r="D9" s="786"/>
      <c r="E9" s="787"/>
      <c r="F9" s="788"/>
      <c r="G9" s="503"/>
      <c r="H9" s="779"/>
      <c r="K9" s="746"/>
      <c r="L9" s="748"/>
      <c r="M9" s="748"/>
      <c r="N9" s="748"/>
      <c r="O9" s="748"/>
    </row>
    <row r="10" spans="1:130" s="575" customFormat="1" ht="39.4" customHeight="1" x14ac:dyDescent="0.35">
      <c r="A10" s="503"/>
      <c r="B10" s="789" t="s">
        <v>330</v>
      </c>
      <c r="C10" s="10"/>
      <c r="D10" s="1059"/>
      <c r="E10" s="1060"/>
      <c r="F10" s="790"/>
      <c r="G10" s="503"/>
      <c r="H10" s="780"/>
      <c r="I10" s="503"/>
      <c r="K10" s="782"/>
      <c r="L10" s="783"/>
      <c r="M10" s="783"/>
      <c r="N10" s="783"/>
      <c r="O10" s="783"/>
    </row>
    <row r="11" spans="1:130" s="575" customFormat="1" ht="60.5" customHeight="1" x14ac:dyDescent="0.35">
      <c r="A11" s="503"/>
      <c r="B11" s="789" t="s">
        <v>342</v>
      </c>
      <c r="C11" s="10"/>
      <c r="D11" s="1059"/>
      <c r="E11" s="1060"/>
      <c r="F11" s="790"/>
      <c r="G11" s="503"/>
      <c r="H11" s="780"/>
      <c r="K11" s="784"/>
      <c r="L11" s="94"/>
      <c r="M11" s="95"/>
      <c r="N11" s="95"/>
      <c r="O11" s="93"/>
    </row>
    <row r="12" spans="1:130" s="575" customFormat="1" ht="60.5" customHeight="1" x14ac:dyDescent="0.35">
      <c r="A12" s="503"/>
      <c r="B12" s="789" t="s">
        <v>331</v>
      </c>
      <c r="C12" s="10"/>
      <c r="D12" s="1059"/>
      <c r="E12" s="1060"/>
      <c r="F12" s="790"/>
      <c r="G12" s="503"/>
      <c r="H12" s="780"/>
      <c r="I12" s="503"/>
    </row>
    <row r="13" spans="1:130" s="575" customFormat="1" ht="64.5" customHeight="1" x14ac:dyDescent="0.35">
      <c r="A13" s="503"/>
      <c r="B13" s="789" t="s">
        <v>338</v>
      </c>
      <c r="C13" s="10"/>
      <c r="D13" s="1059"/>
      <c r="E13" s="1060"/>
      <c r="F13" s="790"/>
      <c r="G13" s="503"/>
      <c r="H13" s="780"/>
      <c r="I13" s="503"/>
    </row>
    <row r="14" spans="1:130" s="575" customFormat="1" x14ac:dyDescent="0.35">
      <c r="A14" s="503"/>
      <c r="B14" s="785" t="s">
        <v>332</v>
      </c>
      <c r="C14" s="10"/>
      <c r="D14" s="791"/>
      <c r="E14" s="792"/>
      <c r="F14" s="793"/>
      <c r="G14" s="503"/>
      <c r="H14" s="779"/>
      <c r="K14" s="746"/>
      <c r="L14" s="748"/>
      <c r="M14" s="748"/>
      <c r="N14" s="748"/>
      <c r="O14" s="748"/>
    </row>
    <row r="15" spans="1:130" s="575" customFormat="1" ht="51.75" customHeight="1" x14ac:dyDescent="0.35">
      <c r="A15" s="503"/>
      <c r="B15" s="789" t="s">
        <v>334</v>
      </c>
      <c r="C15" s="10"/>
      <c r="D15" s="1059"/>
      <c r="E15" s="1060"/>
      <c r="F15" s="790"/>
      <c r="G15" s="503"/>
      <c r="H15" s="780"/>
      <c r="I15" s="503"/>
    </row>
    <row r="16" spans="1:130" s="575" customFormat="1" ht="51.75" customHeight="1" x14ac:dyDescent="0.35">
      <c r="A16" s="503"/>
      <c r="B16" s="789" t="s">
        <v>335</v>
      </c>
      <c r="C16" s="10"/>
      <c r="D16" s="1059"/>
      <c r="E16" s="1060"/>
      <c r="F16" s="790"/>
      <c r="G16" s="503"/>
      <c r="H16" s="780"/>
    </row>
    <row r="17" spans="1:16" s="575" customFormat="1" ht="51.75" customHeight="1" x14ac:dyDescent="0.35">
      <c r="A17" s="503"/>
      <c r="B17" s="789" t="s">
        <v>336</v>
      </c>
      <c r="C17" s="10"/>
      <c r="D17" s="1059"/>
      <c r="E17" s="1060"/>
      <c r="F17" s="790"/>
      <c r="G17" s="503"/>
      <c r="H17" s="780"/>
      <c r="I17" s="503"/>
    </row>
    <row r="18" spans="1:16" s="575" customFormat="1" ht="51.75" customHeight="1" thickBot="1" x14ac:dyDescent="0.4">
      <c r="A18" s="503"/>
      <c r="B18" s="789" t="s">
        <v>337</v>
      </c>
      <c r="C18" s="10"/>
      <c r="D18" s="1059"/>
      <c r="E18" s="1060"/>
      <c r="F18" s="790"/>
      <c r="G18" s="503"/>
      <c r="H18" s="780"/>
    </row>
    <row r="19" spans="1:16" s="575" customFormat="1" ht="21.15" customHeight="1" x14ac:dyDescent="0.35">
      <c r="A19" s="503"/>
      <c r="B19" s="1070" t="s">
        <v>358</v>
      </c>
      <c r="C19" s="10"/>
      <c r="D19" s="794" t="s">
        <v>227</v>
      </c>
      <c r="E19" s="795">
        <f>ROUNDDOWN('a)Compliance &amp; Underwriting'!C20*SUM('2)Repair Scope'!F10:F18),0)</f>
        <v>0</v>
      </c>
      <c r="F19" s="1072"/>
      <c r="G19" s="503"/>
      <c r="H19" s="1068"/>
      <c r="I19" s="503"/>
    </row>
    <row r="20" spans="1:16" s="575" customFormat="1" ht="22.65" customHeight="1" thickBot="1" x14ac:dyDescent="0.4">
      <c r="A20" s="503"/>
      <c r="B20" s="1071"/>
      <c r="C20" s="10"/>
      <c r="D20" s="796" t="s">
        <v>228</v>
      </c>
      <c r="E20" s="797" t="e">
        <f>F19/SUM(F10:F18)</f>
        <v>#DIV/0!</v>
      </c>
      <c r="F20" s="1073"/>
      <c r="G20" s="503"/>
      <c r="H20" s="1069"/>
      <c r="I20" s="503"/>
    </row>
    <row r="21" spans="1:16" s="809" customFormat="1" ht="22.65" customHeight="1" x14ac:dyDescent="0.35">
      <c r="A21" s="807"/>
      <c r="B21" s="857" t="s">
        <v>339</v>
      </c>
      <c r="C21" s="808"/>
      <c r="D21" s="1074" t="s">
        <v>357</v>
      </c>
      <c r="E21" s="1074"/>
      <c r="F21" s="810">
        <v>0</v>
      </c>
      <c r="G21" s="503"/>
      <c r="H21" s="744" t="s">
        <v>220</v>
      </c>
      <c r="I21" s="807"/>
    </row>
    <row r="22" spans="1:16" s="583" customFormat="1" ht="18.75" customHeight="1" thickBot="1" x14ac:dyDescent="0.4">
      <c r="A22" s="581"/>
      <c r="B22" s="576"/>
      <c r="C22" s="577"/>
      <c r="D22" s="578" t="s">
        <v>226</v>
      </c>
      <c r="E22" s="579"/>
      <c r="F22" s="580">
        <f>SUM(F10:F19)</f>
        <v>0</v>
      </c>
      <c r="G22" s="581"/>
      <c r="H22" s="582"/>
    </row>
    <row r="23" spans="1:16" s="575" customFormat="1" ht="66.650000000000006" customHeight="1" thickBot="1" x14ac:dyDescent="0.4">
      <c r="A23" s="503"/>
      <c r="B23" s="798" t="s">
        <v>340</v>
      </c>
      <c r="C23" s="10"/>
      <c r="D23" s="1066"/>
      <c r="E23" s="1067"/>
      <c r="F23" s="799"/>
      <c r="G23" s="503"/>
      <c r="H23" s="743" t="s">
        <v>220</v>
      </c>
      <c r="I23" s="503"/>
      <c r="L23" s="746"/>
      <c r="M23" s="748"/>
      <c r="N23" s="748"/>
      <c r="O23" s="748"/>
      <c r="P23" s="748"/>
    </row>
    <row r="24" spans="1:16" s="583" customFormat="1" ht="21.15" customHeight="1" x14ac:dyDescent="0.35">
      <c r="A24" s="581"/>
      <c r="B24" s="576"/>
      <c r="C24" s="577"/>
      <c r="D24" s="578" t="s">
        <v>222</v>
      </c>
      <c r="E24" s="579"/>
      <c r="F24" s="580">
        <f>F22+F23</f>
        <v>0</v>
      </c>
      <c r="G24" s="581"/>
      <c r="H24" s="582"/>
      <c r="L24" s="750"/>
    </row>
    <row r="25" spans="1:16" x14ac:dyDescent="0.35">
      <c r="B25" s="748"/>
      <c r="C25" s="10"/>
      <c r="D25" s="800"/>
      <c r="E25" s="800"/>
      <c r="F25" s="801"/>
      <c r="L25" s="746"/>
      <c r="M25" s="748"/>
      <c r="N25" s="748"/>
      <c r="O25" s="748"/>
      <c r="P25" s="748"/>
    </row>
    <row r="26" spans="1:16" s="93" customFormat="1" ht="18.75" customHeight="1" x14ac:dyDescent="0.35">
      <c r="A26" s="95"/>
      <c r="B26" s="490" t="s">
        <v>221</v>
      </c>
      <c r="C26" s="584" t="s">
        <v>30</v>
      </c>
      <c r="D26" s="584"/>
      <c r="E26" s="584"/>
      <c r="F26" s="584"/>
      <c r="G26" s="95"/>
      <c r="H26" s="584"/>
      <c r="I26" s="584"/>
      <c r="J26" s="584"/>
      <c r="K26" s="584"/>
      <c r="L26" s="747"/>
      <c r="M26" s="121"/>
      <c r="N26" s="749"/>
      <c r="O26" s="749"/>
      <c r="P26" s="337"/>
    </row>
    <row r="27" spans="1:16" s="93" customFormat="1" ht="18.75" customHeight="1" x14ac:dyDescent="0.3">
      <c r="A27" s="95"/>
      <c r="B27" s="1058" t="s">
        <v>30</v>
      </c>
      <c r="C27" s="1058"/>
      <c r="D27" s="1058"/>
      <c r="E27" s="1058"/>
      <c r="F27" s="1058"/>
      <c r="G27" s="95"/>
    </row>
    <row r="28" spans="1:16" s="93" customFormat="1" ht="18.75" customHeight="1" x14ac:dyDescent="0.3">
      <c r="A28" s="95"/>
      <c r="B28" s="1058"/>
      <c r="C28" s="1058"/>
      <c r="D28" s="1058"/>
      <c r="E28" s="1058"/>
      <c r="F28" s="1058"/>
      <c r="G28" s="95"/>
    </row>
    <row r="29" spans="1:16" s="93" customFormat="1" ht="18.75" customHeight="1" x14ac:dyDescent="0.3">
      <c r="A29" s="95"/>
      <c r="B29" s="1058"/>
      <c r="C29" s="1058"/>
      <c r="D29" s="1058"/>
      <c r="E29" s="1058"/>
      <c r="F29" s="1058"/>
      <c r="G29" s="95"/>
    </row>
    <row r="30" spans="1:16" s="93" customFormat="1" ht="29.25" customHeight="1" x14ac:dyDescent="0.45">
      <c r="A30" s="95"/>
      <c r="B30" s="854" t="s">
        <v>322</v>
      </c>
      <c r="C30" s="772"/>
      <c r="D30" s="772"/>
      <c r="E30" s="772"/>
      <c r="F30" s="772"/>
      <c r="G30" s="95"/>
    </row>
    <row r="31" spans="1:16" ht="22.5" customHeight="1" x14ac:dyDescent="0.35">
      <c r="B31" s="748" t="s">
        <v>284</v>
      </c>
      <c r="C31" s="10"/>
      <c r="D31" s="800"/>
      <c r="E31" s="800"/>
      <c r="F31" s="801"/>
      <c r="G31" s="855"/>
    </row>
    <row r="32" spans="1:16" ht="53.75" customHeight="1" x14ac:dyDescent="0.35">
      <c r="B32" s="802" t="s">
        <v>321</v>
      </c>
      <c r="C32" s="10"/>
      <c r="D32" s="800"/>
      <c r="E32" s="800"/>
      <c r="F32" s="801"/>
      <c r="G32" s="855"/>
    </row>
    <row r="33" spans="2:7" ht="19" customHeight="1" x14ac:dyDescent="0.35">
      <c r="B33" s="803"/>
      <c r="C33" s="10"/>
      <c r="D33" s="800"/>
      <c r="E33" s="804"/>
      <c r="F33" s="801"/>
      <c r="G33" s="855"/>
    </row>
    <row r="34" spans="2:7" x14ac:dyDescent="0.35">
      <c r="B34" s="748" t="s">
        <v>283</v>
      </c>
      <c r="C34" s="10"/>
      <c r="D34" s="800"/>
      <c r="E34" s="800" t="s">
        <v>35</v>
      </c>
      <c r="F34" s="801"/>
      <c r="G34" s="855"/>
    </row>
    <row r="35" spans="2:7" ht="45.75" customHeight="1" x14ac:dyDescent="0.35">
      <c r="B35" s="803"/>
      <c r="C35" s="10"/>
      <c r="D35" s="800"/>
      <c r="E35" s="804"/>
      <c r="F35" s="801"/>
      <c r="G35" s="855"/>
    </row>
    <row r="36" spans="2:7" x14ac:dyDescent="0.35">
      <c r="B36" s="748" t="s">
        <v>282</v>
      </c>
      <c r="C36" s="10"/>
      <c r="D36" s="800"/>
      <c r="E36" s="800" t="s">
        <v>35</v>
      </c>
      <c r="F36" s="801"/>
      <c r="G36" s="855"/>
    </row>
    <row r="37" spans="2:7" x14ac:dyDescent="0.35">
      <c r="B37" s="748"/>
      <c r="C37" s="10"/>
      <c r="D37" s="800"/>
      <c r="E37" s="800"/>
      <c r="F37" s="801"/>
      <c r="G37" s="855"/>
    </row>
    <row r="38" spans="2:7" x14ac:dyDescent="0.35">
      <c r="B38" s="748"/>
      <c r="C38" s="10"/>
      <c r="D38" s="800"/>
      <c r="E38" s="800"/>
      <c r="F38" s="801"/>
      <c r="G38" s="855"/>
    </row>
    <row r="39" spans="2:7" x14ac:dyDescent="0.35">
      <c r="B39" s="748"/>
      <c r="C39" s="10"/>
      <c r="D39" s="800"/>
      <c r="E39" s="800"/>
      <c r="F39" s="801"/>
      <c r="G39" s="855"/>
    </row>
    <row r="40" spans="2:7" x14ac:dyDescent="0.35">
      <c r="B40" s="748"/>
      <c r="C40" s="10"/>
      <c r="D40" s="800"/>
      <c r="E40" s="800"/>
      <c r="F40" s="801"/>
      <c r="G40" s="855"/>
    </row>
    <row r="41" spans="2:7" x14ac:dyDescent="0.35">
      <c r="B41" s="748"/>
      <c r="C41" s="10"/>
      <c r="D41" s="800"/>
      <c r="E41" s="800"/>
      <c r="F41" s="801"/>
      <c r="G41" s="855"/>
    </row>
    <row r="42" spans="2:7" x14ac:dyDescent="0.35">
      <c r="B42" s="748"/>
      <c r="C42" s="10"/>
      <c r="D42" s="800"/>
      <c r="E42" s="800"/>
      <c r="F42" s="801"/>
      <c r="G42" s="855"/>
    </row>
    <row r="43" spans="2:7" x14ac:dyDescent="0.35">
      <c r="B43" s="748"/>
      <c r="C43" s="10"/>
      <c r="D43" s="800"/>
      <c r="E43" s="800"/>
      <c r="F43" s="801"/>
      <c r="G43" s="855"/>
    </row>
    <row r="44" spans="2:7" x14ac:dyDescent="0.35">
      <c r="B44" s="748"/>
      <c r="C44" s="10"/>
      <c r="D44" s="800"/>
      <c r="E44" s="800"/>
      <c r="F44" s="801"/>
      <c r="G44" s="855"/>
    </row>
    <row r="45" spans="2:7" x14ac:dyDescent="0.35">
      <c r="B45" s="748"/>
      <c r="C45" s="10"/>
      <c r="D45" s="800"/>
      <c r="E45" s="800"/>
      <c r="F45" s="801"/>
      <c r="G45" s="855"/>
    </row>
    <row r="46" spans="2:7" x14ac:dyDescent="0.35">
      <c r="G46" s="855"/>
    </row>
    <row r="47" spans="2:7" x14ac:dyDescent="0.35">
      <c r="G47" s="855"/>
    </row>
    <row r="48" spans="2:7" x14ac:dyDescent="0.35">
      <c r="G48" s="855"/>
    </row>
    <row r="49" spans="7:7" x14ac:dyDescent="0.35">
      <c r="G49" s="855"/>
    </row>
    <row r="50" spans="7:7" x14ac:dyDescent="0.35">
      <c r="G50" s="855"/>
    </row>
    <row r="51" spans="7:7" x14ac:dyDescent="0.35">
      <c r="G51" s="855"/>
    </row>
    <row r="52" spans="7:7" x14ac:dyDescent="0.35">
      <c r="G52" s="855"/>
    </row>
    <row r="53" spans="7:7" x14ac:dyDescent="0.35">
      <c r="G53" s="855"/>
    </row>
    <row r="54" spans="7:7" x14ac:dyDescent="0.35">
      <c r="G54" s="855"/>
    </row>
    <row r="55" spans="7:7" x14ac:dyDescent="0.35">
      <c r="G55" s="855"/>
    </row>
    <row r="56" spans="7:7" x14ac:dyDescent="0.35">
      <c r="G56" s="855"/>
    </row>
    <row r="57" spans="7:7" x14ac:dyDescent="0.35">
      <c r="G57" s="855"/>
    </row>
    <row r="58" spans="7:7" x14ac:dyDescent="0.35">
      <c r="G58" s="855"/>
    </row>
    <row r="59" spans="7:7" x14ac:dyDescent="0.35">
      <c r="G59" s="855"/>
    </row>
    <row r="60" spans="7:7" x14ac:dyDescent="0.35">
      <c r="G60" s="855"/>
    </row>
    <row r="61" spans="7:7" x14ac:dyDescent="0.35">
      <c r="G61" s="855"/>
    </row>
    <row r="62" spans="7:7" x14ac:dyDescent="0.35">
      <c r="G62" s="855"/>
    </row>
    <row r="63" spans="7:7" x14ac:dyDescent="0.35">
      <c r="G63" s="855"/>
    </row>
    <row r="64" spans="7:7" x14ac:dyDescent="0.35">
      <c r="G64" s="855"/>
    </row>
    <row r="65" spans="7:7" x14ac:dyDescent="0.35">
      <c r="G65" s="855"/>
    </row>
    <row r="66" spans="7:7" x14ac:dyDescent="0.35">
      <c r="G66" s="855"/>
    </row>
    <row r="67" spans="7:7" x14ac:dyDescent="0.35">
      <c r="G67" s="855"/>
    </row>
    <row r="68" spans="7:7" x14ac:dyDescent="0.35">
      <c r="G68" s="855"/>
    </row>
    <row r="69" spans="7:7" x14ac:dyDescent="0.35">
      <c r="G69" s="855"/>
    </row>
    <row r="70" spans="7:7" x14ac:dyDescent="0.35">
      <c r="G70" s="855"/>
    </row>
    <row r="71" spans="7:7" x14ac:dyDescent="0.35">
      <c r="G71" s="855"/>
    </row>
    <row r="72" spans="7:7" x14ac:dyDescent="0.35">
      <c r="G72" s="855"/>
    </row>
    <row r="73" spans="7:7" x14ac:dyDescent="0.35">
      <c r="G73" s="855"/>
    </row>
    <row r="74" spans="7:7" x14ac:dyDescent="0.35">
      <c r="G74" s="855"/>
    </row>
    <row r="75" spans="7:7" x14ac:dyDescent="0.35">
      <c r="G75" s="855"/>
    </row>
    <row r="76" spans="7:7" x14ac:dyDescent="0.35">
      <c r="G76" s="855"/>
    </row>
    <row r="77" spans="7:7" x14ac:dyDescent="0.35">
      <c r="G77" s="855"/>
    </row>
    <row r="78" spans="7:7" x14ac:dyDescent="0.35">
      <c r="G78" s="855"/>
    </row>
    <row r="79" spans="7:7" x14ac:dyDescent="0.35">
      <c r="G79" s="855"/>
    </row>
    <row r="80" spans="7:7" x14ac:dyDescent="0.35">
      <c r="G80" s="855"/>
    </row>
    <row r="81" spans="7:7" x14ac:dyDescent="0.35">
      <c r="G81" s="855"/>
    </row>
    <row r="82" spans="7:7" x14ac:dyDescent="0.35">
      <c r="G82" s="855"/>
    </row>
    <row r="83" spans="7:7" x14ac:dyDescent="0.35">
      <c r="G83" s="855"/>
    </row>
    <row r="84" spans="7:7" x14ac:dyDescent="0.35">
      <c r="G84" s="855"/>
    </row>
    <row r="85" spans="7:7" x14ac:dyDescent="0.35">
      <c r="G85" s="855"/>
    </row>
    <row r="86" spans="7:7" x14ac:dyDescent="0.35">
      <c r="G86" s="855"/>
    </row>
    <row r="87" spans="7:7" x14ac:dyDescent="0.35">
      <c r="G87" s="855"/>
    </row>
    <row r="88" spans="7:7" x14ac:dyDescent="0.35">
      <c r="G88" s="855"/>
    </row>
    <row r="89" spans="7:7" x14ac:dyDescent="0.35">
      <c r="G89" s="855"/>
    </row>
    <row r="90" spans="7:7" x14ac:dyDescent="0.35">
      <c r="G90" s="855"/>
    </row>
    <row r="91" spans="7:7" x14ac:dyDescent="0.35">
      <c r="G91" s="855"/>
    </row>
    <row r="92" spans="7:7" x14ac:dyDescent="0.35">
      <c r="G92" s="855"/>
    </row>
    <row r="93" spans="7:7" x14ac:dyDescent="0.35">
      <c r="G93" s="855"/>
    </row>
    <row r="94" spans="7:7" x14ac:dyDescent="0.35">
      <c r="G94" s="855"/>
    </row>
    <row r="95" spans="7:7" x14ac:dyDescent="0.35">
      <c r="G95" s="855"/>
    </row>
    <row r="96" spans="7:7" x14ac:dyDescent="0.35">
      <c r="G96" s="855"/>
    </row>
    <row r="97" spans="7:7" x14ac:dyDescent="0.35">
      <c r="G97" s="855"/>
    </row>
    <row r="98" spans="7:7" x14ac:dyDescent="0.35">
      <c r="G98" s="855"/>
    </row>
    <row r="99" spans="7:7" x14ac:dyDescent="0.35">
      <c r="G99" s="855"/>
    </row>
    <row r="100" spans="7:7" x14ac:dyDescent="0.35">
      <c r="G100" s="855"/>
    </row>
    <row r="101" spans="7:7" x14ac:dyDescent="0.35">
      <c r="G101" s="855"/>
    </row>
    <row r="102" spans="7:7" x14ac:dyDescent="0.35">
      <c r="G102" s="855"/>
    </row>
    <row r="103" spans="7:7" x14ac:dyDescent="0.35">
      <c r="G103" s="855"/>
    </row>
    <row r="104" spans="7:7" x14ac:dyDescent="0.35">
      <c r="G104" s="855"/>
    </row>
    <row r="105" spans="7:7" x14ac:dyDescent="0.35">
      <c r="G105" s="855"/>
    </row>
    <row r="106" spans="7:7" x14ac:dyDescent="0.35">
      <c r="G106" s="855"/>
    </row>
    <row r="107" spans="7:7" x14ac:dyDescent="0.35">
      <c r="G107" s="855"/>
    </row>
    <row r="108" spans="7:7" x14ac:dyDescent="0.35">
      <c r="G108" s="855"/>
    </row>
    <row r="109" spans="7:7" x14ac:dyDescent="0.35">
      <c r="G109" s="855"/>
    </row>
    <row r="110" spans="7:7" x14ac:dyDescent="0.35">
      <c r="G110" s="855"/>
    </row>
    <row r="111" spans="7:7" x14ac:dyDescent="0.35">
      <c r="G111" s="855"/>
    </row>
    <row r="112" spans="7:7" x14ac:dyDescent="0.35">
      <c r="G112" s="855"/>
    </row>
    <row r="113" spans="7:7" x14ac:dyDescent="0.35">
      <c r="G113" s="855"/>
    </row>
    <row r="114" spans="7:7" x14ac:dyDescent="0.35">
      <c r="G114" s="855"/>
    </row>
    <row r="115" spans="7:7" x14ac:dyDescent="0.35">
      <c r="G115" s="855"/>
    </row>
    <row r="116" spans="7:7" x14ac:dyDescent="0.35">
      <c r="G116" s="855"/>
    </row>
    <row r="117" spans="7:7" x14ac:dyDescent="0.35">
      <c r="G117" s="855"/>
    </row>
    <row r="118" spans="7:7" x14ac:dyDescent="0.35">
      <c r="G118" s="855"/>
    </row>
    <row r="119" spans="7:7" x14ac:dyDescent="0.35">
      <c r="G119" s="855"/>
    </row>
    <row r="120" spans="7:7" x14ac:dyDescent="0.35">
      <c r="G120" s="855"/>
    </row>
    <row r="121" spans="7:7" x14ac:dyDescent="0.35">
      <c r="G121" s="855"/>
    </row>
    <row r="122" spans="7:7" x14ac:dyDescent="0.35">
      <c r="G122" s="855"/>
    </row>
    <row r="123" spans="7:7" x14ac:dyDescent="0.35">
      <c r="G123" s="855"/>
    </row>
    <row r="124" spans="7:7" x14ac:dyDescent="0.35">
      <c r="G124" s="855"/>
    </row>
    <row r="125" spans="7:7" x14ac:dyDescent="0.35">
      <c r="G125" s="855"/>
    </row>
    <row r="126" spans="7:7" x14ac:dyDescent="0.35">
      <c r="G126" s="855"/>
    </row>
    <row r="127" spans="7:7" x14ac:dyDescent="0.35">
      <c r="G127" s="855"/>
    </row>
    <row r="128" spans="7:7" x14ac:dyDescent="0.35">
      <c r="G128" s="855"/>
    </row>
    <row r="129" spans="7:7" x14ac:dyDescent="0.35">
      <c r="G129" s="855"/>
    </row>
    <row r="130" spans="7:7" x14ac:dyDescent="0.35">
      <c r="G130" s="855"/>
    </row>
    <row r="131" spans="7:7" x14ac:dyDescent="0.35">
      <c r="G131" s="855"/>
    </row>
    <row r="132" spans="7:7" x14ac:dyDescent="0.35">
      <c r="G132" s="855"/>
    </row>
    <row r="133" spans="7:7" x14ac:dyDescent="0.35">
      <c r="G133" s="855"/>
    </row>
    <row r="134" spans="7:7" x14ac:dyDescent="0.35">
      <c r="G134" s="855"/>
    </row>
    <row r="135" spans="7:7" x14ac:dyDescent="0.35">
      <c r="G135" s="855"/>
    </row>
    <row r="136" spans="7:7" x14ac:dyDescent="0.35">
      <c r="G136" s="855"/>
    </row>
    <row r="137" spans="7:7" x14ac:dyDescent="0.35">
      <c r="G137" s="855"/>
    </row>
    <row r="138" spans="7:7" x14ac:dyDescent="0.35">
      <c r="G138" s="855"/>
    </row>
    <row r="139" spans="7:7" x14ac:dyDescent="0.35">
      <c r="G139" s="855"/>
    </row>
    <row r="140" spans="7:7" x14ac:dyDescent="0.35">
      <c r="G140" s="855"/>
    </row>
    <row r="141" spans="7:7" x14ac:dyDescent="0.35">
      <c r="G141" s="855"/>
    </row>
    <row r="142" spans="7:7" x14ac:dyDescent="0.35">
      <c r="G142" s="855"/>
    </row>
    <row r="143" spans="7:7" x14ac:dyDescent="0.35">
      <c r="G143" s="855"/>
    </row>
    <row r="144" spans="7:7" x14ac:dyDescent="0.35">
      <c r="G144" s="855"/>
    </row>
    <row r="145" spans="7:7" x14ac:dyDescent="0.35">
      <c r="G145" s="855"/>
    </row>
    <row r="146" spans="7:7" x14ac:dyDescent="0.35">
      <c r="G146" s="855"/>
    </row>
    <row r="147" spans="7:7" x14ac:dyDescent="0.35">
      <c r="G147" s="855"/>
    </row>
    <row r="148" spans="7:7" x14ac:dyDescent="0.35">
      <c r="G148" s="855"/>
    </row>
    <row r="149" spans="7:7" x14ac:dyDescent="0.35">
      <c r="G149" s="855"/>
    </row>
    <row r="150" spans="7:7" x14ac:dyDescent="0.35">
      <c r="G150" s="855"/>
    </row>
    <row r="151" spans="7:7" x14ac:dyDescent="0.35">
      <c r="G151" s="855"/>
    </row>
    <row r="152" spans="7:7" x14ac:dyDescent="0.35">
      <c r="G152" s="855"/>
    </row>
    <row r="153" spans="7:7" x14ac:dyDescent="0.35">
      <c r="G153" s="855"/>
    </row>
    <row r="154" spans="7:7" x14ac:dyDescent="0.35">
      <c r="G154" s="855"/>
    </row>
    <row r="155" spans="7:7" x14ac:dyDescent="0.35">
      <c r="G155" s="855"/>
    </row>
    <row r="156" spans="7:7" x14ac:dyDescent="0.35">
      <c r="G156" s="855"/>
    </row>
    <row r="157" spans="7:7" x14ac:dyDescent="0.35">
      <c r="G157" s="855"/>
    </row>
    <row r="158" spans="7:7" x14ac:dyDescent="0.35">
      <c r="G158" s="855"/>
    </row>
    <row r="159" spans="7:7" x14ac:dyDescent="0.35">
      <c r="G159" s="855"/>
    </row>
    <row r="160" spans="7:7" x14ac:dyDescent="0.35">
      <c r="G160" s="855"/>
    </row>
    <row r="161" spans="7:7" x14ac:dyDescent="0.35">
      <c r="G161" s="855"/>
    </row>
    <row r="162" spans="7:7" x14ac:dyDescent="0.35">
      <c r="G162" s="855"/>
    </row>
    <row r="163" spans="7:7" x14ac:dyDescent="0.35">
      <c r="G163" s="855"/>
    </row>
    <row r="164" spans="7:7" x14ac:dyDescent="0.35">
      <c r="G164" s="855"/>
    </row>
    <row r="165" spans="7:7" x14ac:dyDescent="0.35">
      <c r="G165" s="855"/>
    </row>
    <row r="166" spans="7:7" x14ac:dyDescent="0.35">
      <c r="G166" s="855"/>
    </row>
    <row r="167" spans="7:7" x14ac:dyDescent="0.35">
      <c r="G167" s="855"/>
    </row>
    <row r="168" spans="7:7" x14ac:dyDescent="0.35">
      <c r="G168" s="855"/>
    </row>
    <row r="169" spans="7:7" x14ac:dyDescent="0.35">
      <c r="G169" s="855"/>
    </row>
    <row r="170" spans="7:7" x14ac:dyDescent="0.35">
      <c r="G170" s="855"/>
    </row>
    <row r="171" spans="7:7" x14ac:dyDescent="0.35">
      <c r="G171" s="855"/>
    </row>
    <row r="172" spans="7:7" x14ac:dyDescent="0.35">
      <c r="G172" s="855"/>
    </row>
    <row r="173" spans="7:7" x14ac:dyDescent="0.35">
      <c r="G173" s="855"/>
    </row>
    <row r="174" spans="7:7" x14ac:dyDescent="0.35">
      <c r="G174" s="855"/>
    </row>
    <row r="175" spans="7:7" x14ac:dyDescent="0.35">
      <c r="G175" s="855"/>
    </row>
    <row r="176" spans="7:7" x14ac:dyDescent="0.35">
      <c r="G176" s="855"/>
    </row>
    <row r="177" spans="7:7" x14ac:dyDescent="0.35">
      <c r="G177" s="855"/>
    </row>
    <row r="178" spans="7:7" x14ac:dyDescent="0.35">
      <c r="G178" s="855"/>
    </row>
    <row r="179" spans="7:7" x14ac:dyDescent="0.35">
      <c r="G179" s="855"/>
    </row>
    <row r="180" spans="7:7" x14ac:dyDescent="0.35">
      <c r="G180" s="855"/>
    </row>
    <row r="181" spans="7:7" x14ac:dyDescent="0.35">
      <c r="G181" s="855"/>
    </row>
    <row r="182" spans="7:7" x14ac:dyDescent="0.35">
      <c r="G182" s="855"/>
    </row>
    <row r="183" spans="7:7" x14ac:dyDescent="0.35">
      <c r="G183" s="855"/>
    </row>
    <row r="184" spans="7:7" x14ac:dyDescent="0.35">
      <c r="G184" s="855"/>
    </row>
    <row r="185" spans="7:7" x14ac:dyDescent="0.35">
      <c r="G185" s="855"/>
    </row>
    <row r="186" spans="7:7" x14ac:dyDescent="0.35">
      <c r="G186" s="855"/>
    </row>
    <row r="187" spans="7:7" x14ac:dyDescent="0.35">
      <c r="G187" s="855"/>
    </row>
    <row r="188" spans="7:7" x14ac:dyDescent="0.35">
      <c r="G188" s="855"/>
    </row>
    <row r="189" spans="7:7" x14ac:dyDescent="0.35">
      <c r="G189" s="855"/>
    </row>
    <row r="190" spans="7:7" x14ac:dyDescent="0.35">
      <c r="G190" s="855"/>
    </row>
    <row r="191" spans="7:7" x14ac:dyDescent="0.35">
      <c r="G191" s="855"/>
    </row>
    <row r="192" spans="7:7" x14ac:dyDescent="0.35">
      <c r="G192" s="855"/>
    </row>
    <row r="193" spans="7:7" x14ac:dyDescent="0.35">
      <c r="G193" s="855"/>
    </row>
    <row r="194" spans="7:7" x14ac:dyDescent="0.35">
      <c r="G194" s="855"/>
    </row>
    <row r="195" spans="7:7" x14ac:dyDescent="0.35">
      <c r="G195" s="855"/>
    </row>
    <row r="196" spans="7:7" x14ac:dyDescent="0.35">
      <c r="G196" s="855"/>
    </row>
    <row r="197" spans="7:7" x14ac:dyDescent="0.35">
      <c r="G197" s="855"/>
    </row>
    <row r="198" spans="7:7" x14ac:dyDescent="0.35">
      <c r="G198" s="855"/>
    </row>
    <row r="199" spans="7:7" x14ac:dyDescent="0.35">
      <c r="G199" s="855"/>
    </row>
    <row r="200" spans="7:7" x14ac:dyDescent="0.35">
      <c r="G200" s="855"/>
    </row>
    <row r="201" spans="7:7" x14ac:dyDescent="0.35">
      <c r="G201" s="855"/>
    </row>
    <row r="202" spans="7:7" x14ac:dyDescent="0.35">
      <c r="G202" s="855"/>
    </row>
    <row r="203" spans="7:7" x14ac:dyDescent="0.35">
      <c r="G203" s="855"/>
    </row>
    <row r="204" spans="7:7" x14ac:dyDescent="0.35">
      <c r="G204" s="855"/>
    </row>
    <row r="205" spans="7:7" x14ac:dyDescent="0.35">
      <c r="G205" s="855"/>
    </row>
    <row r="206" spans="7:7" x14ac:dyDescent="0.35">
      <c r="G206" s="855"/>
    </row>
    <row r="207" spans="7:7" x14ac:dyDescent="0.35">
      <c r="G207" s="855"/>
    </row>
    <row r="208" spans="7:7" x14ac:dyDescent="0.35">
      <c r="G208" s="855"/>
    </row>
    <row r="209" spans="7:7" x14ac:dyDescent="0.35">
      <c r="G209" s="855"/>
    </row>
    <row r="210" spans="7:7" x14ac:dyDescent="0.35">
      <c r="G210" s="855"/>
    </row>
    <row r="211" spans="7:7" x14ac:dyDescent="0.35">
      <c r="G211" s="855"/>
    </row>
    <row r="212" spans="7:7" x14ac:dyDescent="0.35">
      <c r="G212" s="855"/>
    </row>
    <row r="213" spans="7:7" x14ac:dyDescent="0.35">
      <c r="G213" s="855"/>
    </row>
    <row r="214" spans="7:7" x14ac:dyDescent="0.35">
      <c r="G214" s="855"/>
    </row>
    <row r="215" spans="7:7" x14ac:dyDescent="0.35">
      <c r="G215" s="855"/>
    </row>
    <row r="216" spans="7:7" x14ac:dyDescent="0.35">
      <c r="G216" s="855"/>
    </row>
    <row r="217" spans="7:7" x14ac:dyDescent="0.35">
      <c r="G217" s="855"/>
    </row>
    <row r="218" spans="7:7" x14ac:dyDescent="0.35">
      <c r="G218" s="855"/>
    </row>
    <row r="219" spans="7:7" x14ac:dyDescent="0.35">
      <c r="G219" s="855"/>
    </row>
    <row r="220" spans="7:7" x14ac:dyDescent="0.35">
      <c r="G220" s="855"/>
    </row>
    <row r="221" spans="7:7" x14ac:dyDescent="0.35">
      <c r="G221" s="855"/>
    </row>
    <row r="222" spans="7:7" x14ac:dyDescent="0.35">
      <c r="G222" s="855"/>
    </row>
    <row r="223" spans="7:7" x14ac:dyDescent="0.35">
      <c r="G223" s="855"/>
    </row>
    <row r="224" spans="7:7" x14ac:dyDescent="0.35">
      <c r="G224" s="855"/>
    </row>
    <row r="225" spans="7:7" x14ac:dyDescent="0.35">
      <c r="G225" s="855"/>
    </row>
    <row r="226" spans="7:7" x14ac:dyDescent="0.35">
      <c r="G226" s="855"/>
    </row>
    <row r="227" spans="7:7" x14ac:dyDescent="0.35">
      <c r="G227" s="855"/>
    </row>
    <row r="228" spans="7:7" x14ac:dyDescent="0.35">
      <c r="G228" s="855"/>
    </row>
    <row r="229" spans="7:7" x14ac:dyDescent="0.35">
      <c r="G229" s="855"/>
    </row>
    <row r="230" spans="7:7" x14ac:dyDescent="0.35">
      <c r="G230" s="855"/>
    </row>
    <row r="231" spans="7:7" x14ac:dyDescent="0.35">
      <c r="G231" s="855"/>
    </row>
    <row r="232" spans="7:7" x14ac:dyDescent="0.35">
      <c r="G232" s="855"/>
    </row>
    <row r="233" spans="7:7" x14ac:dyDescent="0.35">
      <c r="G233" s="855"/>
    </row>
    <row r="234" spans="7:7" x14ac:dyDescent="0.35">
      <c r="G234" s="855"/>
    </row>
    <row r="235" spans="7:7" x14ac:dyDescent="0.35">
      <c r="G235" s="855"/>
    </row>
    <row r="236" spans="7:7" x14ac:dyDescent="0.35">
      <c r="G236" s="855"/>
    </row>
    <row r="237" spans="7:7" x14ac:dyDescent="0.35">
      <c r="G237" s="855"/>
    </row>
    <row r="238" spans="7:7" x14ac:dyDescent="0.35">
      <c r="G238" s="855"/>
    </row>
    <row r="239" spans="7:7" x14ac:dyDescent="0.35">
      <c r="G239" s="855"/>
    </row>
    <row r="240" spans="7:7" x14ac:dyDescent="0.35">
      <c r="G240" s="855"/>
    </row>
    <row r="241" spans="7:7" x14ac:dyDescent="0.35">
      <c r="G241" s="855"/>
    </row>
    <row r="242" spans="7:7" x14ac:dyDescent="0.35">
      <c r="G242" s="855"/>
    </row>
    <row r="243" spans="7:7" x14ac:dyDescent="0.35">
      <c r="G243" s="855"/>
    </row>
    <row r="244" spans="7:7" x14ac:dyDescent="0.35">
      <c r="G244" s="855"/>
    </row>
    <row r="245" spans="7:7" x14ac:dyDescent="0.35">
      <c r="G245" s="855"/>
    </row>
    <row r="246" spans="7:7" x14ac:dyDescent="0.35">
      <c r="G246" s="855"/>
    </row>
    <row r="247" spans="7:7" x14ac:dyDescent="0.35">
      <c r="G247" s="855"/>
    </row>
    <row r="248" spans="7:7" x14ac:dyDescent="0.35">
      <c r="G248" s="855"/>
    </row>
    <row r="249" spans="7:7" x14ac:dyDescent="0.35">
      <c r="G249" s="855"/>
    </row>
    <row r="250" spans="7:7" x14ac:dyDescent="0.35">
      <c r="G250" s="855"/>
    </row>
    <row r="251" spans="7:7" x14ac:dyDescent="0.35">
      <c r="G251" s="855"/>
    </row>
    <row r="252" spans="7:7" x14ac:dyDescent="0.35">
      <c r="G252" s="855"/>
    </row>
    <row r="253" spans="7:7" x14ac:dyDescent="0.35">
      <c r="G253" s="855"/>
    </row>
    <row r="254" spans="7:7" x14ac:dyDescent="0.35">
      <c r="G254" s="855"/>
    </row>
    <row r="255" spans="7:7" x14ac:dyDescent="0.35">
      <c r="G255" s="855"/>
    </row>
    <row r="256" spans="7:7" x14ac:dyDescent="0.35">
      <c r="G256" s="855"/>
    </row>
    <row r="257" spans="7:7" x14ac:dyDescent="0.35">
      <c r="G257" s="855"/>
    </row>
    <row r="258" spans="7:7" x14ac:dyDescent="0.35">
      <c r="G258" s="855"/>
    </row>
    <row r="259" spans="7:7" x14ac:dyDescent="0.35">
      <c r="G259" s="855"/>
    </row>
    <row r="260" spans="7:7" x14ac:dyDescent="0.35">
      <c r="G260" s="855"/>
    </row>
    <row r="261" spans="7:7" x14ac:dyDescent="0.35">
      <c r="G261" s="855"/>
    </row>
    <row r="262" spans="7:7" x14ac:dyDescent="0.35">
      <c r="G262" s="855"/>
    </row>
    <row r="263" spans="7:7" x14ac:dyDescent="0.35">
      <c r="G263" s="855"/>
    </row>
    <row r="264" spans="7:7" x14ac:dyDescent="0.35">
      <c r="G264" s="855"/>
    </row>
    <row r="265" spans="7:7" x14ac:dyDescent="0.35">
      <c r="G265" s="855"/>
    </row>
    <row r="266" spans="7:7" x14ac:dyDescent="0.35">
      <c r="G266" s="855"/>
    </row>
    <row r="267" spans="7:7" x14ac:dyDescent="0.35">
      <c r="G267" s="855"/>
    </row>
    <row r="268" spans="7:7" x14ac:dyDescent="0.35">
      <c r="G268" s="855"/>
    </row>
    <row r="269" spans="7:7" x14ac:dyDescent="0.35">
      <c r="G269" s="855"/>
    </row>
    <row r="270" spans="7:7" x14ac:dyDescent="0.35">
      <c r="G270" s="855"/>
    </row>
    <row r="271" spans="7:7" x14ac:dyDescent="0.35">
      <c r="G271" s="855"/>
    </row>
    <row r="272" spans="7:7" x14ac:dyDescent="0.35">
      <c r="G272" s="855"/>
    </row>
    <row r="273" spans="7:7" x14ac:dyDescent="0.35">
      <c r="G273" s="855"/>
    </row>
    <row r="274" spans="7:7" x14ac:dyDescent="0.35">
      <c r="G274" s="855"/>
    </row>
    <row r="275" spans="7:7" x14ac:dyDescent="0.35">
      <c r="G275" s="855"/>
    </row>
    <row r="276" spans="7:7" x14ac:dyDescent="0.35">
      <c r="G276" s="855"/>
    </row>
    <row r="277" spans="7:7" x14ac:dyDescent="0.35">
      <c r="G277" s="855"/>
    </row>
    <row r="278" spans="7:7" x14ac:dyDescent="0.35">
      <c r="G278" s="855"/>
    </row>
    <row r="279" spans="7:7" x14ac:dyDescent="0.35">
      <c r="G279" s="855"/>
    </row>
    <row r="280" spans="7:7" x14ac:dyDescent="0.35">
      <c r="G280" s="855"/>
    </row>
    <row r="281" spans="7:7" x14ac:dyDescent="0.35">
      <c r="G281" s="855"/>
    </row>
    <row r="282" spans="7:7" x14ac:dyDescent="0.35">
      <c r="G282" s="855"/>
    </row>
    <row r="283" spans="7:7" x14ac:dyDescent="0.35">
      <c r="G283" s="855"/>
    </row>
    <row r="284" spans="7:7" x14ac:dyDescent="0.35">
      <c r="G284" s="855"/>
    </row>
    <row r="285" spans="7:7" x14ac:dyDescent="0.35">
      <c r="G285" s="855"/>
    </row>
    <row r="286" spans="7:7" x14ac:dyDescent="0.35">
      <c r="G286" s="855"/>
    </row>
    <row r="287" spans="7:7" x14ac:dyDescent="0.35">
      <c r="G287" s="855"/>
    </row>
    <row r="288" spans="7:7" x14ac:dyDescent="0.35">
      <c r="G288" s="855"/>
    </row>
    <row r="289" spans="7:7" x14ac:dyDescent="0.35">
      <c r="G289" s="855"/>
    </row>
    <row r="290" spans="7:7" x14ac:dyDescent="0.35">
      <c r="G290" s="855"/>
    </row>
    <row r="291" spans="7:7" x14ac:dyDescent="0.35">
      <c r="G291" s="855"/>
    </row>
    <row r="292" spans="7:7" x14ac:dyDescent="0.35">
      <c r="G292" s="855"/>
    </row>
    <row r="293" spans="7:7" x14ac:dyDescent="0.35">
      <c r="G293" s="855"/>
    </row>
    <row r="294" spans="7:7" x14ac:dyDescent="0.35">
      <c r="G294" s="855"/>
    </row>
    <row r="295" spans="7:7" x14ac:dyDescent="0.35">
      <c r="G295" s="855"/>
    </row>
    <row r="296" spans="7:7" x14ac:dyDescent="0.35">
      <c r="G296" s="855"/>
    </row>
    <row r="297" spans="7:7" x14ac:dyDescent="0.35">
      <c r="G297" s="855"/>
    </row>
    <row r="298" spans="7:7" x14ac:dyDescent="0.35">
      <c r="G298" s="855"/>
    </row>
    <row r="299" spans="7:7" x14ac:dyDescent="0.35">
      <c r="G299" s="855"/>
    </row>
    <row r="300" spans="7:7" x14ac:dyDescent="0.35">
      <c r="G300" s="855"/>
    </row>
    <row r="301" spans="7:7" x14ac:dyDescent="0.35">
      <c r="G301" s="855"/>
    </row>
    <row r="302" spans="7:7" x14ac:dyDescent="0.35">
      <c r="G302" s="855"/>
    </row>
    <row r="303" spans="7:7" x14ac:dyDescent="0.35">
      <c r="G303" s="855"/>
    </row>
    <row r="304" spans="7:7" x14ac:dyDescent="0.35">
      <c r="G304" s="855"/>
    </row>
    <row r="305" spans="7:7" x14ac:dyDescent="0.35">
      <c r="G305" s="855"/>
    </row>
    <row r="306" spans="7:7" x14ac:dyDescent="0.35">
      <c r="G306" s="855"/>
    </row>
    <row r="307" spans="7:7" x14ac:dyDescent="0.35">
      <c r="G307" s="855"/>
    </row>
    <row r="308" spans="7:7" x14ac:dyDescent="0.35">
      <c r="G308" s="855"/>
    </row>
    <row r="309" spans="7:7" x14ac:dyDescent="0.35">
      <c r="G309" s="855"/>
    </row>
    <row r="310" spans="7:7" x14ac:dyDescent="0.35">
      <c r="G310" s="855"/>
    </row>
    <row r="311" spans="7:7" x14ac:dyDescent="0.35">
      <c r="G311" s="855"/>
    </row>
    <row r="312" spans="7:7" x14ac:dyDescent="0.35">
      <c r="G312" s="855"/>
    </row>
    <row r="313" spans="7:7" x14ac:dyDescent="0.35">
      <c r="G313" s="855"/>
    </row>
    <row r="314" spans="7:7" x14ac:dyDescent="0.35">
      <c r="G314" s="855"/>
    </row>
    <row r="315" spans="7:7" x14ac:dyDescent="0.35">
      <c r="G315" s="855"/>
    </row>
    <row r="316" spans="7:7" x14ac:dyDescent="0.35">
      <c r="G316" s="855"/>
    </row>
    <row r="317" spans="7:7" x14ac:dyDescent="0.35">
      <c r="G317" s="855"/>
    </row>
    <row r="318" spans="7:7" x14ac:dyDescent="0.35">
      <c r="G318" s="855"/>
    </row>
    <row r="319" spans="7:7" x14ac:dyDescent="0.35">
      <c r="G319" s="855"/>
    </row>
    <row r="320" spans="7:7" x14ac:dyDescent="0.35">
      <c r="G320" s="855"/>
    </row>
    <row r="321" spans="7:7" x14ac:dyDescent="0.35">
      <c r="G321" s="855"/>
    </row>
    <row r="322" spans="7:7" x14ac:dyDescent="0.35">
      <c r="G322" s="855"/>
    </row>
    <row r="323" spans="7:7" x14ac:dyDescent="0.35">
      <c r="G323" s="855"/>
    </row>
    <row r="324" spans="7:7" x14ac:dyDescent="0.35">
      <c r="G324" s="855"/>
    </row>
    <row r="325" spans="7:7" x14ac:dyDescent="0.35">
      <c r="G325" s="855"/>
    </row>
    <row r="326" spans="7:7" x14ac:dyDescent="0.35">
      <c r="G326" s="855"/>
    </row>
    <row r="327" spans="7:7" x14ac:dyDescent="0.35">
      <c r="G327" s="855"/>
    </row>
    <row r="328" spans="7:7" x14ac:dyDescent="0.35">
      <c r="G328" s="855"/>
    </row>
    <row r="329" spans="7:7" x14ac:dyDescent="0.35">
      <c r="G329" s="855"/>
    </row>
    <row r="330" spans="7:7" x14ac:dyDescent="0.35">
      <c r="G330" s="855"/>
    </row>
    <row r="331" spans="7:7" x14ac:dyDescent="0.35">
      <c r="G331" s="855"/>
    </row>
    <row r="332" spans="7:7" x14ac:dyDescent="0.35">
      <c r="G332" s="855"/>
    </row>
    <row r="333" spans="7:7" x14ac:dyDescent="0.35">
      <c r="G333" s="855"/>
    </row>
    <row r="334" spans="7:7" x14ac:dyDescent="0.35">
      <c r="G334" s="855"/>
    </row>
    <row r="335" spans="7:7" x14ac:dyDescent="0.35">
      <c r="G335" s="855"/>
    </row>
    <row r="336" spans="7:7" x14ac:dyDescent="0.35">
      <c r="G336" s="855"/>
    </row>
    <row r="337" spans="7:7" x14ac:dyDescent="0.35">
      <c r="G337" s="855"/>
    </row>
    <row r="338" spans="7:7" x14ac:dyDescent="0.35">
      <c r="G338" s="855"/>
    </row>
    <row r="339" spans="7:7" x14ac:dyDescent="0.35">
      <c r="G339" s="855"/>
    </row>
    <row r="340" spans="7:7" x14ac:dyDescent="0.35">
      <c r="G340" s="855"/>
    </row>
    <row r="341" spans="7:7" x14ac:dyDescent="0.35">
      <c r="G341" s="855"/>
    </row>
    <row r="342" spans="7:7" x14ac:dyDescent="0.35">
      <c r="G342" s="855"/>
    </row>
    <row r="343" spans="7:7" x14ac:dyDescent="0.35">
      <c r="G343" s="855"/>
    </row>
    <row r="344" spans="7:7" x14ac:dyDescent="0.35">
      <c r="G344" s="855"/>
    </row>
    <row r="345" spans="7:7" x14ac:dyDescent="0.35">
      <c r="G345" s="855"/>
    </row>
    <row r="346" spans="7:7" x14ac:dyDescent="0.35">
      <c r="G346" s="855"/>
    </row>
    <row r="347" spans="7:7" x14ac:dyDescent="0.35">
      <c r="G347" s="855"/>
    </row>
    <row r="348" spans="7:7" x14ac:dyDescent="0.35">
      <c r="G348" s="855"/>
    </row>
    <row r="349" spans="7:7" x14ac:dyDescent="0.35">
      <c r="G349" s="855"/>
    </row>
    <row r="350" spans="7:7" x14ac:dyDescent="0.35">
      <c r="G350" s="855"/>
    </row>
    <row r="351" spans="7:7" x14ac:dyDescent="0.35">
      <c r="G351" s="855"/>
    </row>
    <row r="352" spans="7:7" x14ac:dyDescent="0.35">
      <c r="G352" s="855"/>
    </row>
    <row r="353" spans="7:7" x14ac:dyDescent="0.35">
      <c r="G353" s="855"/>
    </row>
    <row r="354" spans="7:7" x14ac:dyDescent="0.35">
      <c r="G354" s="855"/>
    </row>
    <row r="355" spans="7:7" x14ac:dyDescent="0.35">
      <c r="G355" s="855"/>
    </row>
    <row r="356" spans="7:7" x14ac:dyDescent="0.35">
      <c r="G356" s="855"/>
    </row>
    <row r="357" spans="7:7" x14ac:dyDescent="0.35">
      <c r="G357" s="855"/>
    </row>
    <row r="358" spans="7:7" x14ac:dyDescent="0.35">
      <c r="G358" s="855"/>
    </row>
    <row r="359" spans="7:7" x14ac:dyDescent="0.35">
      <c r="G359" s="855"/>
    </row>
    <row r="360" spans="7:7" x14ac:dyDescent="0.35">
      <c r="G360" s="855"/>
    </row>
    <row r="361" spans="7:7" x14ac:dyDescent="0.35">
      <c r="G361" s="855"/>
    </row>
    <row r="362" spans="7:7" x14ac:dyDescent="0.35">
      <c r="G362" s="855"/>
    </row>
    <row r="363" spans="7:7" x14ac:dyDescent="0.35">
      <c r="G363" s="855"/>
    </row>
    <row r="364" spans="7:7" x14ac:dyDescent="0.35">
      <c r="G364" s="855"/>
    </row>
    <row r="365" spans="7:7" x14ac:dyDescent="0.35">
      <c r="G365" s="855"/>
    </row>
    <row r="366" spans="7:7" x14ac:dyDescent="0.35">
      <c r="G366" s="855"/>
    </row>
    <row r="367" spans="7:7" x14ac:dyDescent="0.35">
      <c r="G367" s="855"/>
    </row>
    <row r="368" spans="7:7" x14ac:dyDescent="0.35">
      <c r="G368" s="855"/>
    </row>
    <row r="369" spans="7:7" x14ac:dyDescent="0.35">
      <c r="G369" s="855"/>
    </row>
    <row r="370" spans="7:7" x14ac:dyDescent="0.35">
      <c r="G370" s="855"/>
    </row>
    <row r="371" spans="7:7" x14ac:dyDescent="0.35">
      <c r="G371" s="855"/>
    </row>
    <row r="372" spans="7:7" x14ac:dyDescent="0.35">
      <c r="G372" s="855"/>
    </row>
    <row r="373" spans="7:7" x14ac:dyDescent="0.35">
      <c r="G373" s="855"/>
    </row>
    <row r="374" spans="7:7" x14ac:dyDescent="0.35">
      <c r="G374" s="855"/>
    </row>
    <row r="375" spans="7:7" x14ac:dyDescent="0.35">
      <c r="G375" s="855"/>
    </row>
    <row r="376" spans="7:7" x14ac:dyDescent="0.35">
      <c r="G376" s="855"/>
    </row>
    <row r="377" spans="7:7" x14ac:dyDescent="0.35">
      <c r="G377" s="855"/>
    </row>
    <row r="378" spans="7:7" x14ac:dyDescent="0.35">
      <c r="G378" s="855"/>
    </row>
    <row r="379" spans="7:7" x14ac:dyDescent="0.35">
      <c r="G379" s="855"/>
    </row>
    <row r="380" spans="7:7" x14ac:dyDescent="0.35">
      <c r="G380" s="855"/>
    </row>
    <row r="381" spans="7:7" x14ac:dyDescent="0.35">
      <c r="G381" s="855"/>
    </row>
    <row r="382" spans="7:7" x14ac:dyDescent="0.35">
      <c r="G382" s="855"/>
    </row>
    <row r="383" spans="7:7" x14ac:dyDescent="0.35">
      <c r="G383" s="855"/>
    </row>
    <row r="384" spans="7:7" x14ac:dyDescent="0.35">
      <c r="G384" s="855"/>
    </row>
    <row r="385" spans="7:7" x14ac:dyDescent="0.35">
      <c r="G385" s="855"/>
    </row>
    <row r="386" spans="7:7" x14ac:dyDescent="0.35">
      <c r="G386" s="855"/>
    </row>
    <row r="387" spans="7:7" x14ac:dyDescent="0.35">
      <c r="G387" s="855"/>
    </row>
    <row r="388" spans="7:7" x14ac:dyDescent="0.35">
      <c r="G388" s="855"/>
    </row>
    <row r="389" spans="7:7" x14ac:dyDescent="0.35">
      <c r="G389" s="855"/>
    </row>
    <row r="390" spans="7:7" x14ac:dyDescent="0.35">
      <c r="G390" s="855"/>
    </row>
    <row r="391" spans="7:7" x14ac:dyDescent="0.35">
      <c r="G391" s="855"/>
    </row>
    <row r="392" spans="7:7" x14ac:dyDescent="0.35">
      <c r="G392" s="855"/>
    </row>
    <row r="393" spans="7:7" x14ac:dyDescent="0.35">
      <c r="G393" s="855"/>
    </row>
    <row r="394" spans="7:7" x14ac:dyDescent="0.35">
      <c r="G394" s="855"/>
    </row>
    <row r="395" spans="7:7" x14ac:dyDescent="0.35">
      <c r="G395" s="855"/>
    </row>
    <row r="396" spans="7:7" x14ac:dyDescent="0.35">
      <c r="G396" s="855"/>
    </row>
    <row r="397" spans="7:7" x14ac:dyDescent="0.35">
      <c r="G397" s="855"/>
    </row>
    <row r="398" spans="7:7" x14ac:dyDescent="0.35">
      <c r="G398" s="855"/>
    </row>
    <row r="399" spans="7:7" x14ac:dyDescent="0.35">
      <c r="G399" s="855"/>
    </row>
    <row r="400" spans="7:7" x14ac:dyDescent="0.35">
      <c r="G400" s="855"/>
    </row>
    <row r="401" spans="7:7" x14ac:dyDescent="0.35">
      <c r="G401" s="855"/>
    </row>
    <row r="402" spans="7:7" x14ac:dyDescent="0.35">
      <c r="G402" s="855"/>
    </row>
    <row r="403" spans="7:7" x14ac:dyDescent="0.35">
      <c r="G403" s="855"/>
    </row>
    <row r="404" spans="7:7" x14ac:dyDescent="0.35">
      <c r="G404" s="855"/>
    </row>
    <row r="405" spans="7:7" x14ac:dyDescent="0.35">
      <c r="G405" s="855"/>
    </row>
    <row r="406" spans="7:7" x14ac:dyDescent="0.35">
      <c r="G406" s="855"/>
    </row>
    <row r="407" spans="7:7" x14ac:dyDescent="0.35">
      <c r="G407" s="855"/>
    </row>
    <row r="408" spans="7:7" x14ac:dyDescent="0.35">
      <c r="G408" s="855"/>
    </row>
    <row r="409" spans="7:7" x14ac:dyDescent="0.35">
      <c r="G409" s="855"/>
    </row>
    <row r="410" spans="7:7" x14ac:dyDescent="0.35">
      <c r="G410" s="855"/>
    </row>
    <row r="411" spans="7:7" x14ac:dyDescent="0.35">
      <c r="G411" s="855"/>
    </row>
    <row r="412" spans="7:7" x14ac:dyDescent="0.35">
      <c r="G412" s="855"/>
    </row>
    <row r="413" spans="7:7" x14ac:dyDescent="0.35">
      <c r="G413" s="855"/>
    </row>
    <row r="414" spans="7:7" x14ac:dyDescent="0.35">
      <c r="G414" s="855"/>
    </row>
    <row r="415" spans="7:7" x14ac:dyDescent="0.35">
      <c r="G415" s="855"/>
    </row>
    <row r="416" spans="7:7" x14ac:dyDescent="0.35">
      <c r="G416" s="855"/>
    </row>
    <row r="417" spans="7:7" x14ac:dyDescent="0.35">
      <c r="G417" s="855"/>
    </row>
    <row r="418" spans="7:7" x14ac:dyDescent="0.35">
      <c r="G418" s="855"/>
    </row>
    <row r="419" spans="7:7" x14ac:dyDescent="0.35">
      <c r="G419" s="855"/>
    </row>
    <row r="420" spans="7:7" x14ac:dyDescent="0.35">
      <c r="G420" s="855"/>
    </row>
    <row r="421" spans="7:7" x14ac:dyDescent="0.35">
      <c r="G421" s="855"/>
    </row>
    <row r="422" spans="7:7" x14ac:dyDescent="0.35">
      <c r="G422" s="855"/>
    </row>
    <row r="423" spans="7:7" x14ac:dyDescent="0.35">
      <c r="G423" s="855"/>
    </row>
    <row r="424" spans="7:7" x14ac:dyDescent="0.35">
      <c r="G424" s="855"/>
    </row>
    <row r="425" spans="7:7" x14ac:dyDescent="0.35">
      <c r="G425" s="855"/>
    </row>
    <row r="426" spans="7:7" x14ac:dyDescent="0.35">
      <c r="G426" s="855"/>
    </row>
    <row r="427" spans="7:7" x14ac:dyDescent="0.35">
      <c r="G427" s="855"/>
    </row>
    <row r="428" spans="7:7" x14ac:dyDescent="0.35">
      <c r="G428" s="855"/>
    </row>
    <row r="429" spans="7:7" x14ac:dyDescent="0.35">
      <c r="G429" s="855"/>
    </row>
    <row r="430" spans="7:7" x14ac:dyDescent="0.35">
      <c r="G430" s="855"/>
    </row>
    <row r="431" spans="7:7" x14ac:dyDescent="0.35">
      <c r="G431" s="855"/>
    </row>
    <row r="432" spans="7:7" x14ac:dyDescent="0.35">
      <c r="G432" s="855"/>
    </row>
    <row r="433" spans="7:7" x14ac:dyDescent="0.35">
      <c r="G433" s="855"/>
    </row>
    <row r="434" spans="7:7" x14ac:dyDescent="0.35">
      <c r="G434" s="855"/>
    </row>
    <row r="435" spans="7:7" x14ac:dyDescent="0.35">
      <c r="G435" s="855"/>
    </row>
    <row r="436" spans="7:7" x14ac:dyDescent="0.35">
      <c r="G436" s="855"/>
    </row>
    <row r="437" spans="7:7" x14ac:dyDescent="0.35">
      <c r="G437" s="855"/>
    </row>
    <row r="438" spans="7:7" x14ac:dyDescent="0.35">
      <c r="G438" s="855"/>
    </row>
    <row r="439" spans="7:7" x14ac:dyDescent="0.35">
      <c r="G439" s="855"/>
    </row>
    <row r="440" spans="7:7" x14ac:dyDescent="0.35">
      <c r="G440" s="855"/>
    </row>
    <row r="441" spans="7:7" x14ac:dyDescent="0.35">
      <c r="G441" s="855"/>
    </row>
    <row r="442" spans="7:7" x14ac:dyDescent="0.35">
      <c r="G442" s="855"/>
    </row>
    <row r="443" spans="7:7" x14ac:dyDescent="0.35">
      <c r="G443" s="855"/>
    </row>
    <row r="444" spans="7:7" x14ac:dyDescent="0.35">
      <c r="G444" s="855"/>
    </row>
    <row r="445" spans="7:7" x14ac:dyDescent="0.35">
      <c r="G445" s="855"/>
    </row>
    <row r="446" spans="7:7" x14ac:dyDescent="0.35">
      <c r="G446" s="855"/>
    </row>
    <row r="447" spans="7:7" x14ac:dyDescent="0.35">
      <c r="G447" s="855"/>
    </row>
    <row r="448" spans="7:7" x14ac:dyDescent="0.35">
      <c r="G448" s="855"/>
    </row>
    <row r="449" spans="7:7" x14ac:dyDescent="0.35">
      <c r="G449" s="855"/>
    </row>
    <row r="450" spans="7:7" x14ac:dyDescent="0.35">
      <c r="G450" s="855"/>
    </row>
    <row r="451" spans="7:7" x14ac:dyDescent="0.35">
      <c r="G451" s="855"/>
    </row>
    <row r="452" spans="7:7" x14ac:dyDescent="0.35">
      <c r="G452" s="855"/>
    </row>
    <row r="453" spans="7:7" x14ac:dyDescent="0.35">
      <c r="G453" s="855"/>
    </row>
    <row r="454" spans="7:7" x14ac:dyDescent="0.35">
      <c r="G454" s="855"/>
    </row>
    <row r="455" spans="7:7" x14ac:dyDescent="0.35">
      <c r="G455" s="855"/>
    </row>
    <row r="456" spans="7:7" x14ac:dyDescent="0.35">
      <c r="G456" s="855"/>
    </row>
    <row r="457" spans="7:7" x14ac:dyDescent="0.35">
      <c r="G457" s="855"/>
    </row>
    <row r="458" spans="7:7" x14ac:dyDescent="0.35">
      <c r="G458" s="855"/>
    </row>
    <row r="459" spans="7:7" x14ac:dyDescent="0.35">
      <c r="G459" s="855"/>
    </row>
    <row r="460" spans="7:7" x14ac:dyDescent="0.35">
      <c r="G460" s="855"/>
    </row>
    <row r="461" spans="7:7" x14ac:dyDescent="0.35">
      <c r="G461" s="855"/>
    </row>
    <row r="462" spans="7:7" x14ac:dyDescent="0.35">
      <c r="G462" s="855"/>
    </row>
    <row r="463" spans="7:7" x14ac:dyDescent="0.35">
      <c r="G463" s="855"/>
    </row>
    <row r="464" spans="7:7" x14ac:dyDescent="0.35">
      <c r="G464" s="855"/>
    </row>
    <row r="465" spans="7:7" x14ac:dyDescent="0.35">
      <c r="G465" s="855"/>
    </row>
    <row r="466" spans="7:7" x14ac:dyDescent="0.35">
      <c r="G466" s="855"/>
    </row>
    <row r="467" spans="7:7" x14ac:dyDescent="0.35">
      <c r="G467" s="855"/>
    </row>
    <row r="468" spans="7:7" x14ac:dyDescent="0.35">
      <c r="G468" s="855"/>
    </row>
    <row r="469" spans="7:7" x14ac:dyDescent="0.35">
      <c r="G469" s="855"/>
    </row>
    <row r="470" spans="7:7" x14ac:dyDescent="0.35">
      <c r="G470" s="855"/>
    </row>
    <row r="471" spans="7:7" x14ac:dyDescent="0.35">
      <c r="G471" s="855"/>
    </row>
    <row r="472" spans="7:7" x14ac:dyDescent="0.35">
      <c r="G472" s="855"/>
    </row>
    <row r="473" spans="7:7" x14ac:dyDescent="0.35">
      <c r="G473" s="855"/>
    </row>
    <row r="474" spans="7:7" x14ac:dyDescent="0.35">
      <c r="G474" s="855"/>
    </row>
    <row r="475" spans="7:7" x14ac:dyDescent="0.35">
      <c r="G475" s="855"/>
    </row>
    <row r="476" spans="7:7" x14ac:dyDescent="0.35">
      <c r="G476" s="855"/>
    </row>
    <row r="477" spans="7:7" x14ac:dyDescent="0.35">
      <c r="G477" s="855"/>
    </row>
    <row r="478" spans="7:7" x14ac:dyDescent="0.35">
      <c r="G478" s="855"/>
    </row>
    <row r="479" spans="7:7" x14ac:dyDescent="0.35">
      <c r="G479" s="855"/>
    </row>
    <row r="480" spans="7:7" x14ac:dyDescent="0.35">
      <c r="G480" s="855"/>
    </row>
    <row r="481" spans="7:7" x14ac:dyDescent="0.35">
      <c r="G481" s="855"/>
    </row>
    <row r="482" spans="7:7" x14ac:dyDescent="0.35">
      <c r="G482" s="855"/>
    </row>
    <row r="483" spans="7:7" x14ac:dyDescent="0.35">
      <c r="G483" s="855"/>
    </row>
    <row r="484" spans="7:7" x14ac:dyDescent="0.35">
      <c r="G484" s="855"/>
    </row>
    <row r="485" spans="7:7" x14ac:dyDescent="0.35">
      <c r="G485" s="855"/>
    </row>
    <row r="486" spans="7:7" x14ac:dyDescent="0.35">
      <c r="G486" s="855"/>
    </row>
    <row r="487" spans="7:7" x14ac:dyDescent="0.35">
      <c r="G487" s="855"/>
    </row>
    <row r="488" spans="7:7" x14ac:dyDescent="0.35">
      <c r="G488" s="855"/>
    </row>
    <row r="489" spans="7:7" x14ac:dyDescent="0.35">
      <c r="G489" s="855"/>
    </row>
    <row r="490" spans="7:7" x14ac:dyDescent="0.35">
      <c r="G490" s="855"/>
    </row>
    <row r="491" spans="7:7" x14ac:dyDescent="0.35">
      <c r="G491" s="855"/>
    </row>
    <row r="492" spans="7:7" x14ac:dyDescent="0.35">
      <c r="G492" s="855"/>
    </row>
    <row r="493" spans="7:7" x14ac:dyDescent="0.35">
      <c r="G493" s="855"/>
    </row>
    <row r="494" spans="7:7" x14ac:dyDescent="0.35">
      <c r="G494" s="855"/>
    </row>
    <row r="495" spans="7:7" x14ac:dyDescent="0.35">
      <c r="G495" s="855"/>
    </row>
    <row r="496" spans="7:7" x14ac:dyDescent="0.35">
      <c r="G496" s="855"/>
    </row>
    <row r="497" spans="7:7" x14ac:dyDescent="0.35">
      <c r="G497" s="855"/>
    </row>
    <row r="498" spans="7:7" x14ac:dyDescent="0.35">
      <c r="G498" s="855"/>
    </row>
    <row r="499" spans="7:7" x14ac:dyDescent="0.35">
      <c r="G499" s="855"/>
    </row>
    <row r="500" spans="7:7" x14ac:dyDescent="0.35">
      <c r="G500" s="855"/>
    </row>
    <row r="501" spans="7:7" x14ac:dyDescent="0.35">
      <c r="G501" s="855"/>
    </row>
    <row r="502" spans="7:7" x14ac:dyDescent="0.35">
      <c r="G502" s="855"/>
    </row>
    <row r="503" spans="7:7" x14ac:dyDescent="0.35">
      <c r="G503" s="855"/>
    </row>
    <row r="504" spans="7:7" x14ac:dyDescent="0.35">
      <c r="G504" s="855"/>
    </row>
    <row r="505" spans="7:7" x14ac:dyDescent="0.35">
      <c r="G505" s="855"/>
    </row>
    <row r="506" spans="7:7" x14ac:dyDescent="0.35">
      <c r="G506" s="855"/>
    </row>
    <row r="507" spans="7:7" x14ac:dyDescent="0.35">
      <c r="G507" s="855"/>
    </row>
    <row r="508" spans="7:7" x14ac:dyDescent="0.35">
      <c r="G508" s="855"/>
    </row>
    <row r="509" spans="7:7" x14ac:dyDescent="0.35">
      <c r="G509" s="855"/>
    </row>
    <row r="510" spans="7:7" x14ac:dyDescent="0.35">
      <c r="G510" s="855"/>
    </row>
    <row r="511" spans="7:7" x14ac:dyDescent="0.35">
      <c r="G511" s="855"/>
    </row>
    <row r="512" spans="7:7" x14ac:dyDescent="0.35">
      <c r="G512" s="855"/>
    </row>
    <row r="513" spans="7:7" x14ac:dyDescent="0.35">
      <c r="G513" s="855"/>
    </row>
    <row r="514" spans="7:7" x14ac:dyDescent="0.35">
      <c r="G514" s="855"/>
    </row>
    <row r="515" spans="7:7" x14ac:dyDescent="0.35">
      <c r="G515" s="855"/>
    </row>
    <row r="516" spans="7:7" x14ac:dyDescent="0.35">
      <c r="G516" s="855"/>
    </row>
    <row r="517" spans="7:7" x14ac:dyDescent="0.35">
      <c r="G517" s="855"/>
    </row>
    <row r="518" spans="7:7" x14ac:dyDescent="0.35">
      <c r="G518" s="855"/>
    </row>
    <row r="519" spans="7:7" x14ac:dyDescent="0.35">
      <c r="G519" s="855"/>
    </row>
    <row r="520" spans="7:7" x14ac:dyDescent="0.35">
      <c r="G520" s="855"/>
    </row>
    <row r="521" spans="7:7" x14ac:dyDescent="0.35">
      <c r="G521" s="855"/>
    </row>
    <row r="522" spans="7:7" x14ac:dyDescent="0.35">
      <c r="G522" s="855"/>
    </row>
    <row r="523" spans="7:7" x14ac:dyDescent="0.35">
      <c r="G523" s="855"/>
    </row>
    <row r="524" spans="7:7" x14ac:dyDescent="0.35">
      <c r="G524" s="855"/>
    </row>
    <row r="525" spans="7:7" x14ac:dyDescent="0.35">
      <c r="G525" s="855"/>
    </row>
    <row r="526" spans="7:7" x14ac:dyDescent="0.35">
      <c r="G526" s="855"/>
    </row>
    <row r="527" spans="7:7" x14ac:dyDescent="0.35">
      <c r="G527" s="855"/>
    </row>
    <row r="528" spans="7:7" x14ac:dyDescent="0.35">
      <c r="G528" s="855"/>
    </row>
    <row r="529" spans="7:7" x14ac:dyDescent="0.35">
      <c r="G529" s="855"/>
    </row>
    <row r="530" spans="7:7" x14ac:dyDescent="0.35">
      <c r="G530" s="855"/>
    </row>
    <row r="531" spans="7:7" x14ac:dyDescent="0.35">
      <c r="G531" s="855"/>
    </row>
    <row r="532" spans="7:7" x14ac:dyDescent="0.35">
      <c r="G532" s="855"/>
    </row>
    <row r="533" spans="7:7" x14ac:dyDescent="0.35">
      <c r="G533" s="855"/>
    </row>
    <row r="534" spans="7:7" x14ac:dyDescent="0.35">
      <c r="G534" s="855"/>
    </row>
    <row r="535" spans="7:7" x14ac:dyDescent="0.35">
      <c r="G535" s="855"/>
    </row>
    <row r="536" spans="7:7" x14ac:dyDescent="0.35">
      <c r="G536" s="855"/>
    </row>
    <row r="537" spans="7:7" x14ac:dyDescent="0.35">
      <c r="G537" s="855"/>
    </row>
    <row r="538" spans="7:7" x14ac:dyDescent="0.35">
      <c r="G538" s="855"/>
    </row>
    <row r="539" spans="7:7" x14ac:dyDescent="0.35">
      <c r="G539" s="855"/>
    </row>
    <row r="540" spans="7:7" x14ac:dyDescent="0.35">
      <c r="G540" s="855"/>
    </row>
    <row r="541" spans="7:7" x14ac:dyDescent="0.35">
      <c r="G541" s="855"/>
    </row>
    <row r="542" spans="7:7" x14ac:dyDescent="0.35">
      <c r="G542" s="855"/>
    </row>
    <row r="543" spans="7:7" x14ac:dyDescent="0.35">
      <c r="G543" s="855"/>
    </row>
    <row r="544" spans="7:7" x14ac:dyDescent="0.35">
      <c r="G544" s="855"/>
    </row>
    <row r="545" spans="7:7" x14ac:dyDescent="0.35">
      <c r="G545" s="855"/>
    </row>
    <row r="546" spans="7:7" x14ac:dyDescent="0.35">
      <c r="G546" s="855"/>
    </row>
    <row r="547" spans="7:7" x14ac:dyDescent="0.35">
      <c r="G547" s="855"/>
    </row>
    <row r="548" spans="7:7" x14ac:dyDescent="0.35">
      <c r="G548" s="855"/>
    </row>
    <row r="549" spans="7:7" x14ac:dyDescent="0.35">
      <c r="G549" s="855"/>
    </row>
    <row r="550" spans="7:7" x14ac:dyDescent="0.35">
      <c r="G550" s="855"/>
    </row>
    <row r="551" spans="7:7" x14ac:dyDescent="0.35">
      <c r="G551" s="855"/>
    </row>
    <row r="552" spans="7:7" x14ac:dyDescent="0.35">
      <c r="G552" s="855"/>
    </row>
    <row r="553" spans="7:7" x14ac:dyDescent="0.35">
      <c r="G553" s="855"/>
    </row>
    <row r="554" spans="7:7" x14ac:dyDescent="0.35">
      <c r="G554" s="855"/>
    </row>
    <row r="555" spans="7:7" x14ac:dyDescent="0.35">
      <c r="G555" s="855"/>
    </row>
    <row r="556" spans="7:7" x14ac:dyDescent="0.35">
      <c r="G556" s="855"/>
    </row>
    <row r="557" spans="7:7" x14ac:dyDescent="0.35">
      <c r="G557" s="855"/>
    </row>
    <row r="558" spans="7:7" x14ac:dyDescent="0.35">
      <c r="G558" s="855"/>
    </row>
    <row r="559" spans="7:7" x14ac:dyDescent="0.35">
      <c r="G559" s="855"/>
    </row>
    <row r="560" spans="7:7" x14ac:dyDescent="0.35">
      <c r="G560" s="855"/>
    </row>
    <row r="561" spans="7:7" x14ac:dyDescent="0.35">
      <c r="G561" s="855"/>
    </row>
    <row r="562" spans="7:7" x14ac:dyDescent="0.35">
      <c r="G562" s="855"/>
    </row>
    <row r="563" spans="7:7" x14ac:dyDescent="0.35">
      <c r="G563" s="855"/>
    </row>
    <row r="564" spans="7:7" x14ac:dyDescent="0.35">
      <c r="G564" s="855"/>
    </row>
    <row r="565" spans="7:7" x14ac:dyDescent="0.35">
      <c r="G565" s="855"/>
    </row>
    <row r="566" spans="7:7" x14ac:dyDescent="0.35">
      <c r="G566" s="855"/>
    </row>
    <row r="567" spans="7:7" x14ac:dyDescent="0.35">
      <c r="G567" s="855"/>
    </row>
    <row r="568" spans="7:7" x14ac:dyDescent="0.35">
      <c r="G568" s="855"/>
    </row>
    <row r="569" spans="7:7" x14ac:dyDescent="0.35">
      <c r="G569" s="855"/>
    </row>
    <row r="570" spans="7:7" x14ac:dyDescent="0.35">
      <c r="G570" s="855"/>
    </row>
    <row r="571" spans="7:7" x14ac:dyDescent="0.35">
      <c r="G571" s="855"/>
    </row>
    <row r="572" spans="7:7" x14ac:dyDescent="0.35">
      <c r="G572" s="855"/>
    </row>
    <row r="573" spans="7:7" x14ac:dyDescent="0.35">
      <c r="G573" s="855"/>
    </row>
    <row r="574" spans="7:7" x14ac:dyDescent="0.35">
      <c r="G574" s="855"/>
    </row>
    <row r="575" spans="7:7" x14ac:dyDescent="0.35">
      <c r="G575" s="855"/>
    </row>
    <row r="576" spans="7:7" x14ac:dyDescent="0.35">
      <c r="G576" s="855"/>
    </row>
    <row r="577" spans="7:7" x14ac:dyDescent="0.35">
      <c r="G577" s="855"/>
    </row>
    <row r="578" spans="7:7" x14ac:dyDescent="0.35">
      <c r="G578" s="855"/>
    </row>
    <row r="579" spans="7:7" x14ac:dyDescent="0.35">
      <c r="G579" s="855"/>
    </row>
    <row r="580" spans="7:7" x14ac:dyDescent="0.35">
      <c r="G580" s="855"/>
    </row>
    <row r="581" spans="7:7" x14ac:dyDescent="0.35">
      <c r="G581" s="855"/>
    </row>
    <row r="582" spans="7:7" x14ac:dyDescent="0.35">
      <c r="G582" s="855"/>
    </row>
    <row r="583" spans="7:7" x14ac:dyDescent="0.35">
      <c r="G583" s="855"/>
    </row>
    <row r="584" spans="7:7" x14ac:dyDescent="0.35">
      <c r="G584" s="855"/>
    </row>
    <row r="585" spans="7:7" x14ac:dyDescent="0.35">
      <c r="G585" s="855"/>
    </row>
    <row r="586" spans="7:7" x14ac:dyDescent="0.35">
      <c r="G586" s="855"/>
    </row>
    <row r="587" spans="7:7" x14ac:dyDescent="0.35">
      <c r="G587" s="855"/>
    </row>
    <row r="588" spans="7:7" x14ac:dyDescent="0.35">
      <c r="G588" s="855"/>
    </row>
    <row r="589" spans="7:7" x14ac:dyDescent="0.35">
      <c r="G589" s="855"/>
    </row>
    <row r="590" spans="7:7" x14ac:dyDescent="0.35">
      <c r="G590" s="855"/>
    </row>
    <row r="591" spans="7:7" x14ac:dyDescent="0.35">
      <c r="G591" s="855"/>
    </row>
    <row r="592" spans="7:7" x14ac:dyDescent="0.35">
      <c r="G592" s="855"/>
    </row>
    <row r="593" spans="7:7" x14ac:dyDescent="0.35">
      <c r="G593" s="855"/>
    </row>
    <row r="594" spans="7:7" x14ac:dyDescent="0.35">
      <c r="G594" s="855"/>
    </row>
    <row r="595" spans="7:7" x14ac:dyDescent="0.35">
      <c r="G595" s="855"/>
    </row>
    <row r="596" spans="7:7" x14ac:dyDescent="0.35">
      <c r="G596" s="855"/>
    </row>
    <row r="597" spans="7:7" x14ac:dyDescent="0.35">
      <c r="G597" s="855"/>
    </row>
    <row r="598" spans="7:7" x14ac:dyDescent="0.35">
      <c r="G598" s="855"/>
    </row>
    <row r="599" spans="7:7" x14ac:dyDescent="0.35">
      <c r="G599" s="855"/>
    </row>
    <row r="600" spans="7:7" x14ac:dyDescent="0.35">
      <c r="G600" s="855"/>
    </row>
    <row r="601" spans="7:7" x14ac:dyDescent="0.35">
      <c r="G601" s="855"/>
    </row>
    <row r="602" spans="7:7" x14ac:dyDescent="0.35">
      <c r="G602" s="855"/>
    </row>
    <row r="603" spans="7:7" x14ac:dyDescent="0.35">
      <c r="G603" s="855"/>
    </row>
    <row r="604" spans="7:7" x14ac:dyDescent="0.35">
      <c r="G604" s="855"/>
    </row>
    <row r="605" spans="7:7" x14ac:dyDescent="0.35">
      <c r="G605" s="855"/>
    </row>
    <row r="606" spans="7:7" x14ac:dyDescent="0.35">
      <c r="G606" s="855"/>
    </row>
    <row r="607" spans="7:7" x14ac:dyDescent="0.35">
      <c r="G607" s="855"/>
    </row>
    <row r="608" spans="7:7" x14ac:dyDescent="0.35">
      <c r="G608" s="855"/>
    </row>
    <row r="609" spans="7:7" x14ac:dyDescent="0.35">
      <c r="G609" s="855"/>
    </row>
    <row r="610" spans="7:7" x14ac:dyDescent="0.35">
      <c r="G610" s="855"/>
    </row>
    <row r="611" spans="7:7" x14ac:dyDescent="0.35">
      <c r="G611" s="855"/>
    </row>
    <row r="612" spans="7:7" x14ac:dyDescent="0.35">
      <c r="G612" s="855"/>
    </row>
    <row r="613" spans="7:7" x14ac:dyDescent="0.35">
      <c r="G613" s="855"/>
    </row>
    <row r="614" spans="7:7" x14ac:dyDescent="0.35">
      <c r="G614" s="855"/>
    </row>
    <row r="615" spans="7:7" x14ac:dyDescent="0.35">
      <c r="G615" s="855"/>
    </row>
    <row r="616" spans="7:7" x14ac:dyDescent="0.35">
      <c r="G616" s="855"/>
    </row>
    <row r="617" spans="7:7" x14ac:dyDescent="0.35">
      <c r="G617" s="855"/>
    </row>
    <row r="618" spans="7:7" x14ac:dyDescent="0.35">
      <c r="G618" s="855"/>
    </row>
    <row r="619" spans="7:7" x14ac:dyDescent="0.35">
      <c r="G619" s="855"/>
    </row>
    <row r="620" spans="7:7" x14ac:dyDescent="0.35">
      <c r="G620" s="855"/>
    </row>
  </sheetData>
  <sheetProtection algorithmName="SHA-512" hashValue="ERqKnbPlmJ+q5QPPO5/LCpgjSLtJcXXcr2hhbgr2V+T+G1v9t2xRta/4kv8vNLyKMpQ1ZW6coThuJ/vN0ecAVw==" saltValue="6ADzf00h1DrLpcJ4XELxfg==" spinCount="100000" sheet="1" formatCells="0" formatColumns="0" formatRows="0"/>
  <mergeCells count="22">
    <mergeCell ref="B2:H2"/>
    <mergeCell ref="B1:H1"/>
    <mergeCell ref="D13:E13"/>
    <mergeCell ref="D10:E10"/>
    <mergeCell ref="D11:E11"/>
    <mergeCell ref="D12:E12"/>
    <mergeCell ref="B27:F29"/>
    <mergeCell ref="D18:E18"/>
    <mergeCell ref="B3:H3"/>
    <mergeCell ref="B7:F7"/>
    <mergeCell ref="D8:E8"/>
    <mergeCell ref="E5:H5"/>
    <mergeCell ref="E6:H6"/>
    <mergeCell ref="E4:H4"/>
    <mergeCell ref="D15:E15"/>
    <mergeCell ref="D16:E16"/>
    <mergeCell ref="D17:E17"/>
    <mergeCell ref="D23:E23"/>
    <mergeCell ref="H19:H20"/>
    <mergeCell ref="B19:B20"/>
    <mergeCell ref="F19:F20"/>
    <mergeCell ref="D21:E21"/>
  </mergeCells>
  <dataValidations count="1">
    <dataValidation type="list" allowBlank="1" showInputMessage="1" showErrorMessage="1" sqref="H23 H10:H19" xr:uid="{00000000-0002-0000-0500-000000000000}">
      <formula1>"Yes, No, NA"</formula1>
    </dataValidation>
  </dataValidations>
  <printOptions horizontalCentered="1"/>
  <pageMargins left="0.25" right="0.25" top="0.75" bottom="0.75" header="0.3" footer="0.3"/>
  <pageSetup scale="66" fitToHeight="4" orientation="portrait" r:id="rId1"/>
  <headerFooter>
    <oddFooter>&amp;L&amp;F
&amp;A&amp;RPage &amp;P of &amp;N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B1:EB38"/>
  <sheetViews>
    <sheetView zoomScale="130" zoomScaleNormal="130" workbookViewId="0">
      <selection activeCell="C5" sqref="C5"/>
    </sheetView>
  </sheetViews>
  <sheetFormatPr defaultColWidth="8.7265625" defaultRowHeight="14.5" x14ac:dyDescent="0.35"/>
  <cols>
    <col min="1" max="1" width="2" style="4" customWidth="1"/>
    <col min="2" max="2" width="0.7265625" style="4" customWidth="1"/>
    <col min="3" max="3" width="29.90625" style="4" customWidth="1"/>
    <col min="4" max="4" width="18.6328125" style="4" customWidth="1"/>
    <col min="5" max="5" width="0.90625" style="4" customWidth="1"/>
    <col min="6" max="6" width="9" style="5" customWidth="1"/>
    <col min="7" max="7" width="9" style="9" customWidth="1"/>
    <col min="8" max="8" width="1" style="4" customWidth="1"/>
    <col min="9" max="9" width="8.36328125" style="6" customWidth="1"/>
    <col min="10" max="10" width="8.984375E-2" style="6" customWidth="1"/>
    <col min="11" max="11" width="9.7265625" style="4" customWidth="1"/>
    <col min="12" max="12" width="9.90625" style="4" customWidth="1"/>
    <col min="13" max="16384" width="8.7265625" style="4"/>
  </cols>
  <sheetData>
    <row r="1" spans="2:132" ht="15.5" x14ac:dyDescent="0.35">
      <c r="B1" s="1077" t="str">
        <f>file</f>
        <v>KHC AHTF Home Repair Program</v>
      </c>
      <c r="C1" s="1077"/>
      <c r="D1" s="1077"/>
      <c r="E1" s="1077"/>
      <c r="F1" s="1077"/>
      <c r="G1" s="1077"/>
      <c r="H1" s="1077"/>
      <c r="I1" s="1077"/>
    </row>
    <row r="2" spans="2:132" ht="21.65" customHeight="1" x14ac:dyDescent="0.35">
      <c r="B2" s="1080" t="s">
        <v>292</v>
      </c>
      <c r="C2" s="1080"/>
      <c r="D2" s="1080"/>
      <c r="E2" s="1080"/>
      <c r="F2" s="1080"/>
      <c r="G2" s="1080"/>
      <c r="H2" s="1080"/>
      <c r="I2" s="1080"/>
      <c r="J2" s="1080"/>
    </row>
    <row r="3" spans="2:132" s="766" customFormat="1" ht="20.399999999999999" customHeight="1" x14ac:dyDescent="0.35">
      <c r="B3" s="994" t="s">
        <v>301</v>
      </c>
      <c r="C3" s="994"/>
      <c r="D3" s="994"/>
      <c r="E3" s="994"/>
      <c r="F3" s="994"/>
      <c r="G3" s="994"/>
      <c r="H3" s="994"/>
      <c r="I3" s="994"/>
      <c r="J3" s="764"/>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row>
    <row r="4" spans="2:132" s="102" customFormat="1" ht="12" x14ac:dyDescent="0.3">
      <c r="B4" s="384"/>
      <c r="C4" s="422">
        <f>developer</f>
        <v>0</v>
      </c>
      <c r="D4" s="384"/>
      <c r="E4" s="100"/>
      <c r="F4" s="361" t="s">
        <v>24</v>
      </c>
      <c r="G4" s="1086">
        <f>ProjNum</f>
        <v>0</v>
      </c>
      <c r="H4" s="1086"/>
      <c r="I4" s="108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row>
    <row r="5" spans="2:132" s="102" customFormat="1" ht="12" x14ac:dyDescent="0.3">
      <c r="B5" s="384"/>
      <c r="C5" s="422">
        <f>proj</f>
        <v>0</v>
      </c>
      <c r="D5" s="384"/>
      <c r="E5" s="100"/>
      <c r="F5" s="100"/>
      <c r="G5" s="343"/>
      <c r="H5" s="343"/>
      <c r="I5" s="343"/>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row>
    <row r="6" spans="2:132" s="102" customFormat="1" ht="12" x14ac:dyDescent="0.3">
      <c r="B6" s="98"/>
      <c r="C6" s="423">
        <f>city</f>
        <v>0</v>
      </c>
      <c r="D6" s="98"/>
      <c r="E6" s="100"/>
      <c r="F6" s="361" t="s">
        <v>158</v>
      </c>
      <c r="G6" s="1086">
        <f>buyer</f>
        <v>0</v>
      </c>
      <c r="H6" s="1086"/>
      <c r="I6" s="108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row>
    <row r="7" spans="2:132" s="10" customFormat="1" ht="5.15" customHeight="1" x14ac:dyDescent="0.35">
      <c r="B7" s="22"/>
      <c r="C7" s="22"/>
      <c r="D7" s="22"/>
      <c r="E7" s="3"/>
      <c r="F7" s="23"/>
      <c r="G7" s="24"/>
      <c r="H7" s="3"/>
      <c r="I7" s="24"/>
      <c r="J7" s="24"/>
    </row>
    <row r="8" spans="2:132" s="33" customFormat="1" ht="15.65" customHeight="1" x14ac:dyDescent="0.35">
      <c r="B8" s="357"/>
      <c r="C8" s="357" t="s">
        <v>168</v>
      </c>
      <c r="D8" s="357"/>
      <c r="E8" s="357"/>
      <c r="F8" s="358">
        <f>F23</f>
        <v>0</v>
      </c>
      <c r="G8" s="366" t="s">
        <v>350</v>
      </c>
      <c r="H8" s="359"/>
      <c r="I8" s="359"/>
      <c r="J8" s="29" t="str">
        <f>IF(F8&gt;15000,"OVER KHC Limit!","")</f>
        <v/>
      </c>
    </row>
    <row r="9" spans="2:132" s="33" customFormat="1" ht="15.65" customHeight="1" x14ac:dyDescent="0.35">
      <c r="B9" s="357"/>
      <c r="C9" s="357" t="s">
        <v>178</v>
      </c>
      <c r="D9" s="357"/>
      <c r="E9" s="357"/>
      <c r="F9" s="358">
        <f>F24</f>
        <v>0</v>
      </c>
      <c r="G9" s="366" t="s">
        <v>351</v>
      </c>
      <c r="H9" s="360"/>
      <c r="I9" s="360"/>
      <c r="J9" s="29" t="str">
        <f>IF(F9&gt;1125,"OVER KHC Limit!","")</f>
        <v/>
      </c>
    </row>
    <row r="10" spans="2:132" s="36" customFormat="1" ht="18" customHeight="1" x14ac:dyDescent="0.35">
      <c r="B10" s="38"/>
      <c r="C10" s="38" t="s">
        <v>1</v>
      </c>
      <c r="D10" s="38"/>
      <c r="E10" s="34"/>
      <c r="F10" s="35">
        <f>F8+F9</f>
        <v>0</v>
      </c>
      <c r="G10" s="367" t="s">
        <v>352</v>
      </c>
      <c r="J10" s="37"/>
    </row>
    <row r="11" spans="2:132" s="1" customFormat="1" ht="7" customHeight="1" x14ac:dyDescent="0.35">
      <c r="B11" s="26"/>
      <c r="C11" s="26"/>
      <c r="D11" s="26"/>
      <c r="E11" s="27"/>
      <c r="F11" s="30"/>
      <c r="G11" s="28"/>
      <c r="J11" s="7"/>
    </row>
    <row r="12" spans="2:132" s="10" customFormat="1" ht="21.65" hidden="1" customHeight="1" x14ac:dyDescent="0.35">
      <c r="B12" s="12"/>
      <c r="C12" s="12"/>
      <c r="D12" s="12"/>
      <c r="F12" s="1084"/>
      <c r="G12" s="1084"/>
      <c r="I12" s="1085" t="s">
        <v>2</v>
      </c>
      <c r="J12" s="20"/>
    </row>
    <row r="13" spans="2:132" s="10" customFormat="1" ht="19" customHeight="1" x14ac:dyDescent="0.35">
      <c r="B13" s="21"/>
      <c r="C13" s="21" t="s">
        <v>5</v>
      </c>
      <c r="D13" s="21"/>
      <c r="E13" s="3"/>
      <c r="F13" s="1084"/>
      <c r="G13" s="1084"/>
      <c r="H13" s="24"/>
      <c r="I13" s="1085"/>
      <c r="J13" s="20"/>
    </row>
    <row r="14" spans="2:132" s="10" customFormat="1" x14ac:dyDescent="0.35">
      <c r="B14" s="344"/>
      <c r="C14" s="344" t="s">
        <v>326</v>
      </c>
      <c r="D14" s="344"/>
      <c r="E14" s="3"/>
      <c r="F14" s="345"/>
      <c r="G14" s="345"/>
      <c r="H14" s="24"/>
      <c r="I14" s="347"/>
      <c r="J14" s="20"/>
    </row>
    <row r="15" spans="2:132" s="10" customFormat="1" ht="16" customHeight="1" x14ac:dyDescent="0.35">
      <c r="C15" s="1087" t="s">
        <v>327</v>
      </c>
      <c r="D15" s="1087"/>
      <c r="F15" s="1083">
        <f>'2)Repair Scope'!F22</f>
        <v>0</v>
      </c>
      <c r="G15" s="1083"/>
      <c r="H15" s="31"/>
      <c r="I15" s="348"/>
      <c r="J15" s="20"/>
      <c r="K15" s="492"/>
    </row>
    <row r="16" spans="2:132" s="10" customFormat="1" ht="16" customHeight="1" x14ac:dyDescent="0.35">
      <c r="B16" s="346"/>
      <c r="C16" s="421" t="s">
        <v>252</v>
      </c>
      <c r="D16" s="588">
        <f>'a)Compliance &amp; Underwriting'!C15</f>
        <v>2249.9249999999997</v>
      </c>
      <c r="F16" s="1088">
        <f>0.075*F15</f>
        <v>0</v>
      </c>
      <c r="G16" s="1088"/>
      <c r="H16" s="31"/>
      <c r="I16" s="348"/>
      <c r="J16" s="20"/>
      <c r="K16" s="491"/>
    </row>
    <row r="17" spans="2:10" s="10" customFormat="1" x14ac:dyDescent="0.35">
      <c r="B17" s="344"/>
      <c r="C17" s="344" t="s">
        <v>177</v>
      </c>
      <c r="D17" s="344"/>
      <c r="E17" s="3"/>
      <c r="F17" s="345"/>
      <c r="G17" s="345"/>
      <c r="H17" s="24"/>
      <c r="I17" s="347"/>
      <c r="J17" s="20"/>
    </row>
    <row r="18" spans="2:10" s="10" customFormat="1" ht="16" customHeight="1" x14ac:dyDescent="0.35">
      <c r="C18" s="1087" t="s">
        <v>328</v>
      </c>
      <c r="D18" s="1087"/>
      <c r="F18" s="1083">
        <f>'2)Repair Scope'!F23</f>
        <v>0</v>
      </c>
      <c r="G18" s="1083"/>
      <c r="H18" s="31"/>
      <c r="I18" s="348"/>
      <c r="J18" s="20"/>
    </row>
    <row r="19" spans="2:10" s="10" customFormat="1" ht="16" customHeight="1" x14ac:dyDescent="0.35">
      <c r="C19" s="1081" t="s">
        <v>175</v>
      </c>
      <c r="D19" s="1081"/>
      <c r="F19" s="1088"/>
      <c r="G19" s="1088"/>
      <c r="H19" s="31"/>
      <c r="I19" s="348"/>
      <c r="J19" s="20"/>
    </row>
    <row r="20" spans="2:10" s="14" customFormat="1" ht="16" customHeight="1" x14ac:dyDescent="0.35">
      <c r="B20" s="13"/>
      <c r="C20" s="13" t="s">
        <v>0</v>
      </c>
      <c r="D20" s="13"/>
      <c r="F20" s="1089" t="str">
        <f>IF(SUM(F15:F19)=0,"0",SUM(F15:F19))</f>
        <v>0</v>
      </c>
      <c r="G20" s="1089"/>
      <c r="H20" s="15"/>
      <c r="I20" s="349"/>
      <c r="J20" s="350"/>
    </row>
    <row r="21" spans="2:10" s="10" customFormat="1" ht="8.5" customHeight="1" x14ac:dyDescent="0.35">
      <c r="B21" s="13"/>
      <c r="C21" s="13"/>
      <c r="D21" s="13"/>
      <c r="F21" s="16"/>
      <c r="H21" s="16"/>
      <c r="I21" s="351"/>
      <c r="J21" s="20"/>
    </row>
    <row r="22" spans="2:10" s="10" customFormat="1" ht="19" customHeight="1" x14ac:dyDescent="0.35">
      <c r="B22" s="21"/>
      <c r="C22" s="21" t="s">
        <v>4</v>
      </c>
      <c r="D22" s="21"/>
      <c r="E22" s="3"/>
      <c r="F22" s="17"/>
      <c r="G22" s="11"/>
      <c r="H22" s="24"/>
      <c r="I22" s="352"/>
      <c r="J22" s="20"/>
    </row>
    <row r="23" spans="2:10" s="10" customFormat="1" ht="16" customHeight="1" x14ac:dyDescent="0.35">
      <c r="C23" s="1082" t="s">
        <v>223</v>
      </c>
      <c r="D23" s="1082"/>
      <c r="F23" s="1091">
        <f>IF(F15&gt;'a)Compliance &amp; Underwriting'!C13,15000,F15)</f>
        <v>0</v>
      </c>
      <c r="G23" s="1091"/>
      <c r="H23" s="32"/>
      <c r="I23" s="348" t="e">
        <f t="shared" ref="I23:I27" si="0">F23/tdc</f>
        <v>#DIV/0!</v>
      </c>
      <c r="J23" s="20"/>
    </row>
    <row r="24" spans="2:10" s="10" customFormat="1" ht="16" customHeight="1" x14ac:dyDescent="0.35">
      <c r="C24" s="1082" t="s">
        <v>7</v>
      </c>
      <c r="D24" s="1082"/>
      <c r="F24" s="1092">
        <f>IF(F16&lt;'a)Compliance &amp; Underwriting'!C15,F16,0.075*F23)</f>
        <v>0</v>
      </c>
      <c r="G24" s="1092"/>
      <c r="H24" s="32"/>
      <c r="I24" s="348" t="e">
        <f>F24/(F23+F25+F26)</f>
        <v>#DIV/0!</v>
      </c>
      <c r="J24" s="20"/>
    </row>
    <row r="25" spans="2:10" s="10" customFormat="1" ht="16" customHeight="1" x14ac:dyDescent="0.35">
      <c r="C25" s="1078" t="s">
        <v>218</v>
      </c>
      <c r="D25" s="1078"/>
      <c r="F25" s="1088"/>
      <c r="G25" s="1088"/>
      <c r="H25" s="31"/>
      <c r="I25" s="348" t="e">
        <f t="shared" si="0"/>
        <v>#DIV/0!</v>
      </c>
      <c r="J25" s="20"/>
    </row>
    <row r="26" spans="2:10" s="10" customFormat="1" ht="16" customHeight="1" x14ac:dyDescent="0.35">
      <c r="C26" s="1079" t="s">
        <v>218</v>
      </c>
      <c r="D26" s="1079"/>
      <c r="F26" s="1093"/>
      <c r="G26" s="1093"/>
      <c r="H26" s="31"/>
      <c r="I26" s="348" t="e">
        <f t="shared" si="0"/>
        <v>#DIV/0!</v>
      </c>
      <c r="J26" s="20"/>
    </row>
    <row r="27" spans="2:10" s="14" customFormat="1" ht="16" customHeight="1" x14ac:dyDescent="0.35">
      <c r="B27" s="13"/>
      <c r="C27" s="13" t="s">
        <v>3</v>
      </c>
      <c r="D27" s="13"/>
      <c r="F27" s="1094" t="str">
        <f>IF(SUM(F23:F26)=0,"0",SUM(F23:F26))</f>
        <v>0</v>
      </c>
      <c r="G27" s="1094"/>
      <c r="H27" s="15"/>
      <c r="I27" s="348" t="e">
        <f t="shared" si="0"/>
        <v>#DIV/0!</v>
      </c>
      <c r="J27" s="350"/>
    </row>
    <row r="28" spans="2:10" s="10" customFormat="1" ht="9.75" customHeight="1" x14ac:dyDescent="0.35">
      <c r="B28" s="13"/>
      <c r="C28" s="13"/>
      <c r="D28" s="13"/>
      <c r="F28" s="16"/>
      <c r="H28" s="16"/>
      <c r="I28" s="348"/>
      <c r="J28" s="20"/>
    </row>
    <row r="29" spans="2:10" s="10" customFormat="1" ht="3.65" customHeight="1" x14ac:dyDescent="0.35">
      <c r="B29" s="21"/>
      <c r="C29" s="21"/>
      <c r="D29" s="21"/>
      <c r="E29" s="2"/>
      <c r="F29" s="11"/>
      <c r="G29" s="8"/>
      <c r="H29" s="2"/>
      <c r="I29" s="352"/>
      <c r="J29" s="20"/>
    </row>
    <row r="30" spans="2:10" s="19" customFormat="1" ht="35.5" customHeight="1" x14ac:dyDescent="0.35">
      <c r="B30" s="18"/>
      <c r="C30" s="18" t="s">
        <v>6</v>
      </c>
      <c r="D30" s="18"/>
      <c r="F30" s="1090">
        <f>F27-F20</f>
        <v>0</v>
      </c>
      <c r="G30" s="1090"/>
      <c r="H30" s="25"/>
      <c r="I30" s="424" t="e">
        <f>F30/tdc</f>
        <v>#DIV/0!</v>
      </c>
      <c r="J30" s="353"/>
    </row>
    <row r="31" spans="2:10" s="10" customFormat="1" ht="3.65" customHeight="1" x14ac:dyDescent="0.35">
      <c r="B31" s="21"/>
      <c r="C31" s="21"/>
      <c r="D31" s="21"/>
      <c r="E31" s="2"/>
      <c r="F31" s="11"/>
      <c r="G31" s="8"/>
      <c r="H31" s="2"/>
      <c r="I31" s="352"/>
      <c r="J31" s="20"/>
    </row>
    <row r="32" spans="2:10" s="10" customFormat="1" x14ac:dyDescent="0.35">
      <c r="G32" s="16"/>
      <c r="H32" s="16"/>
      <c r="I32" s="354"/>
      <c r="J32" s="20"/>
    </row>
    <row r="33" spans="7:10" s="10" customFormat="1" x14ac:dyDescent="0.35">
      <c r="G33" s="16"/>
      <c r="H33" s="16"/>
      <c r="I33" s="20"/>
      <c r="J33" s="20"/>
    </row>
    <row r="34" spans="7:10" x14ac:dyDescent="0.35">
      <c r="I34" s="355"/>
      <c r="J34" s="356"/>
    </row>
    <row r="35" spans="7:10" x14ac:dyDescent="0.35">
      <c r="I35" s="355"/>
      <c r="J35" s="356"/>
    </row>
    <row r="36" spans="7:10" x14ac:dyDescent="0.35">
      <c r="I36" s="355"/>
      <c r="J36" s="356"/>
    </row>
    <row r="37" spans="7:10" x14ac:dyDescent="0.35">
      <c r="I37" s="355"/>
      <c r="J37" s="356"/>
    </row>
    <row r="38" spans="7:10" x14ac:dyDescent="0.35">
      <c r="I38" s="355"/>
      <c r="J38" s="355"/>
    </row>
  </sheetData>
  <sheetProtection algorithmName="SHA-512" hashValue="XWk6GqClH6h9CHCff86KTMAoiPE4LME1z3Y6BJQmBTZwtICBVLFZycZAsMRIJlFaseVFdTF9WsdW4Hrws9urRA==" saltValue="TUVoqdyOgB2x+rekMwlnSQ==" spinCount="100000" sheet="1" objects="1" scenarios="1"/>
  <mergeCells count="25">
    <mergeCell ref="F19:G19"/>
    <mergeCell ref="F16:G16"/>
    <mergeCell ref="F20:G20"/>
    <mergeCell ref="F30:G30"/>
    <mergeCell ref="F23:G23"/>
    <mergeCell ref="F24:G24"/>
    <mergeCell ref="F25:G25"/>
    <mergeCell ref="F26:G26"/>
    <mergeCell ref="F27:G27"/>
    <mergeCell ref="B3:I3"/>
    <mergeCell ref="B1:I1"/>
    <mergeCell ref="C25:D25"/>
    <mergeCell ref="C26:D26"/>
    <mergeCell ref="B2:J2"/>
    <mergeCell ref="C19:D19"/>
    <mergeCell ref="C23:D23"/>
    <mergeCell ref="C24:D24"/>
    <mergeCell ref="F15:G15"/>
    <mergeCell ref="F12:G13"/>
    <mergeCell ref="I12:I13"/>
    <mergeCell ref="F18:G18"/>
    <mergeCell ref="G4:I4"/>
    <mergeCell ref="G6:I6"/>
    <mergeCell ref="C15:D15"/>
    <mergeCell ref="C18:D18"/>
  </mergeCells>
  <dataValidations xWindow="1265" yWindow="598" count="3">
    <dataValidation allowBlank="1" showErrorMessage="1" prompt="Maximun AHTF funding for repair costs is $15,000." sqref="F23:G23" xr:uid="{00000000-0002-0000-0600-000000000000}"/>
    <dataValidation allowBlank="1" showInputMessage="1" showErrorMessage="1" prompt="Maximun HOME or AHTF development subsidy is $25,000." sqref="H23:H24" xr:uid="{00000000-0002-0000-0600-000001000000}"/>
    <dataValidation allowBlank="1" showErrorMessage="1" prompt="This cell contrains a default formula.  If you plan to take LESS than 7.5% AHTF Admin Fee, you may delete the formula." sqref="F16:G16" xr:uid="{00000000-0002-0000-0600-000002000000}"/>
  </dataValidations>
  <printOptions horizontalCentered="1"/>
  <pageMargins left="0.7" right="0.7" top="0.75" bottom="0.75" header="0.3" footer="0.3"/>
  <pageSetup fitToHeight="2" orientation="portrait" r:id="rId1"/>
  <headerFooter>
    <oddFooter>&amp;L&amp;10&amp;K01+033&amp;F
&amp;A&amp;R&amp;"-,Italic"&amp;10&amp;K01+033Page &amp;P of &amp;N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GB56"/>
  <sheetViews>
    <sheetView showGridLines="0" topLeftCell="A22" zoomScaleNormal="100" workbookViewId="0">
      <selection activeCell="F40" sqref="F40"/>
    </sheetView>
  </sheetViews>
  <sheetFormatPr defaultColWidth="9.08984375" defaultRowHeight="13" x14ac:dyDescent="0.3"/>
  <cols>
    <col min="1" max="1" width="3.08984375" style="245" customWidth="1"/>
    <col min="2" max="2" width="9.08984375" style="246"/>
    <col min="3" max="3" width="9.36328125" style="246" customWidth="1"/>
    <col min="4" max="5" width="9.08984375" style="246"/>
    <col min="6" max="6" width="10.6328125" style="246" customWidth="1"/>
    <col min="7" max="7" width="9.08984375" style="246"/>
    <col min="8" max="8" width="10.36328125" style="246" customWidth="1"/>
    <col min="9" max="9" width="10.08984375" style="246" bestFit="1" customWidth="1"/>
    <col min="10" max="11" width="11.26953125" style="246" customWidth="1"/>
    <col min="12" max="12" width="3.08984375" style="245" customWidth="1"/>
    <col min="13" max="25" width="9.08984375" style="93"/>
    <col min="26" max="256" width="9.08984375" style="246"/>
    <col min="257" max="257" width="6.36328125" style="246" customWidth="1"/>
    <col min="258" max="258" width="9.08984375" style="246"/>
    <col min="259" max="259" width="9.36328125" style="246" customWidth="1"/>
    <col min="260" max="261" width="9.08984375" style="246"/>
    <col min="262" max="262" width="10.6328125" style="246" customWidth="1"/>
    <col min="263" max="263" width="9.08984375" style="246"/>
    <col min="264" max="264" width="10.36328125" style="246" customWidth="1"/>
    <col min="265" max="265" width="10.08984375" style="246" bestFit="1" customWidth="1"/>
    <col min="266" max="266" width="10.90625" style="246" customWidth="1"/>
    <col min="267" max="267" width="14.36328125" style="246" customWidth="1"/>
    <col min="268" max="268" width="3.08984375" style="246" customWidth="1"/>
    <col min="269" max="512" width="9.08984375" style="246"/>
    <col min="513" max="513" width="6.36328125" style="246" customWidth="1"/>
    <col min="514" max="514" width="9.08984375" style="246"/>
    <col min="515" max="515" width="9.36328125" style="246" customWidth="1"/>
    <col min="516" max="517" width="9.08984375" style="246"/>
    <col min="518" max="518" width="10.6328125" style="246" customWidth="1"/>
    <col min="519" max="519" width="9.08984375" style="246"/>
    <col min="520" max="520" width="10.36328125" style="246" customWidth="1"/>
    <col min="521" max="521" width="10.08984375" style="246" bestFit="1" customWidth="1"/>
    <col min="522" max="522" width="10.90625" style="246" customWidth="1"/>
    <col min="523" max="523" width="14.36328125" style="246" customWidth="1"/>
    <col min="524" max="524" width="3.08984375" style="246" customWidth="1"/>
    <col min="525" max="768" width="9.08984375" style="246"/>
    <col min="769" max="769" width="6.36328125" style="246" customWidth="1"/>
    <col min="770" max="770" width="9.08984375" style="246"/>
    <col min="771" max="771" width="9.36328125" style="246" customWidth="1"/>
    <col min="772" max="773" width="9.08984375" style="246"/>
    <col min="774" max="774" width="10.6328125" style="246" customWidth="1"/>
    <col min="775" max="775" width="9.08984375" style="246"/>
    <col min="776" max="776" width="10.36328125" style="246" customWidth="1"/>
    <col min="777" max="777" width="10.08984375" style="246" bestFit="1" customWidth="1"/>
    <col min="778" max="778" width="10.90625" style="246" customWidth="1"/>
    <col min="779" max="779" width="14.36328125" style="246" customWidth="1"/>
    <col min="780" max="780" width="3.08984375" style="246" customWidth="1"/>
    <col min="781" max="1024" width="9.08984375" style="246"/>
    <col min="1025" max="1025" width="6.36328125" style="246" customWidth="1"/>
    <col min="1026" max="1026" width="9.08984375" style="246"/>
    <col min="1027" max="1027" width="9.36328125" style="246" customWidth="1"/>
    <col min="1028" max="1029" width="9.08984375" style="246"/>
    <col min="1030" max="1030" width="10.6328125" style="246" customWidth="1"/>
    <col min="1031" max="1031" width="9.08984375" style="246"/>
    <col min="1032" max="1032" width="10.36328125" style="246" customWidth="1"/>
    <col min="1033" max="1033" width="10.08984375" style="246" bestFit="1" customWidth="1"/>
    <col min="1034" max="1034" width="10.90625" style="246" customWidth="1"/>
    <col min="1035" max="1035" width="14.36328125" style="246" customWidth="1"/>
    <col min="1036" max="1036" width="3.08984375" style="246" customWidth="1"/>
    <col min="1037" max="1280" width="9.08984375" style="246"/>
    <col min="1281" max="1281" width="6.36328125" style="246" customWidth="1"/>
    <col min="1282" max="1282" width="9.08984375" style="246"/>
    <col min="1283" max="1283" width="9.36328125" style="246" customWidth="1"/>
    <col min="1284" max="1285" width="9.08984375" style="246"/>
    <col min="1286" max="1286" width="10.6328125" style="246" customWidth="1"/>
    <col min="1287" max="1287" width="9.08984375" style="246"/>
    <col min="1288" max="1288" width="10.36328125" style="246" customWidth="1"/>
    <col min="1289" max="1289" width="10.08984375" style="246" bestFit="1" customWidth="1"/>
    <col min="1290" max="1290" width="10.90625" style="246" customWidth="1"/>
    <col min="1291" max="1291" width="14.36328125" style="246" customWidth="1"/>
    <col min="1292" max="1292" width="3.08984375" style="246" customWidth="1"/>
    <col min="1293" max="1536" width="9.08984375" style="246"/>
    <col min="1537" max="1537" width="6.36328125" style="246" customWidth="1"/>
    <col min="1538" max="1538" width="9.08984375" style="246"/>
    <col min="1539" max="1539" width="9.36328125" style="246" customWidth="1"/>
    <col min="1540" max="1541" width="9.08984375" style="246"/>
    <col min="1542" max="1542" width="10.6328125" style="246" customWidth="1"/>
    <col min="1543" max="1543" width="9.08984375" style="246"/>
    <col min="1544" max="1544" width="10.36328125" style="246" customWidth="1"/>
    <col min="1545" max="1545" width="10.08984375" style="246" bestFit="1" customWidth="1"/>
    <col min="1546" max="1546" width="10.90625" style="246" customWidth="1"/>
    <col min="1547" max="1547" width="14.36328125" style="246" customWidth="1"/>
    <col min="1548" max="1548" width="3.08984375" style="246" customWidth="1"/>
    <col min="1549" max="1792" width="9.08984375" style="246"/>
    <col min="1793" max="1793" width="6.36328125" style="246" customWidth="1"/>
    <col min="1794" max="1794" width="9.08984375" style="246"/>
    <col min="1795" max="1795" width="9.36328125" style="246" customWidth="1"/>
    <col min="1796" max="1797" width="9.08984375" style="246"/>
    <col min="1798" max="1798" width="10.6328125" style="246" customWidth="1"/>
    <col min="1799" max="1799" width="9.08984375" style="246"/>
    <col min="1800" max="1800" width="10.36328125" style="246" customWidth="1"/>
    <col min="1801" max="1801" width="10.08984375" style="246" bestFit="1" customWidth="1"/>
    <col min="1802" max="1802" width="10.90625" style="246" customWidth="1"/>
    <col min="1803" max="1803" width="14.36328125" style="246" customWidth="1"/>
    <col min="1804" max="1804" width="3.08984375" style="246" customWidth="1"/>
    <col min="1805" max="2048" width="9.08984375" style="246"/>
    <col min="2049" max="2049" width="6.36328125" style="246" customWidth="1"/>
    <col min="2050" max="2050" width="9.08984375" style="246"/>
    <col min="2051" max="2051" width="9.36328125" style="246" customWidth="1"/>
    <col min="2052" max="2053" width="9.08984375" style="246"/>
    <col min="2054" max="2054" width="10.6328125" style="246" customWidth="1"/>
    <col min="2055" max="2055" width="9.08984375" style="246"/>
    <col min="2056" max="2056" width="10.36328125" style="246" customWidth="1"/>
    <col min="2057" max="2057" width="10.08984375" style="246" bestFit="1" customWidth="1"/>
    <col min="2058" max="2058" width="10.90625" style="246" customWidth="1"/>
    <col min="2059" max="2059" width="14.36328125" style="246" customWidth="1"/>
    <col min="2060" max="2060" width="3.08984375" style="246" customWidth="1"/>
    <col min="2061" max="2304" width="9.08984375" style="246"/>
    <col min="2305" max="2305" width="6.36328125" style="246" customWidth="1"/>
    <col min="2306" max="2306" width="9.08984375" style="246"/>
    <col min="2307" max="2307" width="9.36328125" style="246" customWidth="1"/>
    <col min="2308" max="2309" width="9.08984375" style="246"/>
    <col min="2310" max="2310" width="10.6328125" style="246" customWidth="1"/>
    <col min="2311" max="2311" width="9.08984375" style="246"/>
    <col min="2312" max="2312" width="10.36328125" style="246" customWidth="1"/>
    <col min="2313" max="2313" width="10.08984375" style="246" bestFit="1" customWidth="1"/>
    <col min="2314" max="2314" width="10.90625" style="246" customWidth="1"/>
    <col min="2315" max="2315" width="14.36328125" style="246" customWidth="1"/>
    <col min="2316" max="2316" width="3.08984375" style="246" customWidth="1"/>
    <col min="2317" max="2560" width="9.08984375" style="246"/>
    <col min="2561" max="2561" width="6.36328125" style="246" customWidth="1"/>
    <col min="2562" max="2562" width="9.08984375" style="246"/>
    <col min="2563" max="2563" width="9.36328125" style="246" customWidth="1"/>
    <col min="2564" max="2565" width="9.08984375" style="246"/>
    <col min="2566" max="2566" width="10.6328125" style="246" customWidth="1"/>
    <col min="2567" max="2567" width="9.08984375" style="246"/>
    <col min="2568" max="2568" width="10.36328125" style="246" customWidth="1"/>
    <col min="2569" max="2569" width="10.08984375" style="246" bestFit="1" customWidth="1"/>
    <col min="2570" max="2570" width="10.90625" style="246" customWidth="1"/>
    <col min="2571" max="2571" width="14.36328125" style="246" customWidth="1"/>
    <col min="2572" max="2572" width="3.08984375" style="246" customWidth="1"/>
    <col min="2573" max="2816" width="9.08984375" style="246"/>
    <col min="2817" max="2817" width="6.36328125" style="246" customWidth="1"/>
    <col min="2818" max="2818" width="9.08984375" style="246"/>
    <col min="2819" max="2819" width="9.36328125" style="246" customWidth="1"/>
    <col min="2820" max="2821" width="9.08984375" style="246"/>
    <col min="2822" max="2822" width="10.6328125" style="246" customWidth="1"/>
    <col min="2823" max="2823" width="9.08984375" style="246"/>
    <col min="2824" max="2824" width="10.36328125" style="246" customWidth="1"/>
    <col min="2825" max="2825" width="10.08984375" style="246" bestFit="1" customWidth="1"/>
    <col min="2826" max="2826" width="10.90625" style="246" customWidth="1"/>
    <col min="2827" max="2827" width="14.36328125" style="246" customWidth="1"/>
    <col min="2828" max="2828" width="3.08984375" style="246" customWidth="1"/>
    <col min="2829" max="3072" width="9.08984375" style="246"/>
    <col min="3073" max="3073" width="6.36328125" style="246" customWidth="1"/>
    <col min="3074" max="3074" width="9.08984375" style="246"/>
    <col min="3075" max="3075" width="9.36328125" style="246" customWidth="1"/>
    <col min="3076" max="3077" width="9.08984375" style="246"/>
    <col min="3078" max="3078" width="10.6328125" style="246" customWidth="1"/>
    <col min="3079" max="3079" width="9.08984375" style="246"/>
    <col min="3080" max="3080" width="10.36328125" style="246" customWidth="1"/>
    <col min="3081" max="3081" width="10.08984375" style="246" bestFit="1" customWidth="1"/>
    <col min="3082" max="3082" width="10.90625" style="246" customWidth="1"/>
    <col min="3083" max="3083" width="14.36328125" style="246" customWidth="1"/>
    <col min="3084" max="3084" width="3.08984375" style="246" customWidth="1"/>
    <col min="3085" max="3328" width="9.08984375" style="246"/>
    <col min="3329" max="3329" width="6.36328125" style="246" customWidth="1"/>
    <col min="3330" max="3330" width="9.08984375" style="246"/>
    <col min="3331" max="3331" width="9.36328125" style="246" customWidth="1"/>
    <col min="3332" max="3333" width="9.08984375" style="246"/>
    <col min="3334" max="3334" width="10.6328125" style="246" customWidth="1"/>
    <col min="3335" max="3335" width="9.08984375" style="246"/>
    <col min="3336" max="3336" width="10.36328125" style="246" customWidth="1"/>
    <col min="3337" max="3337" width="10.08984375" style="246" bestFit="1" customWidth="1"/>
    <col min="3338" max="3338" width="10.90625" style="246" customWidth="1"/>
    <col min="3339" max="3339" width="14.36328125" style="246" customWidth="1"/>
    <col min="3340" max="3340" width="3.08984375" style="246" customWidth="1"/>
    <col min="3341" max="3584" width="9.08984375" style="246"/>
    <col min="3585" max="3585" width="6.36328125" style="246" customWidth="1"/>
    <col min="3586" max="3586" width="9.08984375" style="246"/>
    <col min="3587" max="3587" width="9.36328125" style="246" customWidth="1"/>
    <col min="3588" max="3589" width="9.08984375" style="246"/>
    <col min="3590" max="3590" width="10.6328125" style="246" customWidth="1"/>
    <col min="3591" max="3591" width="9.08984375" style="246"/>
    <col min="3592" max="3592" width="10.36328125" style="246" customWidth="1"/>
    <col min="3593" max="3593" width="10.08984375" style="246" bestFit="1" customWidth="1"/>
    <col min="3594" max="3594" width="10.90625" style="246" customWidth="1"/>
    <col min="3595" max="3595" width="14.36328125" style="246" customWidth="1"/>
    <col min="3596" max="3596" width="3.08984375" style="246" customWidth="1"/>
    <col min="3597" max="3840" width="9.08984375" style="246"/>
    <col min="3841" max="3841" width="6.36328125" style="246" customWidth="1"/>
    <col min="3842" max="3842" width="9.08984375" style="246"/>
    <col min="3843" max="3843" width="9.36328125" style="246" customWidth="1"/>
    <col min="3844" max="3845" width="9.08984375" style="246"/>
    <col min="3846" max="3846" width="10.6328125" style="246" customWidth="1"/>
    <col min="3847" max="3847" width="9.08984375" style="246"/>
    <col min="3848" max="3848" width="10.36328125" style="246" customWidth="1"/>
    <col min="3849" max="3849" width="10.08984375" style="246" bestFit="1" customWidth="1"/>
    <col min="3850" max="3850" width="10.90625" style="246" customWidth="1"/>
    <col min="3851" max="3851" width="14.36328125" style="246" customWidth="1"/>
    <col min="3852" max="3852" width="3.08984375" style="246" customWidth="1"/>
    <col min="3853" max="4096" width="9.08984375" style="246"/>
    <col min="4097" max="4097" width="6.36328125" style="246" customWidth="1"/>
    <col min="4098" max="4098" width="9.08984375" style="246"/>
    <col min="4099" max="4099" width="9.36328125" style="246" customWidth="1"/>
    <col min="4100" max="4101" width="9.08984375" style="246"/>
    <col min="4102" max="4102" width="10.6328125" style="246" customWidth="1"/>
    <col min="4103" max="4103" width="9.08984375" style="246"/>
    <col min="4104" max="4104" width="10.36328125" style="246" customWidth="1"/>
    <col min="4105" max="4105" width="10.08984375" style="246" bestFit="1" customWidth="1"/>
    <col min="4106" max="4106" width="10.90625" style="246" customWidth="1"/>
    <col min="4107" max="4107" width="14.36328125" style="246" customWidth="1"/>
    <col min="4108" max="4108" width="3.08984375" style="246" customWidth="1"/>
    <col min="4109" max="4352" width="9.08984375" style="246"/>
    <col min="4353" max="4353" width="6.36328125" style="246" customWidth="1"/>
    <col min="4354" max="4354" width="9.08984375" style="246"/>
    <col min="4355" max="4355" width="9.36328125" style="246" customWidth="1"/>
    <col min="4356" max="4357" width="9.08984375" style="246"/>
    <col min="4358" max="4358" width="10.6328125" style="246" customWidth="1"/>
    <col min="4359" max="4359" width="9.08984375" style="246"/>
    <col min="4360" max="4360" width="10.36328125" style="246" customWidth="1"/>
    <col min="4361" max="4361" width="10.08984375" style="246" bestFit="1" customWidth="1"/>
    <col min="4362" max="4362" width="10.90625" style="246" customWidth="1"/>
    <col min="4363" max="4363" width="14.36328125" style="246" customWidth="1"/>
    <col min="4364" max="4364" width="3.08984375" style="246" customWidth="1"/>
    <col min="4365" max="4608" width="9.08984375" style="246"/>
    <col min="4609" max="4609" width="6.36328125" style="246" customWidth="1"/>
    <col min="4610" max="4610" width="9.08984375" style="246"/>
    <col min="4611" max="4611" width="9.36328125" style="246" customWidth="1"/>
    <col min="4612" max="4613" width="9.08984375" style="246"/>
    <col min="4614" max="4614" width="10.6328125" style="246" customWidth="1"/>
    <col min="4615" max="4615" width="9.08984375" style="246"/>
    <col min="4616" max="4616" width="10.36328125" style="246" customWidth="1"/>
    <col min="4617" max="4617" width="10.08984375" style="246" bestFit="1" customWidth="1"/>
    <col min="4618" max="4618" width="10.90625" style="246" customWidth="1"/>
    <col min="4619" max="4619" width="14.36328125" style="246" customWidth="1"/>
    <col min="4620" max="4620" width="3.08984375" style="246" customWidth="1"/>
    <col min="4621" max="4864" width="9.08984375" style="246"/>
    <col min="4865" max="4865" width="6.36328125" style="246" customWidth="1"/>
    <col min="4866" max="4866" width="9.08984375" style="246"/>
    <col min="4867" max="4867" width="9.36328125" style="246" customWidth="1"/>
    <col min="4868" max="4869" width="9.08984375" style="246"/>
    <col min="4870" max="4870" width="10.6328125" style="246" customWidth="1"/>
    <col min="4871" max="4871" width="9.08984375" style="246"/>
    <col min="4872" max="4872" width="10.36328125" style="246" customWidth="1"/>
    <col min="4873" max="4873" width="10.08984375" style="246" bestFit="1" customWidth="1"/>
    <col min="4874" max="4874" width="10.90625" style="246" customWidth="1"/>
    <col min="4875" max="4875" width="14.36328125" style="246" customWidth="1"/>
    <col min="4876" max="4876" width="3.08984375" style="246" customWidth="1"/>
    <col min="4877" max="5120" width="9.08984375" style="246"/>
    <col min="5121" max="5121" width="6.36328125" style="246" customWidth="1"/>
    <col min="5122" max="5122" width="9.08984375" style="246"/>
    <col min="5123" max="5123" width="9.36328125" style="246" customWidth="1"/>
    <col min="5124" max="5125" width="9.08984375" style="246"/>
    <col min="5126" max="5126" width="10.6328125" style="246" customWidth="1"/>
    <col min="5127" max="5127" width="9.08984375" style="246"/>
    <col min="5128" max="5128" width="10.36328125" style="246" customWidth="1"/>
    <col min="5129" max="5129" width="10.08984375" style="246" bestFit="1" customWidth="1"/>
    <col min="5130" max="5130" width="10.90625" style="246" customWidth="1"/>
    <col min="5131" max="5131" width="14.36328125" style="246" customWidth="1"/>
    <col min="5132" max="5132" width="3.08984375" style="246" customWidth="1"/>
    <col min="5133" max="5376" width="9.08984375" style="246"/>
    <col min="5377" max="5377" width="6.36328125" style="246" customWidth="1"/>
    <col min="5378" max="5378" width="9.08984375" style="246"/>
    <col min="5379" max="5379" width="9.36328125" style="246" customWidth="1"/>
    <col min="5380" max="5381" width="9.08984375" style="246"/>
    <col min="5382" max="5382" width="10.6328125" style="246" customWidth="1"/>
    <col min="5383" max="5383" width="9.08984375" style="246"/>
    <col min="5384" max="5384" width="10.36328125" style="246" customWidth="1"/>
    <col min="5385" max="5385" width="10.08984375" style="246" bestFit="1" customWidth="1"/>
    <col min="5386" max="5386" width="10.90625" style="246" customWidth="1"/>
    <col min="5387" max="5387" width="14.36328125" style="246" customWidth="1"/>
    <col min="5388" max="5388" width="3.08984375" style="246" customWidth="1"/>
    <col min="5389" max="5632" width="9.08984375" style="246"/>
    <col min="5633" max="5633" width="6.36328125" style="246" customWidth="1"/>
    <col min="5634" max="5634" width="9.08984375" style="246"/>
    <col min="5635" max="5635" width="9.36328125" style="246" customWidth="1"/>
    <col min="5636" max="5637" width="9.08984375" style="246"/>
    <col min="5638" max="5638" width="10.6328125" style="246" customWidth="1"/>
    <col min="5639" max="5639" width="9.08984375" style="246"/>
    <col min="5640" max="5640" width="10.36328125" style="246" customWidth="1"/>
    <col min="5641" max="5641" width="10.08984375" style="246" bestFit="1" customWidth="1"/>
    <col min="5642" max="5642" width="10.90625" style="246" customWidth="1"/>
    <col min="5643" max="5643" width="14.36328125" style="246" customWidth="1"/>
    <col min="5644" max="5644" width="3.08984375" style="246" customWidth="1"/>
    <col min="5645" max="5888" width="9.08984375" style="246"/>
    <col min="5889" max="5889" width="6.36328125" style="246" customWidth="1"/>
    <col min="5890" max="5890" width="9.08984375" style="246"/>
    <col min="5891" max="5891" width="9.36328125" style="246" customWidth="1"/>
    <col min="5892" max="5893" width="9.08984375" style="246"/>
    <col min="5894" max="5894" width="10.6328125" style="246" customWidth="1"/>
    <col min="5895" max="5895" width="9.08984375" style="246"/>
    <col min="5896" max="5896" width="10.36328125" style="246" customWidth="1"/>
    <col min="5897" max="5897" width="10.08984375" style="246" bestFit="1" customWidth="1"/>
    <col min="5898" max="5898" width="10.90625" style="246" customWidth="1"/>
    <col min="5899" max="5899" width="14.36328125" style="246" customWidth="1"/>
    <col min="5900" max="5900" width="3.08984375" style="246" customWidth="1"/>
    <col min="5901" max="6144" width="9.08984375" style="246"/>
    <col min="6145" max="6145" width="6.36328125" style="246" customWidth="1"/>
    <col min="6146" max="6146" width="9.08984375" style="246"/>
    <col min="6147" max="6147" width="9.36328125" style="246" customWidth="1"/>
    <col min="6148" max="6149" width="9.08984375" style="246"/>
    <col min="6150" max="6150" width="10.6328125" style="246" customWidth="1"/>
    <col min="6151" max="6151" width="9.08984375" style="246"/>
    <col min="6152" max="6152" width="10.36328125" style="246" customWidth="1"/>
    <col min="6153" max="6153" width="10.08984375" style="246" bestFit="1" customWidth="1"/>
    <col min="6154" max="6154" width="10.90625" style="246" customWidth="1"/>
    <col min="6155" max="6155" width="14.36328125" style="246" customWidth="1"/>
    <col min="6156" max="6156" width="3.08984375" style="246" customWidth="1"/>
    <col min="6157" max="6400" width="9.08984375" style="246"/>
    <col min="6401" max="6401" width="6.36328125" style="246" customWidth="1"/>
    <col min="6402" max="6402" width="9.08984375" style="246"/>
    <col min="6403" max="6403" width="9.36328125" style="246" customWidth="1"/>
    <col min="6404" max="6405" width="9.08984375" style="246"/>
    <col min="6406" max="6406" width="10.6328125" style="246" customWidth="1"/>
    <col min="6407" max="6407" width="9.08984375" style="246"/>
    <col min="6408" max="6408" width="10.36328125" style="246" customWidth="1"/>
    <col min="6409" max="6409" width="10.08984375" style="246" bestFit="1" customWidth="1"/>
    <col min="6410" max="6410" width="10.90625" style="246" customWidth="1"/>
    <col min="6411" max="6411" width="14.36328125" style="246" customWidth="1"/>
    <col min="6412" max="6412" width="3.08984375" style="246" customWidth="1"/>
    <col min="6413" max="6656" width="9.08984375" style="246"/>
    <col min="6657" max="6657" width="6.36328125" style="246" customWidth="1"/>
    <col min="6658" max="6658" width="9.08984375" style="246"/>
    <col min="6659" max="6659" width="9.36328125" style="246" customWidth="1"/>
    <col min="6660" max="6661" width="9.08984375" style="246"/>
    <col min="6662" max="6662" width="10.6328125" style="246" customWidth="1"/>
    <col min="6663" max="6663" width="9.08984375" style="246"/>
    <col min="6664" max="6664" width="10.36328125" style="246" customWidth="1"/>
    <col min="6665" max="6665" width="10.08984375" style="246" bestFit="1" customWidth="1"/>
    <col min="6666" max="6666" width="10.90625" style="246" customWidth="1"/>
    <col min="6667" max="6667" width="14.36328125" style="246" customWidth="1"/>
    <col min="6668" max="6668" width="3.08984375" style="246" customWidth="1"/>
    <col min="6669" max="6912" width="9.08984375" style="246"/>
    <col min="6913" max="6913" width="6.36328125" style="246" customWidth="1"/>
    <col min="6914" max="6914" width="9.08984375" style="246"/>
    <col min="6915" max="6915" width="9.36328125" style="246" customWidth="1"/>
    <col min="6916" max="6917" width="9.08984375" style="246"/>
    <col min="6918" max="6918" width="10.6328125" style="246" customWidth="1"/>
    <col min="6919" max="6919" width="9.08984375" style="246"/>
    <col min="6920" max="6920" width="10.36328125" style="246" customWidth="1"/>
    <col min="6921" max="6921" width="10.08984375" style="246" bestFit="1" customWidth="1"/>
    <col min="6922" max="6922" width="10.90625" style="246" customWidth="1"/>
    <col min="6923" max="6923" width="14.36328125" style="246" customWidth="1"/>
    <col min="6924" max="6924" width="3.08984375" style="246" customWidth="1"/>
    <col min="6925" max="7168" width="9.08984375" style="246"/>
    <col min="7169" max="7169" width="6.36328125" style="246" customWidth="1"/>
    <col min="7170" max="7170" width="9.08984375" style="246"/>
    <col min="7171" max="7171" width="9.36328125" style="246" customWidth="1"/>
    <col min="7172" max="7173" width="9.08984375" style="246"/>
    <col min="7174" max="7174" width="10.6328125" style="246" customWidth="1"/>
    <col min="7175" max="7175" width="9.08984375" style="246"/>
    <col min="7176" max="7176" width="10.36328125" style="246" customWidth="1"/>
    <col min="7177" max="7177" width="10.08984375" style="246" bestFit="1" customWidth="1"/>
    <col min="7178" max="7178" width="10.90625" style="246" customWidth="1"/>
    <col min="7179" max="7179" width="14.36328125" style="246" customWidth="1"/>
    <col min="7180" max="7180" width="3.08984375" style="246" customWidth="1"/>
    <col min="7181" max="7424" width="9.08984375" style="246"/>
    <col min="7425" max="7425" width="6.36328125" style="246" customWidth="1"/>
    <col min="7426" max="7426" width="9.08984375" style="246"/>
    <col min="7427" max="7427" width="9.36328125" style="246" customWidth="1"/>
    <col min="7428" max="7429" width="9.08984375" style="246"/>
    <col min="7430" max="7430" width="10.6328125" style="246" customWidth="1"/>
    <col min="7431" max="7431" width="9.08984375" style="246"/>
    <col min="7432" max="7432" width="10.36328125" style="246" customWidth="1"/>
    <col min="7433" max="7433" width="10.08984375" style="246" bestFit="1" customWidth="1"/>
    <col min="7434" max="7434" width="10.90625" style="246" customWidth="1"/>
    <col min="7435" max="7435" width="14.36328125" style="246" customWidth="1"/>
    <col min="7436" max="7436" width="3.08984375" style="246" customWidth="1"/>
    <col min="7437" max="7680" width="9.08984375" style="246"/>
    <col min="7681" max="7681" width="6.36328125" style="246" customWidth="1"/>
    <col min="7682" max="7682" width="9.08984375" style="246"/>
    <col min="7683" max="7683" width="9.36328125" style="246" customWidth="1"/>
    <col min="7684" max="7685" width="9.08984375" style="246"/>
    <col min="7686" max="7686" width="10.6328125" style="246" customWidth="1"/>
    <col min="7687" max="7687" width="9.08984375" style="246"/>
    <col min="7688" max="7688" width="10.36328125" style="246" customWidth="1"/>
    <col min="7689" max="7689" width="10.08984375" style="246" bestFit="1" customWidth="1"/>
    <col min="7690" max="7690" width="10.90625" style="246" customWidth="1"/>
    <col min="7691" max="7691" width="14.36328125" style="246" customWidth="1"/>
    <col min="7692" max="7692" width="3.08984375" style="246" customWidth="1"/>
    <col min="7693" max="7936" width="9.08984375" style="246"/>
    <col min="7937" max="7937" width="6.36328125" style="246" customWidth="1"/>
    <col min="7938" max="7938" width="9.08984375" style="246"/>
    <col min="7939" max="7939" width="9.36328125" style="246" customWidth="1"/>
    <col min="7940" max="7941" width="9.08984375" style="246"/>
    <col min="7942" max="7942" width="10.6328125" style="246" customWidth="1"/>
    <col min="7943" max="7943" width="9.08984375" style="246"/>
    <col min="7944" max="7944" width="10.36328125" style="246" customWidth="1"/>
    <col min="7945" max="7945" width="10.08984375" style="246" bestFit="1" customWidth="1"/>
    <col min="7946" max="7946" width="10.90625" style="246" customWidth="1"/>
    <col min="7947" max="7947" width="14.36328125" style="246" customWidth="1"/>
    <col min="7948" max="7948" width="3.08984375" style="246" customWidth="1"/>
    <col min="7949" max="8192" width="9.08984375" style="246"/>
    <col min="8193" max="8193" width="6.36328125" style="246" customWidth="1"/>
    <col min="8194" max="8194" width="9.08984375" style="246"/>
    <col min="8195" max="8195" width="9.36328125" style="246" customWidth="1"/>
    <col min="8196" max="8197" width="9.08984375" style="246"/>
    <col min="8198" max="8198" width="10.6328125" style="246" customWidth="1"/>
    <col min="8199" max="8199" width="9.08984375" style="246"/>
    <col min="8200" max="8200" width="10.36328125" style="246" customWidth="1"/>
    <col min="8201" max="8201" width="10.08984375" style="246" bestFit="1" customWidth="1"/>
    <col min="8202" max="8202" width="10.90625" style="246" customWidth="1"/>
    <col min="8203" max="8203" width="14.36328125" style="246" customWidth="1"/>
    <col min="8204" max="8204" width="3.08984375" style="246" customWidth="1"/>
    <col min="8205" max="8448" width="9.08984375" style="246"/>
    <col min="8449" max="8449" width="6.36328125" style="246" customWidth="1"/>
    <col min="8450" max="8450" width="9.08984375" style="246"/>
    <col min="8451" max="8451" width="9.36328125" style="246" customWidth="1"/>
    <col min="8452" max="8453" width="9.08984375" style="246"/>
    <col min="8454" max="8454" width="10.6328125" style="246" customWidth="1"/>
    <col min="8455" max="8455" width="9.08984375" style="246"/>
    <col min="8456" max="8456" width="10.36328125" style="246" customWidth="1"/>
    <col min="8457" max="8457" width="10.08984375" style="246" bestFit="1" customWidth="1"/>
    <col min="8458" max="8458" width="10.90625" style="246" customWidth="1"/>
    <col min="8459" max="8459" width="14.36328125" style="246" customWidth="1"/>
    <col min="8460" max="8460" width="3.08984375" style="246" customWidth="1"/>
    <col min="8461" max="8704" width="9.08984375" style="246"/>
    <col min="8705" max="8705" width="6.36328125" style="246" customWidth="1"/>
    <col min="8706" max="8706" width="9.08984375" style="246"/>
    <col min="8707" max="8707" width="9.36328125" style="246" customWidth="1"/>
    <col min="8708" max="8709" width="9.08984375" style="246"/>
    <col min="8710" max="8710" width="10.6328125" style="246" customWidth="1"/>
    <col min="8711" max="8711" width="9.08984375" style="246"/>
    <col min="8712" max="8712" width="10.36328125" style="246" customWidth="1"/>
    <col min="8713" max="8713" width="10.08984375" style="246" bestFit="1" customWidth="1"/>
    <col min="8714" max="8714" width="10.90625" style="246" customWidth="1"/>
    <col min="8715" max="8715" width="14.36328125" style="246" customWidth="1"/>
    <col min="8716" max="8716" width="3.08984375" style="246" customWidth="1"/>
    <col min="8717" max="8960" width="9.08984375" style="246"/>
    <col min="8961" max="8961" width="6.36328125" style="246" customWidth="1"/>
    <col min="8962" max="8962" width="9.08984375" style="246"/>
    <col min="8963" max="8963" width="9.36328125" style="246" customWidth="1"/>
    <col min="8964" max="8965" width="9.08984375" style="246"/>
    <col min="8966" max="8966" width="10.6328125" style="246" customWidth="1"/>
    <col min="8967" max="8967" width="9.08984375" style="246"/>
    <col min="8968" max="8968" width="10.36328125" style="246" customWidth="1"/>
    <col min="8969" max="8969" width="10.08984375" style="246" bestFit="1" customWidth="1"/>
    <col min="8970" max="8970" width="10.90625" style="246" customWidth="1"/>
    <col min="8971" max="8971" width="14.36328125" style="246" customWidth="1"/>
    <col min="8972" max="8972" width="3.08984375" style="246" customWidth="1"/>
    <col min="8973" max="9216" width="9.08984375" style="246"/>
    <col min="9217" max="9217" width="6.36328125" style="246" customWidth="1"/>
    <col min="9218" max="9218" width="9.08984375" style="246"/>
    <col min="9219" max="9219" width="9.36328125" style="246" customWidth="1"/>
    <col min="9220" max="9221" width="9.08984375" style="246"/>
    <col min="9222" max="9222" width="10.6328125" style="246" customWidth="1"/>
    <col min="9223" max="9223" width="9.08984375" style="246"/>
    <col min="9224" max="9224" width="10.36328125" style="246" customWidth="1"/>
    <col min="9225" max="9225" width="10.08984375" style="246" bestFit="1" customWidth="1"/>
    <col min="9226" max="9226" width="10.90625" style="246" customWidth="1"/>
    <col min="9227" max="9227" width="14.36328125" style="246" customWidth="1"/>
    <col min="9228" max="9228" width="3.08984375" style="246" customWidth="1"/>
    <col min="9229" max="9472" width="9.08984375" style="246"/>
    <col min="9473" max="9473" width="6.36328125" style="246" customWidth="1"/>
    <col min="9474" max="9474" width="9.08984375" style="246"/>
    <col min="9475" max="9475" width="9.36328125" style="246" customWidth="1"/>
    <col min="9476" max="9477" width="9.08984375" style="246"/>
    <col min="9478" max="9478" width="10.6328125" style="246" customWidth="1"/>
    <col min="9479" max="9479" width="9.08984375" style="246"/>
    <col min="9480" max="9480" width="10.36328125" style="246" customWidth="1"/>
    <col min="9481" max="9481" width="10.08984375" style="246" bestFit="1" customWidth="1"/>
    <col min="9482" max="9482" width="10.90625" style="246" customWidth="1"/>
    <col min="9483" max="9483" width="14.36328125" style="246" customWidth="1"/>
    <col min="9484" max="9484" width="3.08984375" style="246" customWidth="1"/>
    <col min="9485" max="9728" width="9.08984375" style="246"/>
    <col min="9729" max="9729" width="6.36328125" style="246" customWidth="1"/>
    <col min="9730" max="9730" width="9.08984375" style="246"/>
    <col min="9731" max="9731" width="9.36328125" style="246" customWidth="1"/>
    <col min="9732" max="9733" width="9.08984375" style="246"/>
    <col min="9734" max="9734" width="10.6328125" style="246" customWidth="1"/>
    <col min="9735" max="9735" width="9.08984375" style="246"/>
    <col min="9736" max="9736" width="10.36328125" style="246" customWidth="1"/>
    <col min="9737" max="9737" width="10.08984375" style="246" bestFit="1" customWidth="1"/>
    <col min="9738" max="9738" width="10.90625" style="246" customWidth="1"/>
    <col min="9739" max="9739" width="14.36328125" style="246" customWidth="1"/>
    <col min="9740" max="9740" width="3.08984375" style="246" customWidth="1"/>
    <col min="9741" max="9984" width="9.08984375" style="246"/>
    <col min="9985" max="9985" width="6.36328125" style="246" customWidth="1"/>
    <col min="9986" max="9986" width="9.08984375" style="246"/>
    <col min="9987" max="9987" width="9.36328125" style="246" customWidth="1"/>
    <col min="9988" max="9989" width="9.08984375" style="246"/>
    <col min="9990" max="9990" width="10.6328125" style="246" customWidth="1"/>
    <col min="9991" max="9991" width="9.08984375" style="246"/>
    <col min="9992" max="9992" width="10.36328125" style="246" customWidth="1"/>
    <col min="9993" max="9993" width="10.08984375" style="246" bestFit="1" customWidth="1"/>
    <col min="9994" max="9994" width="10.90625" style="246" customWidth="1"/>
    <col min="9995" max="9995" width="14.36328125" style="246" customWidth="1"/>
    <col min="9996" max="9996" width="3.08984375" style="246" customWidth="1"/>
    <col min="9997" max="10240" width="9.08984375" style="246"/>
    <col min="10241" max="10241" width="6.36328125" style="246" customWidth="1"/>
    <col min="10242" max="10242" width="9.08984375" style="246"/>
    <col min="10243" max="10243" width="9.36328125" style="246" customWidth="1"/>
    <col min="10244" max="10245" width="9.08984375" style="246"/>
    <col min="10246" max="10246" width="10.6328125" style="246" customWidth="1"/>
    <col min="10247" max="10247" width="9.08984375" style="246"/>
    <col min="10248" max="10248" width="10.36328125" style="246" customWidth="1"/>
    <col min="10249" max="10249" width="10.08984375" style="246" bestFit="1" customWidth="1"/>
    <col min="10250" max="10250" width="10.90625" style="246" customWidth="1"/>
    <col min="10251" max="10251" width="14.36328125" style="246" customWidth="1"/>
    <col min="10252" max="10252" width="3.08984375" style="246" customWidth="1"/>
    <col min="10253" max="10496" width="9.08984375" style="246"/>
    <col min="10497" max="10497" width="6.36328125" style="246" customWidth="1"/>
    <col min="10498" max="10498" width="9.08984375" style="246"/>
    <col min="10499" max="10499" width="9.36328125" style="246" customWidth="1"/>
    <col min="10500" max="10501" width="9.08984375" style="246"/>
    <col min="10502" max="10502" width="10.6328125" style="246" customWidth="1"/>
    <col min="10503" max="10503" width="9.08984375" style="246"/>
    <col min="10504" max="10504" width="10.36328125" style="246" customWidth="1"/>
    <col min="10505" max="10505" width="10.08984375" style="246" bestFit="1" customWidth="1"/>
    <col min="10506" max="10506" width="10.90625" style="246" customWidth="1"/>
    <col min="10507" max="10507" width="14.36328125" style="246" customWidth="1"/>
    <col min="10508" max="10508" width="3.08984375" style="246" customWidth="1"/>
    <col min="10509" max="10752" width="9.08984375" style="246"/>
    <col min="10753" max="10753" width="6.36328125" style="246" customWidth="1"/>
    <col min="10754" max="10754" width="9.08984375" style="246"/>
    <col min="10755" max="10755" width="9.36328125" style="246" customWidth="1"/>
    <col min="10756" max="10757" width="9.08984375" style="246"/>
    <col min="10758" max="10758" width="10.6328125" style="246" customWidth="1"/>
    <col min="10759" max="10759" width="9.08984375" style="246"/>
    <col min="10760" max="10760" width="10.36328125" style="246" customWidth="1"/>
    <col min="10761" max="10761" width="10.08984375" style="246" bestFit="1" customWidth="1"/>
    <col min="10762" max="10762" width="10.90625" style="246" customWidth="1"/>
    <col min="10763" max="10763" width="14.36328125" style="246" customWidth="1"/>
    <col min="10764" max="10764" width="3.08984375" style="246" customWidth="1"/>
    <col min="10765" max="11008" width="9.08984375" style="246"/>
    <col min="11009" max="11009" width="6.36328125" style="246" customWidth="1"/>
    <col min="11010" max="11010" width="9.08984375" style="246"/>
    <col min="11011" max="11011" width="9.36328125" style="246" customWidth="1"/>
    <col min="11012" max="11013" width="9.08984375" style="246"/>
    <col min="11014" max="11014" width="10.6328125" style="246" customWidth="1"/>
    <col min="11015" max="11015" width="9.08984375" style="246"/>
    <col min="11016" max="11016" width="10.36328125" style="246" customWidth="1"/>
    <col min="11017" max="11017" width="10.08984375" style="246" bestFit="1" customWidth="1"/>
    <col min="11018" max="11018" width="10.90625" style="246" customWidth="1"/>
    <col min="11019" max="11019" width="14.36328125" style="246" customWidth="1"/>
    <col min="11020" max="11020" width="3.08984375" style="246" customWidth="1"/>
    <col min="11021" max="11264" width="9.08984375" style="246"/>
    <col min="11265" max="11265" width="6.36328125" style="246" customWidth="1"/>
    <col min="11266" max="11266" width="9.08984375" style="246"/>
    <col min="11267" max="11267" width="9.36328125" style="246" customWidth="1"/>
    <col min="11268" max="11269" width="9.08984375" style="246"/>
    <col min="11270" max="11270" width="10.6328125" style="246" customWidth="1"/>
    <col min="11271" max="11271" width="9.08984375" style="246"/>
    <col min="11272" max="11272" width="10.36328125" style="246" customWidth="1"/>
    <col min="11273" max="11273" width="10.08984375" style="246" bestFit="1" customWidth="1"/>
    <col min="11274" max="11274" width="10.90625" style="246" customWidth="1"/>
    <col min="11275" max="11275" width="14.36328125" style="246" customWidth="1"/>
    <col min="11276" max="11276" width="3.08984375" style="246" customWidth="1"/>
    <col min="11277" max="11520" width="9.08984375" style="246"/>
    <col min="11521" max="11521" width="6.36328125" style="246" customWidth="1"/>
    <col min="11522" max="11522" width="9.08984375" style="246"/>
    <col min="11523" max="11523" width="9.36328125" style="246" customWidth="1"/>
    <col min="11524" max="11525" width="9.08984375" style="246"/>
    <col min="11526" max="11526" width="10.6328125" style="246" customWidth="1"/>
    <col min="11527" max="11527" width="9.08984375" style="246"/>
    <col min="11528" max="11528" width="10.36328125" style="246" customWidth="1"/>
    <col min="11529" max="11529" width="10.08984375" style="246" bestFit="1" customWidth="1"/>
    <col min="11530" max="11530" width="10.90625" style="246" customWidth="1"/>
    <col min="11531" max="11531" width="14.36328125" style="246" customWidth="1"/>
    <col min="11532" max="11532" width="3.08984375" style="246" customWidth="1"/>
    <col min="11533" max="11776" width="9.08984375" style="246"/>
    <col min="11777" max="11777" width="6.36328125" style="246" customWidth="1"/>
    <col min="11778" max="11778" width="9.08984375" style="246"/>
    <col min="11779" max="11779" width="9.36328125" style="246" customWidth="1"/>
    <col min="11780" max="11781" width="9.08984375" style="246"/>
    <col min="11782" max="11782" width="10.6328125" style="246" customWidth="1"/>
    <col min="11783" max="11783" width="9.08984375" style="246"/>
    <col min="11784" max="11784" width="10.36328125" style="246" customWidth="1"/>
    <col min="11785" max="11785" width="10.08984375" style="246" bestFit="1" customWidth="1"/>
    <col min="11786" max="11786" width="10.90625" style="246" customWidth="1"/>
    <col min="11787" max="11787" width="14.36328125" style="246" customWidth="1"/>
    <col min="11788" max="11788" width="3.08984375" style="246" customWidth="1"/>
    <col min="11789" max="12032" width="9.08984375" style="246"/>
    <col min="12033" max="12033" width="6.36328125" style="246" customWidth="1"/>
    <col min="12034" max="12034" width="9.08984375" style="246"/>
    <col min="12035" max="12035" width="9.36328125" style="246" customWidth="1"/>
    <col min="12036" max="12037" width="9.08984375" style="246"/>
    <col min="12038" max="12038" width="10.6328125" style="246" customWidth="1"/>
    <col min="12039" max="12039" width="9.08984375" style="246"/>
    <col min="12040" max="12040" width="10.36328125" style="246" customWidth="1"/>
    <col min="12041" max="12041" width="10.08984375" style="246" bestFit="1" customWidth="1"/>
    <col min="12042" max="12042" width="10.90625" style="246" customWidth="1"/>
    <col min="12043" max="12043" width="14.36328125" style="246" customWidth="1"/>
    <col min="12044" max="12044" width="3.08984375" style="246" customWidth="1"/>
    <col min="12045" max="12288" width="9.08984375" style="246"/>
    <col min="12289" max="12289" width="6.36328125" style="246" customWidth="1"/>
    <col min="12290" max="12290" width="9.08984375" style="246"/>
    <col min="12291" max="12291" width="9.36328125" style="246" customWidth="1"/>
    <col min="12292" max="12293" width="9.08984375" style="246"/>
    <col min="12294" max="12294" width="10.6328125" style="246" customWidth="1"/>
    <col min="12295" max="12295" width="9.08984375" style="246"/>
    <col min="12296" max="12296" width="10.36328125" style="246" customWidth="1"/>
    <col min="12297" max="12297" width="10.08984375" style="246" bestFit="1" customWidth="1"/>
    <col min="12298" max="12298" width="10.90625" style="246" customWidth="1"/>
    <col min="12299" max="12299" width="14.36328125" style="246" customWidth="1"/>
    <col min="12300" max="12300" width="3.08984375" style="246" customWidth="1"/>
    <col min="12301" max="12544" width="9.08984375" style="246"/>
    <col min="12545" max="12545" width="6.36328125" style="246" customWidth="1"/>
    <col min="12546" max="12546" width="9.08984375" style="246"/>
    <col min="12547" max="12547" width="9.36328125" style="246" customWidth="1"/>
    <col min="12548" max="12549" width="9.08984375" style="246"/>
    <col min="12550" max="12550" width="10.6328125" style="246" customWidth="1"/>
    <col min="12551" max="12551" width="9.08984375" style="246"/>
    <col min="12552" max="12552" width="10.36328125" style="246" customWidth="1"/>
    <col min="12553" max="12553" width="10.08984375" style="246" bestFit="1" customWidth="1"/>
    <col min="12554" max="12554" width="10.90625" style="246" customWidth="1"/>
    <col min="12555" max="12555" width="14.36328125" style="246" customWidth="1"/>
    <col min="12556" max="12556" width="3.08984375" style="246" customWidth="1"/>
    <col min="12557" max="12800" width="9.08984375" style="246"/>
    <col min="12801" max="12801" width="6.36328125" style="246" customWidth="1"/>
    <col min="12802" max="12802" width="9.08984375" style="246"/>
    <col min="12803" max="12803" width="9.36328125" style="246" customWidth="1"/>
    <col min="12804" max="12805" width="9.08984375" style="246"/>
    <col min="12806" max="12806" width="10.6328125" style="246" customWidth="1"/>
    <col min="12807" max="12807" width="9.08984375" style="246"/>
    <col min="12808" max="12808" width="10.36328125" style="246" customWidth="1"/>
    <col min="12809" max="12809" width="10.08984375" style="246" bestFit="1" customWidth="1"/>
    <col min="12810" max="12810" width="10.90625" style="246" customWidth="1"/>
    <col min="12811" max="12811" width="14.36328125" style="246" customWidth="1"/>
    <col min="12812" max="12812" width="3.08984375" style="246" customWidth="1"/>
    <col min="12813" max="13056" width="9.08984375" style="246"/>
    <col min="13057" max="13057" width="6.36328125" style="246" customWidth="1"/>
    <col min="13058" max="13058" width="9.08984375" style="246"/>
    <col min="13059" max="13059" width="9.36328125" style="246" customWidth="1"/>
    <col min="13060" max="13061" width="9.08984375" style="246"/>
    <col min="13062" max="13062" width="10.6328125" style="246" customWidth="1"/>
    <col min="13063" max="13063" width="9.08984375" style="246"/>
    <col min="13064" max="13064" width="10.36328125" style="246" customWidth="1"/>
    <col min="13065" max="13065" width="10.08984375" style="246" bestFit="1" customWidth="1"/>
    <col min="13066" max="13066" width="10.90625" style="246" customWidth="1"/>
    <col min="13067" max="13067" width="14.36328125" style="246" customWidth="1"/>
    <col min="13068" max="13068" width="3.08984375" style="246" customWidth="1"/>
    <col min="13069" max="13312" width="9.08984375" style="246"/>
    <col min="13313" max="13313" width="6.36328125" style="246" customWidth="1"/>
    <col min="13314" max="13314" width="9.08984375" style="246"/>
    <col min="13315" max="13315" width="9.36328125" style="246" customWidth="1"/>
    <col min="13316" max="13317" width="9.08984375" style="246"/>
    <col min="13318" max="13318" width="10.6328125" style="246" customWidth="1"/>
    <col min="13319" max="13319" width="9.08984375" style="246"/>
    <col min="13320" max="13320" width="10.36328125" style="246" customWidth="1"/>
    <col min="13321" max="13321" width="10.08984375" style="246" bestFit="1" customWidth="1"/>
    <col min="13322" max="13322" width="10.90625" style="246" customWidth="1"/>
    <col min="13323" max="13323" width="14.36328125" style="246" customWidth="1"/>
    <col min="13324" max="13324" width="3.08984375" style="246" customWidth="1"/>
    <col min="13325" max="13568" width="9.08984375" style="246"/>
    <col min="13569" max="13569" width="6.36328125" style="246" customWidth="1"/>
    <col min="13570" max="13570" width="9.08984375" style="246"/>
    <col min="13571" max="13571" width="9.36328125" style="246" customWidth="1"/>
    <col min="13572" max="13573" width="9.08984375" style="246"/>
    <col min="13574" max="13574" width="10.6328125" style="246" customWidth="1"/>
    <col min="13575" max="13575" width="9.08984375" style="246"/>
    <col min="13576" max="13576" width="10.36328125" style="246" customWidth="1"/>
    <col min="13577" max="13577" width="10.08984375" style="246" bestFit="1" customWidth="1"/>
    <col min="13578" max="13578" width="10.90625" style="246" customWidth="1"/>
    <col min="13579" max="13579" width="14.36328125" style="246" customWidth="1"/>
    <col min="13580" max="13580" width="3.08984375" style="246" customWidth="1"/>
    <col min="13581" max="13824" width="9.08984375" style="246"/>
    <col min="13825" max="13825" width="6.36328125" style="246" customWidth="1"/>
    <col min="13826" max="13826" width="9.08984375" style="246"/>
    <col min="13827" max="13827" width="9.36328125" style="246" customWidth="1"/>
    <col min="13828" max="13829" width="9.08984375" style="246"/>
    <col min="13830" max="13830" width="10.6328125" style="246" customWidth="1"/>
    <col min="13831" max="13831" width="9.08984375" style="246"/>
    <col min="13832" max="13832" width="10.36328125" style="246" customWidth="1"/>
    <col min="13833" max="13833" width="10.08984375" style="246" bestFit="1" customWidth="1"/>
    <col min="13834" max="13834" width="10.90625" style="246" customWidth="1"/>
    <col min="13835" max="13835" width="14.36328125" style="246" customWidth="1"/>
    <col min="13836" max="13836" width="3.08984375" style="246" customWidth="1"/>
    <col min="13837" max="14080" width="9.08984375" style="246"/>
    <col min="14081" max="14081" width="6.36328125" style="246" customWidth="1"/>
    <col min="14082" max="14082" width="9.08984375" style="246"/>
    <col min="14083" max="14083" width="9.36328125" style="246" customWidth="1"/>
    <col min="14084" max="14085" width="9.08984375" style="246"/>
    <col min="14086" max="14086" width="10.6328125" style="246" customWidth="1"/>
    <col min="14087" max="14087" width="9.08984375" style="246"/>
    <col min="14088" max="14088" width="10.36328125" style="246" customWidth="1"/>
    <col min="14089" max="14089" width="10.08984375" style="246" bestFit="1" customWidth="1"/>
    <col min="14090" max="14090" width="10.90625" style="246" customWidth="1"/>
    <col min="14091" max="14091" width="14.36328125" style="246" customWidth="1"/>
    <col min="14092" max="14092" width="3.08984375" style="246" customWidth="1"/>
    <col min="14093" max="14336" width="9.08984375" style="246"/>
    <col min="14337" max="14337" width="6.36328125" style="246" customWidth="1"/>
    <col min="14338" max="14338" width="9.08984375" style="246"/>
    <col min="14339" max="14339" width="9.36328125" style="246" customWidth="1"/>
    <col min="14340" max="14341" width="9.08984375" style="246"/>
    <col min="14342" max="14342" width="10.6328125" style="246" customWidth="1"/>
    <col min="14343" max="14343" width="9.08984375" style="246"/>
    <col min="14344" max="14344" width="10.36328125" style="246" customWidth="1"/>
    <col min="14345" max="14345" width="10.08984375" style="246" bestFit="1" customWidth="1"/>
    <col min="14346" max="14346" width="10.90625" style="246" customWidth="1"/>
    <col min="14347" max="14347" width="14.36328125" style="246" customWidth="1"/>
    <col min="14348" max="14348" width="3.08984375" style="246" customWidth="1"/>
    <col min="14349" max="14592" width="9.08984375" style="246"/>
    <col min="14593" max="14593" width="6.36328125" style="246" customWidth="1"/>
    <col min="14594" max="14594" width="9.08984375" style="246"/>
    <col min="14595" max="14595" width="9.36328125" style="246" customWidth="1"/>
    <col min="14596" max="14597" width="9.08984375" style="246"/>
    <col min="14598" max="14598" width="10.6328125" style="246" customWidth="1"/>
    <col min="14599" max="14599" width="9.08984375" style="246"/>
    <col min="14600" max="14600" width="10.36328125" style="246" customWidth="1"/>
    <col min="14601" max="14601" width="10.08984375" style="246" bestFit="1" customWidth="1"/>
    <col min="14602" max="14602" width="10.90625" style="246" customWidth="1"/>
    <col min="14603" max="14603" width="14.36328125" style="246" customWidth="1"/>
    <col min="14604" max="14604" width="3.08984375" style="246" customWidth="1"/>
    <col min="14605" max="14848" width="9.08984375" style="246"/>
    <col min="14849" max="14849" width="6.36328125" style="246" customWidth="1"/>
    <col min="14850" max="14850" width="9.08984375" style="246"/>
    <col min="14851" max="14851" width="9.36328125" style="246" customWidth="1"/>
    <col min="14852" max="14853" width="9.08984375" style="246"/>
    <col min="14854" max="14854" width="10.6328125" style="246" customWidth="1"/>
    <col min="14855" max="14855" width="9.08984375" style="246"/>
    <col min="14856" max="14856" width="10.36328125" style="246" customWidth="1"/>
    <col min="14857" max="14857" width="10.08984375" style="246" bestFit="1" customWidth="1"/>
    <col min="14858" max="14858" width="10.90625" style="246" customWidth="1"/>
    <col min="14859" max="14859" width="14.36328125" style="246" customWidth="1"/>
    <col min="14860" max="14860" width="3.08984375" style="246" customWidth="1"/>
    <col min="14861" max="15104" width="9.08984375" style="246"/>
    <col min="15105" max="15105" width="6.36328125" style="246" customWidth="1"/>
    <col min="15106" max="15106" width="9.08984375" style="246"/>
    <col min="15107" max="15107" width="9.36328125" style="246" customWidth="1"/>
    <col min="15108" max="15109" width="9.08984375" style="246"/>
    <col min="15110" max="15110" width="10.6328125" style="246" customWidth="1"/>
    <col min="15111" max="15111" width="9.08984375" style="246"/>
    <col min="15112" max="15112" width="10.36328125" style="246" customWidth="1"/>
    <col min="15113" max="15113" width="10.08984375" style="246" bestFit="1" customWidth="1"/>
    <col min="15114" max="15114" width="10.90625" style="246" customWidth="1"/>
    <col min="15115" max="15115" width="14.36328125" style="246" customWidth="1"/>
    <col min="15116" max="15116" width="3.08984375" style="246" customWidth="1"/>
    <col min="15117" max="15360" width="9.08984375" style="246"/>
    <col min="15361" max="15361" width="6.36328125" style="246" customWidth="1"/>
    <col min="15362" max="15362" width="9.08984375" style="246"/>
    <col min="15363" max="15363" width="9.36328125" style="246" customWidth="1"/>
    <col min="15364" max="15365" width="9.08984375" style="246"/>
    <col min="15366" max="15366" width="10.6328125" style="246" customWidth="1"/>
    <col min="15367" max="15367" width="9.08984375" style="246"/>
    <col min="15368" max="15368" width="10.36328125" style="246" customWidth="1"/>
    <col min="15369" max="15369" width="10.08984375" style="246" bestFit="1" customWidth="1"/>
    <col min="15370" max="15370" width="10.90625" style="246" customWidth="1"/>
    <col min="15371" max="15371" width="14.36328125" style="246" customWidth="1"/>
    <col min="15372" max="15372" width="3.08984375" style="246" customWidth="1"/>
    <col min="15373" max="15616" width="9.08984375" style="246"/>
    <col min="15617" max="15617" width="6.36328125" style="246" customWidth="1"/>
    <col min="15618" max="15618" width="9.08984375" style="246"/>
    <col min="15619" max="15619" width="9.36328125" style="246" customWidth="1"/>
    <col min="15620" max="15621" width="9.08984375" style="246"/>
    <col min="15622" max="15622" width="10.6328125" style="246" customWidth="1"/>
    <col min="15623" max="15623" width="9.08984375" style="246"/>
    <col min="15624" max="15624" width="10.36328125" style="246" customWidth="1"/>
    <col min="15625" max="15625" width="10.08984375" style="246" bestFit="1" customWidth="1"/>
    <col min="15626" max="15626" width="10.90625" style="246" customWidth="1"/>
    <col min="15627" max="15627" width="14.36328125" style="246" customWidth="1"/>
    <col min="15628" max="15628" width="3.08984375" style="246" customWidth="1"/>
    <col min="15629" max="15872" width="9.08984375" style="246"/>
    <col min="15873" max="15873" width="6.36328125" style="246" customWidth="1"/>
    <col min="15874" max="15874" width="9.08984375" style="246"/>
    <col min="15875" max="15875" width="9.36328125" style="246" customWidth="1"/>
    <col min="15876" max="15877" width="9.08984375" style="246"/>
    <col min="15878" max="15878" width="10.6328125" style="246" customWidth="1"/>
    <col min="15879" max="15879" width="9.08984375" style="246"/>
    <col min="15880" max="15880" width="10.36328125" style="246" customWidth="1"/>
    <col min="15881" max="15881" width="10.08984375" style="246" bestFit="1" customWidth="1"/>
    <col min="15882" max="15882" width="10.90625" style="246" customWidth="1"/>
    <col min="15883" max="15883" width="14.36328125" style="246" customWidth="1"/>
    <col min="15884" max="15884" width="3.08984375" style="246" customWidth="1"/>
    <col min="15885" max="16128" width="9.08984375" style="246"/>
    <col min="16129" max="16129" width="6.36328125" style="246" customWidth="1"/>
    <col min="16130" max="16130" width="9.08984375" style="246"/>
    <col min="16131" max="16131" width="9.36328125" style="246" customWidth="1"/>
    <col min="16132" max="16133" width="9.08984375" style="246"/>
    <col min="16134" max="16134" width="10.6328125" style="246" customWidth="1"/>
    <col min="16135" max="16135" width="9.08984375" style="246"/>
    <col min="16136" max="16136" width="10.36328125" style="246" customWidth="1"/>
    <col min="16137" max="16137" width="10.08984375" style="246" bestFit="1" customWidth="1"/>
    <col min="16138" max="16138" width="10.90625" style="246" customWidth="1"/>
    <col min="16139" max="16139" width="14.36328125" style="246" customWidth="1"/>
    <col min="16140" max="16140" width="3.08984375" style="246" customWidth="1"/>
    <col min="16141" max="16384" width="9.08984375" style="246"/>
  </cols>
  <sheetData>
    <row r="1" spans="1:184" ht="15.5" x14ac:dyDescent="0.35">
      <c r="B1" s="1110" t="str">
        <f>'a)Compliance &amp; Underwriting'!B1:H1</f>
        <v>KHC AHTF Home Repair Program</v>
      </c>
      <c r="C1" s="1110"/>
      <c r="D1" s="1110"/>
      <c r="E1" s="1110"/>
      <c r="F1" s="1110"/>
      <c r="G1" s="1110"/>
      <c r="H1" s="1110"/>
      <c r="I1" s="1110"/>
      <c r="J1" s="1110"/>
      <c r="K1" s="1110"/>
    </row>
    <row r="2" spans="1:184" ht="18.5" x14ac:dyDescent="0.45">
      <c r="B2" s="1111" t="s">
        <v>293</v>
      </c>
      <c r="C2" s="1111"/>
      <c r="D2" s="1111"/>
      <c r="E2" s="1111"/>
      <c r="F2" s="1111"/>
      <c r="G2" s="1111"/>
      <c r="H2" s="1111"/>
      <c r="I2" s="1111"/>
      <c r="J2" s="1111"/>
      <c r="K2" s="1111"/>
    </row>
    <row r="3" spans="1:184" s="752" customFormat="1" ht="20.399999999999999" customHeight="1" x14ac:dyDescent="0.3">
      <c r="B3" s="1061" t="s">
        <v>301</v>
      </c>
      <c r="C3" s="1061"/>
      <c r="D3" s="1061"/>
      <c r="E3" s="1061"/>
      <c r="F3" s="1061"/>
      <c r="G3" s="1061"/>
      <c r="H3" s="1061"/>
      <c r="I3" s="1061"/>
      <c r="J3" s="1061"/>
      <c r="K3" s="1061"/>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184" s="103" customFormat="1" ht="14.25" customHeight="1" x14ac:dyDescent="0.3">
      <c r="A4" s="96"/>
      <c r="B4" s="1115" t="s">
        <v>23</v>
      </c>
      <c r="C4" s="1115"/>
      <c r="D4" s="974">
        <f>developer</f>
        <v>0</v>
      </c>
      <c r="E4" s="974"/>
      <c r="F4" s="974"/>
      <c r="G4" s="974"/>
      <c r="H4" s="1099" t="s">
        <v>24</v>
      </c>
      <c r="I4" s="1099"/>
      <c r="J4" s="251">
        <f>ProjNum</f>
        <v>0</v>
      </c>
      <c r="K4" s="100"/>
      <c r="L4" s="96"/>
      <c r="M4" s="252"/>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row>
    <row r="5" spans="1:184" s="103" customFormat="1" ht="12" x14ac:dyDescent="0.3">
      <c r="A5" s="96"/>
      <c r="B5" s="389" t="s">
        <v>8</v>
      </c>
      <c r="C5" s="254"/>
      <c r="D5" s="974">
        <f>proj</f>
        <v>0</v>
      </c>
      <c r="E5" s="974"/>
      <c r="F5" s="974"/>
      <c r="G5" s="974"/>
      <c r="H5" s="98"/>
      <c r="I5" s="104"/>
      <c r="J5" s="105"/>
      <c r="K5" s="100"/>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row>
    <row r="6" spans="1:184" s="103" customFormat="1" ht="12" x14ac:dyDescent="0.3">
      <c r="A6" s="96"/>
      <c r="B6" s="106"/>
      <c r="C6" s="97"/>
      <c r="D6" s="956">
        <f>city</f>
        <v>0</v>
      </c>
      <c r="E6" s="956"/>
      <c r="F6" s="105">
        <f>zip</f>
        <v>0</v>
      </c>
      <c r="G6" s="253"/>
      <c r="H6" s="98"/>
      <c r="I6" s="100"/>
      <c r="J6" s="100"/>
      <c r="K6" s="100"/>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row>
    <row r="7" spans="1:184" s="103" customFormat="1" ht="12" x14ac:dyDescent="0.3">
      <c r="A7" s="96"/>
      <c r="B7" s="1115" t="s">
        <v>167</v>
      </c>
      <c r="C7" s="1115"/>
      <c r="D7" s="974">
        <f>buyer</f>
        <v>0</v>
      </c>
      <c r="E7" s="974"/>
      <c r="F7" s="974"/>
      <c r="G7" s="975" t="s">
        <v>91</v>
      </c>
      <c r="H7" s="975"/>
      <c r="I7" s="251">
        <f>HHsize</f>
        <v>0</v>
      </c>
      <c r="J7" s="255"/>
      <c r="K7" s="255"/>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row>
    <row r="8" spans="1:184" s="108" customFormat="1" ht="3.75" customHeight="1" x14ac:dyDescent="0.3">
      <c r="A8" s="107"/>
      <c r="C8" s="109"/>
      <c r="D8" s="110"/>
      <c r="E8" s="111"/>
      <c r="F8" s="112"/>
      <c r="G8" s="113"/>
      <c r="H8" s="113"/>
      <c r="I8" s="1119"/>
      <c r="J8" s="1119"/>
      <c r="K8" s="388"/>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row>
    <row r="9" spans="1:184" s="250" customFormat="1" ht="22.65" customHeight="1" x14ac:dyDescent="0.35">
      <c r="A9" s="247"/>
      <c r="B9" s="1112" t="s">
        <v>90</v>
      </c>
      <c r="C9" s="1112"/>
      <c r="D9" s="1112"/>
      <c r="E9" s="1112"/>
      <c r="F9" s="1112"/>
      <c r="G9" s="1112"/>
      <c r="H9" s="1112"/>
      <c r="I9" s="1113" t="s">
        <v>20</v>
      </c>
      <c r="J9" s="1114"/>
      <c r="K9" s="1114"/>
      <c r="L9" s="247"/>
      <c r="M9" s="248"/>
      <c r="N9" s="249"/>
      <c r="O9" s="249"/>
      <c r="P9" s="249"/>
      <c r="Q9" s="249"/>
      <c r="R9" s="249"/>
      <c r="S9" s="249"/>
      <c r="T9" s="116"/>
      <c r="U9" s="116"/>
      <c r="V9" s="116"/>
      <c r="W9" s="116"/>
      <c r="X9" s="116"/>
      <c r="Y9" s="116"/>
    </row>
    <row r="10" spans="1:184" s="375" customFormat="1" ht="14.5" customHeight="1" x14ac:dyDescent="0.3">
      <c r="B10" s="1116" t="s">
        <v>92</v>
      </c>
      <c r="C10" s="1116"/>
      <c r="D10" s="1116"/>
      <c r="E10" s="1117"/>
      <c r="F10" s="1117"/>
      <c r="G10" s="1118" t="s">
        <v>38</v>
      </c>
      <c r="H10" s="1118"/>
      <c r="I10" s="1120"/>
      <c r="J10" s="1120"/>
      <c r="K10" s="1120"/>
      <c r="L10" s="387"/>
    </row>
    <row r="11" spans="1:184" x14ac:dyDescent="0.3">
      <c r="B11" s="1100"/>
      <c r="C11" s="1100"/>
      <c r="D11" s="1100"/>
      <c r="E11" s="1100"/>
      <c r="F11" s="1100"/>
      <c r="G11" s="1100"/>
      <c r="H11" s="1100"/>
      <c r="I11" s="1100"/>
      <c r="J11" s="1100"/>
      <c r="K11" s="1100"/>
    </row>
    <row r="12" spans="1:184" s="391" customFormat="1" ht="15.5" x14ac:dyDescent="0.35">
      <c r="A12" s="390"/>
      <c r="B12" s="1106" t="s">
        <v>202</v>
      </c>
      <c r="C12" s="1106"/>
      <c r="D12" s="1106"/>
      <c r="E12" s="1106"/>
      <c r="F12" s="1106"/>
      <c r="G12" s="1106"/>
      <c r="H12" s="1106"/>
      <c r="I12" s="1106"/>
      <c r="J12" s="1106"/>
      <c r="K12" s="1106"/>
      <c r="L12" s="390"/>
      <c r="M12" s="337"/>
      <c r="N12" s="337"/>
      <c r="O12" s="337"/>
      <c r="P12" s="337"/>
      <c r="Q12" s="337"/>
      <c r="R12" s="337"/>
      <c r="S12" s="337"/>
      <c r="T12" s="337"/>
      <c r="U12" s="337"/>
      <c r="V12" s="337"/>
      <c r="W12" s="337"/>
      <c r="X12" s="337"/>
      <c r="Y12" s="337"/>
    </row>
    <row r="13" spans="1:184" s="391" customFormat="1" ht="29.25" customHeight="1" x14ac:dyDescent="0.35">
      <c r="A13" s="390"/>
      <c r="B13" s="1107" t="s">
        <v>93</v>
      </c>
      <c r="C13" s="1107"/>
      <c r="D13" s="1108"/>
      <c r="E13" s="1109" t="s">
        <v>94</v>
      </c>
      <c r="F13" s="1107"/>
      <c r="G13" s="1108"/>
      <c r="H13" s="1109" t="s">
        <v>95</v>
      </c>
      <c r="I13" s="1108"/>
      <c r="J13" s="256" t="s">
        <v>96</v>
      </c>
      <c r="K13" s="386" t="s">
        <v>97</v>
      </c>
      <c r="L13" s="390"/>
      <c r="M13" s="337"/>
      <c r="N13" s="337"/>
      <c r="O13" s="337"/>
      <c r="P13" s="337"/>
      <c r="Q13" s="337"/>
      <c r="R13" s="337"/>
      <c r="S13" s="337"/>
      <c r="T13" s="337"/>
      <c r="U13" s="337"/>
      <c r="V13" s="337"/>
      <c r="W13" s="337"/>
      <c r="X13" s="337"/>
      <c r="Y13" s="337"/>
    </row>
    <row r="14" spans="1:184" s="391" customFormat="1" ht="17.399999999999999" customHeight="1" x14ac:dyDescent="0.35">
      <c r="A14" s="390"/>
      <c r="B14" s="1101"/>
      <c r="C14" s="1101"/>
      <c r="D14" s="1102"/>
      <c r="E14" s="1103"/>
      <c r="F14" s="1101"/>
      <c r="G14" s="1102"/>
      <c r="H14" s="1104"/>
      <c r="I14" s="1105"/>
      <c r="J14" s="257"/>
      <c r="K14" s="392"/>
      <c r="L14" s="390"/>
      <c r="M14" s="337"/>
      <c r="N14" s="337"/>
      <c r="O14" s="337"/>
      <c r="P14" s="337"/>
      <c r="Q14" s="337"/>
      <c r="R14" s="337"/>
      <c r="S14" s="337"/>
      <c r="T14" s="337"/>
      <c r="U14" s="337"/>
      <c r="V14" s="337"/>
      <c r="W14" s="337"/>
      <c r="X14" s="337"/>
      <c r="Y14" s="337"/>
    </row>
    <row r="15" spans="1:184" s="391" customFormat="1" ht="18" customHeight="1" x14ac:dyDescent="0.35">
      <c r="A15" s="390"/>
      <c r="B15" s="1101"/>
      <c r="C15" s="1101"/>
      <c r="D15" s="1102"/>
      <c r="E15" s="1103"/>
      <c r="F15" s="1101"/>
      <c r="G15" s="1102"/>
      <c r="H15" s="1104"/>
      <c r="I15" s="1105"/>
      <c r="J15" s="257"/>
      <c r="K15" s="392"/>
      <c r="L15" s="390"/>
      <c r="M15" s="337"/>
      <c r="N15" s="337"/>
      <c r="O15" s="337"/>
      <c r="P15" s="337"/>
      <c r="Q15" s="337"/>
      <c r="R15" s="337"/>
      <c r="S15" s="337"/>
      <c r="T15" s="337"/>
      <c r="U15" s="337"/>
      <c r="V15" s="337"/>
      <c r="W15" s="337"/>
      <c r="X15" s="337"/>
      <c r="Y15" s="337"/>
    </row>
    <row r="16" spans="1:184" s="391" customFormat="1" ht="16.5" customHeight="1" x14ac:dyDescent="0.35">
      <c r="A16" s="390"/>
      <c r="B16" s="1101" t="s">
        <v>30</v>
      </c>
      <c r="C16" s="1101"/>
      <c r="D16" s="1102"/>
      <c r="E16" s="1103" t="s">
        <v>30</v>
      </c>
      <c r="F16" s="1101"/>
      <c r="G16" s="1102"/>
      <c r="H16" s="1104"/>
      <c r="I16" s="1105"/>
      <c r="J16" s="257"/>
      <c r="K16" s="392" t="s">
        <v>30</v>
      </c>
      <c r="L16" s="390"/>
      <c r="M16" s="337"/>
      <c r="N16" s="337"/>
      <c r="O16" s="337"/>
      <c r="P16" s="337"/>
      <c r="Q16" s="337"/>
      <c r="R16" s="337"/>
      <c r="S16" s="337"/>
      <c r="T16" s="337"/>
      <c r="U16" s="337"/>
      <c r="V16" s="337"/>
      <c r="W16" s="337"/>
      <c r="X16" s="337"/>
      <c r="Y16" s="337"/>
    </row>
    <row r="17" spans="1:25" s="391" customFormat="1" ht="16.5" customHeight="1" x14ac:dyDescent="0.35">
      <c r="A17" s="390"/>
      <c r="B17" s="1101" t="s">
        <v>30</v>
      </c>
      <c r="C17" s="1101"/>
      <c r="D17" s="1102"/>
      <c r="E17" s="1103" t="s">
        <v>30</v>
      </c>
      <c r="F17" s="1101"/>
      <c r="G17" s="1102"/>
      <c r="H17" s="1104"/>
      <c r="I17" s="1105"/>
      <c r="J17" s="257"/>
      <c r="K17" s="392" t="s">
        <v>30</v>
      </c>
      <c r="L17" s="390"/>
      <c r="M17" s="337"/>
      <c r="N17" s="337"/>
      <c r="O17" s="337"/>
      <c r="P17" s="337"/>
      <c r="Q17" s="337"/>
      <c r="R17" s="337"/>
      <c r="S17" s="337"/>
      <c r="T17" s="337"/>
      <c r="U17" s="337"/>
      <c r="V17" s="337"/>
      <c r="W17" s="337"/>
      <c r="X17" s="337"/>
      <c r="Y17" s="337"/>
    </row>
    <row r="18" spans="1:25" s="391" customFormat="1" ht="17.399999999999999" customHeight="1" x14ac:dyDescent="0.35">
      <c r="A18" s="390"/>
      <c r="B18" s="1101"/>
      <c r="C18" s="1101"/>
      <c r="D18" s="1102"/>
      <c r="E18" s="1103"/>
      <c r="F18" s="1101"/>
      <c r="G18" s="1102"/>
      <c r="H18" s="1104" t="s">
        <v>30</v>
      </c>
      <c r="I18" s="1105"/>
      <c r="J18" s="257"/>
      <c r="K18" s="392" t="s">
        <v>30</v>
      </c>
      <c r="L18" s="390"/>
      <c r="M18" s="337"/>
      <c r="N18" s="337"/>
      <c r="O18" s="337"/>
      <c r="P18" s="337"/>
      <c r="Q18" s="337"/>
      <c r="R18" s="337"/>
      <c r="S18" s="337"/>
      <c r="T18" s="337"/>
      <c r="U18" s="337"/>
      <c r="V18" s="337"/>
      <c r="W18" s="337"/>
      <c r="X18" s="337"/>
      <c r="Y18" s="337"/>
    </row>
    <row r="19" spans="1:25" s="391" customFormat="1" ht="18" customHeight="1" thickBot="1" x14ac:dyDescent="0.4">
      <c r="A19" s="390"/>
      <c r="B19" s="1126"/>
      <c r="C19" s="1126"/>
      <c r="D19" s="1127"/>
      <c r="E19" s="1128"/>
      <c r="F19" s="1126"/>
      <c r="G19" s="1127"/>
      <c r="H19" s="1104" t="s">
        <v>30</v>
      </c>
      <c r="I19" s="1105"/>
      <c r="J19" s="257"/>
      <c r="K19" s="393" t="s">
        <v>30</v>
      </c>
      <c r="L19" s="390"/>
      <c r="M19" s="337"/>
      <c r="N19" s="337"/>
      <c r="O19" s="337"/>
      <c r="P19" s="337"/>
      <c r="Q19" s="337"/>
      <c r="R19" s="337"/>
      <c r="S19" s="337"/>
      <c r="T19" s="337"/>
      <c r="U19" s="337"/>
      <c r="V19" s="337"/>
      <c r="W19" s="337"/>
      <c r="X19" s="337"/>
      <c r="Y19" s="337"/>
    </row>
    <row r="20" spans="1:25" s="391" customFormat="1" ht="18" customHeight="1" x14ac:dyDescent="0.35">
      <c r="A20" s="390"/>
      <c r="B20" s="1129" t="s">
        <v>235</v>
      </c>
      <c r="C20" s="1129"/>
      <c r="D20" s="1129"/>
      <c r="E20" s="1129"/>
      <c r="F20" s="1129"/>
      <c r="G20" s="1129"/>
      <c r="H20" s="1130">
        <f>SUM(H14:H19)</f>
        <v>0</v>
      </c>
      <c r="I20" s="1130"/>
      <c r="J20" s="394"/>
      <c r="K20" s="395"/>
      <c r="L20" s="390"/>
      <c r="M20" s="258" t="str">
        <f>IF(H20&gt;'a)Compliance &amp; Underwriting'!C9,"Household Assets Ablove Limit!","")</f>
        <v/>
      </c>
      <c r="N20" s="337"/>
      <c r="O20" s="337"/>
      <c r="P20" s="337"/>
      <c r="Q20" s="337"/>
      <c r="R20" s="337"/>
      <c r="S20" s="337"/>
      <c r="T20" s="337"/>
      <c r="U20" s="337"/>
      <c r="V20" s="337"/>
      <c r="W20" s="337"/>
      <c r="X20" s="337"/>
      <c r="Y20" s="337"/>
    </row>
    <row r="21" spans="1:25" s="391" customFormat="1" ht="19.5" customHeight="1" x14ac:dyDescent="0.35">
      <c r="A21" s="390"/>
      <c r="B21" s="1125" t="s">
        <v>98</v>
      </c>
      <c r="C21" s="1125"/>
      <c r="D21" s="1125"/>
      <c r="E21" s="1125"/>
      <c r="F21" s="1125"/>
      <c r="G21" s="1125"/>
      <c r="H21" s="1125"/>
      <c r="I21" s="1125"/>
      <c r="J21" s="396"/>
      <c r="K21" s="397">
        <f>SUM(K14:K19)</f>
        <v>0</v>
      </c>
      <c r="L21" s="390"/>
      <c r="M21" s="337"/>
      <c r="N21" s="337"/>
      <c r="O21" s="337"/>
      <c r="P21" s="337"/>
      <c r="Q21" s="674"/>
      <c r="R21" s="337"/>
      <c r="S21" s="337"/>
      <c r="T21" s="337"/>
      <c r="U21" s="337"/>
      <c r="V21" s="337"/>
      <c r="W21" s="337"/>
      <c r="X21" s="337"/>
      <c r="Y21" s="337"/>
    </row>
    <row r="22" spans="1:25" s="391" customFormat="1" ht="14.5" x14ac:dyDescent="0.35">
      <c r="A22" s="390"/>
      <c r="B22" s="259" t="s">
        <v>201</v>
      </c>
      <c r="C22" s="259"/>
      <c r="D22" s="259"/>
      <c r="E22" s="259"/>
      <c r="F22" s="259"/>
      <c r="G22" s="259"/>
      <c r="H22" s="259"/>
      <c r="I22" s="259"/>
      <c r="J22" s="259"/>
      <c r="K22" s="398">
        <f>IF(H20&lt;5001,0,IF(H20&gt;5000,(H20*0.02)))</f>
        <v>0</v>
      </c>
      <c r="L22" s="390"/>
      <c r="M22" s="337"/>
      <c r="N22" s="337"/>
      <c r="O22" s="337"/>
      <c r="P22" s="337"/>
      <c r="Q22" s="337"/>
      <c r="R22" s="337"/>
      <c r="S22" s="337"/>
      <c r="T22" s="337"/>
      <c r="U22" s="337"/>
      <c r="V22" s="337"/>
      <c r="W22" s="337"/>
      <c r="X22" s="337"/>
      <c r="Y22" s="337"/>
    </row>
    <row r="23" spans="1:25" s="391" customFormat="1" ht="14.25" customHeight="1" x14ac:dyDescent="0.35">
      <c r="A23" s="390"/>
      <c r="B23" s="1121" t="str">
        <f>IF(H20&gt;50000,"Household Assets Exceed KHC's Limit!","")</f>
        <v/>
      </c>
      <c r="C23" s="1121"/>
      <c r="D23" s="1121"/>
      <c r="E23" s="1121"/>
      <c r="F23" s="1121"/>
      <c r="G23" s="1121"/>
      <c r="H23" s="1121"/>
      <c r="I23" s="1121"/>
      <c r="J23" s="1121"/>
      <c r="K23" s="1121"/>
      <c r="L23" s="390"/>
      <c r="M23" s="337"/>
      <c r="N23" s="337"/>
      <c r="O23" s="337"/>
      <c r="P23" s="337"/>
      <c r="Q23" s="337"/>
      <c r="R23" s="337"/>
      <c r="S23" s="337"/>
      <c r="T23" s="337"/>
      <c r="U23" s="337"/>
      <c r="V23" s="337"/>
      <c r="W23" s="337"/>
      <c r="X23" s="337"/>
      <c r="Y23" s="337"/>
    </row>
    <row r="24" spans="1:25" s="391" customFormat="1" ht="25.5" customHeight="1" x14ac:dyDescent="0.35">
      <c r="A24" s="390"/>
      <c r="B24" s="399" t="s">
        <v>203</v>
      </c>
      <c r="L24" s="390"/>
      <c r="M24" s="337"/>
      <c r="N24" s="337"/>
      <c r="O24" s="337"/>
      <c r="P24" s="337"/>
      <c r="Q24" s="337"/>
      <c r="R24" s="337"/>
      <c r="S24" s="337"/>
      <c r="T24" s="337"/>
      <c r="U24" s="337"/>
      <c r="V24" s="337"/>
      <c r="W24" s="337"/>
      <c r="X24" s="337"/>
      <c r="Y24" s="337"/>
    </row>
    <row r="25" spans="1:25" s="391" customFormat="1" ht="43.5" customHeight="1" x14ac:dyDescent="0.35">
      <c r="A25" s="390"/>
      <c r="B25" s="1122" t="s">
        <v>93</v>
      </c>
      <c r="C25" s="1123"/>
      <c r="D25" s="1124" t="s">
        <v>99</v>
      </c>
      <c r="E25" s="1123"/>
      <c r="F25" s="1124" t="s">
        <v>100</v>
      </c>
      <c r="G25" s="1123"/>
      <c r="H25" s="1124" t="s">
        <v>101</v>
      </c>
      <c r="I25" s="1123"/>
      <c r="J25" s="1124" t="s">
        <v>102</v>
      </c>
      <c r="K25" s="1122"/>
      <c r="L25" s="390"/>
      <c r="M25" s="337"/>
      <c r="N25" s="337"/>
      <c r="O25" s="337"/>
      <c r="P25" s="337"/>
      <c r="Q25" s="337"/>
      <c r="R25" s="337"/>
      <c r="S25" s="337"/>
      <c r="T25" s="337"/>
      <c r="U25" s="337"/>
      <c r="V25" s="337"/>
      <c r="W25" s="337"/>
      <c r="X25" s="337"/>
      <c r="Y25" s="337"/>
    </row>
    <row r="26" spans="1:25" s="391" customFormat="1" ht="15.75" customHeight="1" x14ac:dyDescent="0.35">
      <c r="A26" s="390"/>
      <c r="B26" s="1101"/>
      <c r="C26" s="1102"/>
      <c r="D26" s="1131"/>
      <c r="E26" s="1132"/>
      <c r="F26" s="1131"/>
      <c r="G26" s="1132"/>
      <c r="H26" s="1131"/>
      <c r="I26" s="1132"/>
      <c r="J26" s="1131"/>
      <c r="K26" s="1133"/>
      <c r="L26" s="390"/>
      <c r="M26" s="337"/>
      <c r="N26" s="337"/>
      <c r="O26" s="337"/>
      <c r="P26" s="337"/>
      <c r="Q26" s="337"/>
      <c r="R26" s="337"/>
      <c r="S26" s="337"/>
      <c r="T26" s="337"/>
      <c r="U26" s="337"/>
      <c r="V26" s="337"/>
      <c r="W26" s="337"/>
      <c r="X26" s="337"/>
      <c r="Y26" s="337"/>
    </row>
    <row r="27" spans="1:25" s="391" customFormat="1" ht="15.75" customHeight="1" x14ac:dyDescent="0.35">
      <c r="A27" s="390"/>
      <c r="B27" s="1101"/>
      <c r="C27" s="1102"/>
      <c r="D27" s="1131"/>
      <c r="E27" s="1132"/>
      <c r="F27" s="1131"/>
      <c r="G27" s="1132"/>
      <c r="H27" s="1131"/>
      <c r="I27" s="1132"/>
      <c r="J27" s="1131"/>
      <c r="K27" s="1133"/>
      <c r="L27" s="390"/>
      <c r="M27" s="337"/>
      <c r="N27" s="337"/>
      <c r="O27" s="337"/>
      <c r="P27" s="337"/>
      <c r="Q27" s="337"/>
      <c r="R27" s="337"/>
      <c r="S27" s="337"/>
      <c r="T27" s="337"/>
      <c r="U27" s="337"/>
      <c r="V27" s="337"/>
      <c r="W27" s="337"/>
      <c r="X27" s="337"/>
      <c r="Y27" s="337"/>
    </row>
    <row r="28" spans="1:25" s="391" customFormat="1" ht="15.75" customHeight="1" x14ac:dyDescent="0.35">
      <c r="A28" s="390"/>
      <c r="B28" s="1101"/>
      <c r="C28" s="1102"/>
      <c r="D28" s="1131"/>
      <c r="E28" s="1132"/>
      <c r="F28" s="1131"/>
      <c r="G28" s="1132"/>
      <c r="H28" s="1131"/>
      <c r="I28" s="1132"/>
      <c r="J28" s="1131"/>
      <c r="K28" s="1133"/>
      <c r="L28" s="390"/>
      <c r="M28" s="337"/>
      <c r="N28" s="337"/>
      <c r="O28" s="337"/>
      <c r="P28" s="337"/>
      <c r="Q28" s="337"/>
      <c r="R28" s="337"/>
      <c r="S28" s="337"/>
      <c r="T28" s="337"/>
      <c r="U28" s="337"/>
      <c r="V28" s="337"/>
      <c r="W28" s="337"/>
      <c r="X28" s="337"/>
      <c r="Y28" s="337"/>
    </row>
    <row r="29" spans="1:25" s="391" customFormat="1" ht="15.75" customHeight="1" x14ac:dyDescent="0.35">
      <c r="A29" s="390"/>
      <c r="B29" s="1101"/>
      <c r="C29" s="1102"/>
      <c r="D29" s="1131"/>
      <c r="E29" s="1132"/>
      <c r="F29" s="1131"/>
      <c r="G29" s="1132"/>
      <c r="H29" s="1131"/>
      <c r="I29" s="1132"/>
      <c r="J29" s="1131"/>
      <c r="K29" s="1133"/>
      <c r="L29" s="390"/>
      <c r="M29" s="337"/>
      <c r="N29" s="337"/>
      <c r="O29" s="337"/>
      <c r="P29" s="337"/>
      <c r="Q29" s="337"/>
      <c r="R29" s="337"/>
      <c r="S29" s="337"/>
      <c r="T29" s="337"/>
      <c r="U29" s="337"/>
      <c r="V29" s="337"/>
      <c r="W29" s="337"/>
      <c r="X29" s="337"/>
      <c r="Y29" s="337"/>
    </row>
    <row r="30" spans="1:25" s="391" customFormat="1" ht="15.75" customHeight="1" x14ac:dyDescent="0.35">
      <c r="A30" s="390"/>
      <c r="B30" s="1101"/>
      <c r="C30" s="1102"/>
      <c r="D30" s="1131"/>
      <c r="E30" s="1132"/>
      <c r="F30" s="1131"/>
      <c r="G30" s="1132"/>
      <c r="H30" s="1131"/>
      <c r="I30" s="1132"/>
      <c r="J30" s="1131"/>
      <c r="K30" s="1133"/>
      <c r="L30" s="390"/>
      <c r="M30" s="337"/>
      <c r="N30" s="337"/>
      <c r="O30" s="337"/>
      <c r="P30" s="337"/>
      <c r="Q30" s="337"/>
      <c r="R30" s="337"/>
      <c r="S30" s="337"/>
      <c r="T30" s="337"/>
      <c r="U30" s="337"/>
      <c r="V30" s="337"/>
      <c r="W30" s="337"/>
      <c r="X30" s="337"/>
      <c r="Y30" s="337"/>
    </row>
    <row r="31" spans="1:25" s="391" customFormat="1" ht="15.75" customHeight="1" x14ac:dyDescent="0.35">
      <c r="A31" s="390"/>
      <c r="B31" s="1101"/>
      <c r="C31" s="1102"/>
      <c r="D31" s="1131"/>
      <c r="E31" s="1132"/>
      <c r="F31" s="1131"/>
      <c r="G31" s="1132"/>
      <c r="H31" s="1131"/>
      <c r="I31" s="1132"/>
      <c r="J31" s="1131"/>
      <c r="K31" s="1133"/>
      <c r="L31" s="390"/>
      <c r="M31" s="337"/>
      <c r="N31" s="337"/>
      <c r="O31" s="337"/>
      <c r="P31" s="337"/>
      <c r="Q31" s="337"/>
      <c r="R31" s="337"/>
      <c r="S31" s="337"/>
      <c r="T31" s="337"/>
      <c r="U31" s="337"/>
      <c r="V31" s="337"/>
      <c r="W31" s="337"/>
      <c r="X31" s="337"/>
      <c r="Y31" s="337"/>
    </row>
    <row r="32" spans="1:25" s="391" customFormat="1" ht="15.75" customHeight="1" x14ac:dyDescent="0.35">
      <c r="A32" s="390"/>
      <c r="B32" s="1101"/>
      <c r="C32" s="1102"/>
      <c r="D32" s="1131"/>
      <c r="E32" s="1132"/>
      <c r="F32" s="1131"/>
      <c r="G32" s="1132"/>
      <c r="H32" s="1131"/>
      <c r="I32" s="1132"/>
      <c r="J32" s="1131"/>
      <c r="K32" s="1133"/>
      <c r="L32" s="390"/>
      <c r="M32" s="337"/>
      <c r="N32" s="337"/>
      <c r="O32" s="337"/>
      <c r="P32" s="337"/>
      <c r="Q32" s="337"/>
      <c r="R32" s="337"/>
      <c r="S32" s="337"/>
      <c r="T32" s="337"/>
      <c r="U32" s="337"/>
      <c r="V32" s="337"/>
      <c r="W32" s="337"/>
      <c r="X32" s="337"/>
      <c r="Y32" s="337"/>
    </row>
    <row r="33" spans="1:25" s="391" customFormat="1" ht="15.75" customHeight="1" x14ac:dyDescent="0.35">
      <c r="A33" s="390"/>
      <c r="B33" s="1101"/>
      <c r="C33" s="1102"/>
      <c r="D33" s="1131"/>
      <c r="E33" s="1132"/>
      <c r="F33" s="1131"/>
      <c r="G33" s="1132"/>
      <c r="H33" s="1131"/>
      <c r="I33" s="1132"/>
      <c r="J33" s="1131"/>
      <c r="K33" s="1133"/>
      <c r="L33" s="390"/>
      <c r="M33" s="337"/>
      <c r="N33" s="337"/>
      <c r="O33" s="337"/>
      <c r="P33" s="337"/>
      <c r="Q33" s="337"/>
      <c r="R33" s="337"/>
      <c r="S33" s="337"/>
      <c r="T33" s="337"/>
      <c r="U33" s="337"/>
      <c r="V33" s="337"/>
      <c r="W33" s="337"/>
      <c r="X33" s="337"/>
      <c r="Y33" s="337"/>
    </row>
    <row r="34" spans="1:25" s="391" customFormat="1" ht="15.75" customHeight="1" x14ac:dyDescent="0.35">
      <c r="A34" s="390"/>
      <c r="B34" s="1138" t="s">
        <v>103</v>
      </c>
      <c r="C34" s="1139"/>
      <c r="D34" s="1140">
        <f>SUM(D26:D33)</f>
        <v>0</v>
      </c>
      <c r="E34" s="1141"/>
      <c r="F34" s="1140">
        <f>SUM(F26:F33)</f>
        <v>0</v>
      </c>
      <c r="G34" s="1141"/>
      <c r="H34" s="1140">
        <f>SUM(H26:H33)</f>
        <v>0</v>
      </c>
      <c r="I34" s="1141"/>
      <c r="J34" s="1140">
        <f>SUM(J26:J33)</f>
        <v>0</v>
      </c>
      <c r="K34" s="1150"/>
      <c r="L34" s="390"/>
      <c r="M34" s="337"/>
      <c r="N34" s="337"/>
      <c r="O34" s="337"/>
      <c r="P34" s="337"/>
      <c r="Q34" s="337"/>
      <c r="R34" s="337"/>
      <c r="S34" s="337"/>
      <c r="T34" s="337"/>
      <c r="U34" s="337"/>
      <c r="V34" s="337"/>
      <c r="W34" s="337"/>
      <c r="X34" s="337"/>
      <c r="Y34" s="337"/>
    </row>
    <row r="35" spans="1:25" s="391" customFormat="1" ht="15.75" customHeight="1" x14ac:dyDescent="0.35">
      <c r="A35" s="390"/>
      <c r="B35" s="1134" t="s">
        <v>104</v>
      </c>
      <c r="C35" s="1134"/>
      <c r="D35" s="1134"/>
      <c r="E35" s="1134"/>
      <c r="F35" s="1134"/>
      <c r="G35" s="1134"/>
      <c r="H35" s="1134"/>
      <c r="I35" s="1135"/>
      <c r="J35" s="1136">
        <f>IF(K21&gt;K22,K21,IF(K22&gt;K21,K22,0))</f>
        <v>0</v>
      </c>
      <c r="K35" s="1137"/>
      <c r="L35" s="390"/>
      <c r="M35" s="337"/>
      <c r="N35" s="337"/>
      <c r="O35" s="337"/>
      <c r="P35" s="337"/>
      <c r="Q35" s="337"/>
      <c r="R35" s="337"/>
      <c r="S35" s="337"/>
      <c r="T35" s="337"/>
      <c r="U35" s="337"/>
      <c r="V35" s="337"/>
      <c r="W35" s="337"/>
      <c r="X35" s="337"/>
      <c r="Y35" s="337"/>
    </row>
    <row r="36" spans="1:25" s="391" customFormat="1" ht="15.75" customHeight="1" thickBot="1" x14ac:dyDescent="0.4">
      <c r="A36" s="390"/>
      <c r="B36" s="1143" t="s">
        <v>105</v>
      </c>
      <c r="C36" s="1143"/>
      <c r="D36" s="1143"/>
      <c r="E36" s="1143"/>
      <c r="F36" s="1143"/>
      <c r="G36" s="1143"/>
      <c r="H36" s="1143"/>
      <c r="I36" s="1144"/>
      <c r="J36" s="1145">
        <f>SUM(D34:J34)+J35</f>
        <v>0</v>
      </c>
      <c r="K36" s="1146"/>
      <c r="L36" s="390"/>
      <c r="M36" s="337"/>
      <c r="N36" s="337"/>
      <c r="O36" s="337"/>
      <c r="P36" s="337"/>
      <c r="Q36" s="337"/>
      <c r="R36" s="337"/>
      <c r="S36" s="337"/>
      <c r="T36" s="337"/>
      <c r="U36" s="337"/>
      <c r="V36" s="337"/>
      <c r="W36" s="337"/>
      <c r="X36" s="337"/>
      <c r="Y36" s="337"/>
    </row>
    <row r="37" spans="1:25" s="402" customFormat="1" ht="21.65" customHeight="1" x14ac:dyDescent="0.35">
      <c r="A37" s="400"/>
      <c r="B37" s="409" t="s">
        <v>269</v>
      </c>
      <c r="C37" s="409"/>
      <c r="D37" s="409"/>
      <c r="E37" s="409"/>
      <c r="F37" s="410" t="s">
        <v>22</v>
      </c>
      <c r="G37" s="411">
        <f>county</f>
        <v>0</v>
      </c>
      <c r="H37" s="409"/>
      <c r="I37" s="409"/>
      <c r="J37" s="1147">
        <f>'a)Compliance &amp; Underwriting'!D5</f>
        <v>0</v>
      </c>
      <c r="K37" s="1147"/>
      <c r="L37" s="400"/>
      <c r="M37" s="401"/>
      <c r="N37" s="401"/>
      <c r="O37" s="401"/>
      <c r="P37" s="401"/>
      <c r="Q37" s="401"/>
      <c r="R37" s="401"/>
      <c r="S37" s="401"/>
      <c r="T37" s="401"/>
      <c r="U37" s="401"/>
      <c r="V37" s="401"/>
      <c r="W37" s="401"/>
      <c r="X37" s="401"/>
      <c r="Y37" s="401"/>
    </row>
    <row r="38" spans="1:25" s="408" customFormat="1" ht="21.65" customHeight="1" x14ac:dyDescent="0.35">
      <c r="A38" s="406"/>
      <c r="B38" s="758" t="s">
        <v>106</v>
      </c>
      <c r="C38" s="758"/>
      <c r="D38" s="758"/>
      <c r="E38" s="758"/>
      <c r="F38" s="758"/>
      <c r="G38" s="1148"/>
      <c r="H38" s="1148"/>
      <c r="I38" s="1148"/>
      <c r="J38" s="1149" t="str">
        <f>IF(J36&lt;=J37,"Yes","NO")</f>
        <v>Yes</v>
      </c>
      <c r="K38" s="1149"/>
      <c r="L38" s="406"/>
      <c r="M38" s="407"/>
      <c r="N38" s="407"/>
      <c r="O38" s="407"/>
      <c r="P38" s="407"/>
      <c r="Q38" s="407"/>
      <c r="R38" s="407"/>
      <c r="S38" s="407"/>
      <c r="T38" s="407"/>
      <c r="U38" s="407"/>
      <c r="V38" s="407"/>
      <c r="W38" s="407"/>
      <c r="X38" s="407"/>
      <c r="Y38" s="407"/>
    </row>
    <row r="39" spans="1:25" s="391" customFormat="1" ht="54" customHeight="1" x14ac:dyDescent="0.35">
      <c r="A39" s="390"/>
      <c r="B39" s="1142" t="s">
        <v>303</v>
      </c>
      <c r="C39" s="1142"/>
      <c r="D39" s="1142"/>
      <c r="E39" s="1142"/>
      <c r="F39" s="1142"/>
      <c r="G39" s="1142"/>
      <c r="H39" s="1142"/>
      <c r="I39" s="1142"/>
      <c r="J39" s="1142"/>
      <c r="K39" s="1142"/>
      <c r="L39" s="390"/>
      <c r="M39" s="337"/>
      <c r="N39" s="337"/>
      <c r="O39" s="337"/>
      <c r="P39" s="337"/>
      <c r="Q39" s="337"/>
      <c r="R39" s="337"/>
      <c r="S39" s="337"/>
      <c r="T39" s="337"/>
      <c r="U39" s="337"/>
      <c r="V39" s="337"/>
      <c r="W39" s="337"/>
      <c r="X39" s="337"/>
      <c r="Y39" s="337"/>
    </row>
    <row r="40" spans="1:25" s="391" customFormat="1" ht="15.75" customHeight="1" x14ac:dyDescent="0.35">
      <c r="A40" s="390"/>
      <c r="B40" s="403" t="s">
        <v>107</v>
      </c>
      <c r="C40" s="404"/>
      <c r="D40" s="404"/>
      <c r="E40" s="404"/>
      <c r="F40" s="488"/>
      <c r="G40" s="1097" t="s">
        <v>108</v>
      </c>
      <c r="H40" s="1097"/>
      <c r="I40" s="1097"/>
      <c r="J40" s="1097"/>
      <c r="K40" s="759"/>
      <c r="L40" s="337"/>
      <c r="M40" s="337"/>
      <c r="N40" s="337"/>
      <c r="O40" s="337"/>
      <c r="P40" s="337"/>
      <c r="Q40" s="337"/>
      <c r="R40" s="337"/>
      <c r="S40" s="337"/>
    </row>
    <row r="41" spans="1:25" s="391" customFormat="1" ht="15.75" customHeight="1" x14ac:dyDescent="0.35">
      <c r="A41" s="390"/>
      <c r="B41" s="403"/>
      <c r="C41" s="404"/>
      <c r="D41" s="404"/>
      <c r="E41" s="404"/>
      <c r="F41" s="405"/>
      <c r="G41" s="405"/>
      <c r="H41" s="405"/>
      <c r="I41" s="405"/>
      <c r="J41" s="405"/>
      <c r="K41" s="405"/>
      <c r="L41" s="390"/>
      <c r="M41" s="337"/>
      <c r="N41" s="337"/>
      <c r="O41" s="337"/>
      <c r="P41" s="337"/>
      <c r="Q41" s="337"/>
      <c r="R41" s="337"/>
      <c r="S41" s="337"/>
      <c r="T41" s="337"/>
      <c r="U41" s="337"/>
      <c r="V41" s="337"/>
      <c r="W41" s="337"/>
      <c r="X41" s="337"/>
      <c r="Y41" s="337"/>
    </row>
    <row r="42" spans="1:25" s="391" customFormat="1" ht="18.5" x14ac:dyDescent="0.45">
      <c r="A42" s="390"/>
      <c r="B42" s="814" t="s">
        <v>304</v>
      </c>
      <c r="C42" s="815"/>
      <c r="D42" s="815"/>
      <c r="E42" s="815"/>
      <c r="F42" s="815"/>
      <c r="G42" s="815"/>
      <c r="H42" s="815"/>
      <c r="I42" s="815"/>
      <c r="J42" s="815"/>
      <c r="K42" s="749"/>
      <c r="L42" s="390"/>
      <c r="M42" s="337"/>
      <c r="N42" s="337"/>
      <c r="O42" s="337"/>
      <c r="P42" s="337"/>
      <c r="Q42" s="337"/>
      <c r="R42" s="337"/>
      <c r="S42" s="337"/>
      <c r="T42" s="337"/>
      <c r="U42" s="337"/>
      <c r="V42" s="337"/>
      <c r="W42" s="337"/>
      <c r="X42" s="337"/>
      <c r="Y42" s="337"/>
    </row>
    <row r="43" spans="1:25" s="391" customFormat="1" ht="30.65" customHeight="1" x14ac:dyDescent="0.35">
      <c r="A43" s="390"/>
      <c r="B43" s="1098" t="s">
        <v>307</v>
      </c>
      <c r="C43" s="1098"/>
      <c r="D43" s="1098"/>
      <c r="E43" s="1098"/>
      <c r="F43" s="1098"/>
      <c r="G43" s="1098"/>
      <c r="H43" s="1098"/>
      <c r="I43" s="1098"/>
      <c r="J43" s="1098"/>
      <c r="K43" s="337"/>
      <c r="L43" s="390"/>
      <c r="M43" s="337"/>
      <c r="N43" s="337"/>
      <c r="O43" s="337"/>
      <c r="P43" s="337"/>
      <c r="Q43" s="337"/>
      <c r="R43" s="337"/>
      <c r="S43" s="337"/>
      <c r="T43" s="337"/>
      <c r="U43" s="337"/>
      <c r="V43" s="337"/>
      <c r="W43" s="337"/>
      <c r="X43" s="337"/>
      <c r="Y43" s="337"/>
    </row>
    <row r="44" spans="1:25" s="391" customFormat="1" ht="8.4" customHeight="1" x14ac:dyDescent="0.35">
      <c r="A44" s="390"/>
      <c r="B44" s="140"/>
      <c r="C44" s="132"/>
      <c r="D44" s="132"/>
      <c r="E44" s="141"/>
      <c r="F44" s="132"/>
      <c r="G44" s="132"/>
      <c r="H44" s="132"/>
      <c r="I44" s="132"/>
      <c r="J44" s="132"/>
      <c r="K44" s="132"/>
      <c r="L44" s="132"/>
      <c r="M44" s="132"/>
      <c r="N44" s="132"/>
      <c r="O44" s="132"/>
      <c r="P44" s="337"/>
      <c r="Q44" s="337"/>
      <c r="R44" s="337"/>
      <c r="S44" s="337"/>
      <c r="T44" s="337"/>
      <c r="U44" s="337"/>
      <c r="V44" s="337"/>
      <c r="W44" s="337"/>
      <c r="X44" s="337"/>
      <c r="Y44" s="337"/>
    </row>
    <row r="45" spans="1:25" s="391" customFormat="1" ht="19" customHeight="1" x14ac:dyDescent="0.35">
      <c r="A45" s="390"/>
      <c r="B45" s="976"/>
      <c r="C45" s="976"/>
      <c r="D45" s="976"/>
      <c r="E45" s="976"/>
      <c r="F45" s="976"/>
      <c r="G45" s="976"/>
      <c r="H45" s="976"/>
      <c r="I45" s="976"/>
      <c r="J45" s="976"/>
      <c r="K45" s="142"/>
      <c r="L45" s="142"/>
      <c r="M45" s="132"/>
      <c r="N45" s="132"/>
      <c r="O45" s="132"/>
      <c r="P45" s="337"/>
      <c r="Q45" s="337"/>
      <c r="R45" s="337"/>
      <c r="S45" s="337"/>
      <c r="T45" s="337"/>
      <c r="U45" s="337"/>
      <c r="V45" s="337"/>
      <c r="W45" s="337"/>
      <c r="X45" s="337"/>
      <c r="Y45" s="337"/>
    </row>
    <row r="46" spans="1:25" s="391" customFormat="1" ht="14.5" x14ac:dyDescent="0.35">
      <c r="A46" s="390"/>
      <c r="B46" s="144" t="s">
        <v>305</v>
      </c>
      <c r="C46" s="145"/>
      <c r="D46" s="145"/>
      <c r="E46" s="146"/>
      <c r="F46" s="145"/>
      <c r="G46" s="145"/>
      <c r="H46" s="145"/>
      <c r="I46" s="145"/>
      <c r="J46" s="145"/>
      <c r="K46" s="145"/>
      <c r="L46" s="145"/>
      <c r="M46" s="145"/>
      <c r="N46" s="145"/>
      <c r="O46" s="145"/>
      <c r="P46" s="337"/>
      <c r="Q46" s="337"/>
      <c r="R46" s="337"/>
      <c r="S46" s="337"/>
      <c r="T46" s="337"/>
      <c r="U46" s="337"/>
      <c r="V46" s="337"/>
      <c r="W46" s="337"/>
      <c r="X46" s="337"/>
      <c r="Y46" s="337"/>
    </row>
    <row r="47" spans="1:25" s="391" customFormat="1" ht="19" customHeight="1" x14ac:dyDescent="0.35">
      <c r="A47" s="390"/>
      <c r="B47" s="981"/>
      <c r="C47" s="981"/>
      <c r="D47" s="981"/>
      <c r="E47" s="981"/>
      <c r="F47" s="981"/>
      <c r="G47" s="981"/>
      <c r="H47" s="981"/>
      <c r="I47" s="981"/>
      <c r="J47" s="981"/>
      <c r="K47" s="418"/>
      <c r="L47" s="564"/>
      <c r="M47" s="564"/>
      <c r="N47" s="337"/>
      <c r="O47" s="337"/>
      <c r="P47" s="337"/>
      <c r="Q47" s="337"/>
      <c r="R47" s="337"/>
      <c r="S47" s="337"/>
      <c r="T47" s="337"/>
      <c r="U47" s="337"/>
      <c r="V47" s="337"/>
      <c r="W47" s="337"/>
    </row>
    <row r="48" spans="1:25" x14ac:dyDescent="0.3">
      <c r="B48" s="144" t="s">
        <v>306</v>
      </c>
      <c r="C48" s="145"/>
      <c r="D48" s="145"/>
      <c r="E48" s="146"/>
      <c r="F48" s="145"/>
      <c r="G48" s="145"/>
      <c r="H48" s="145"/>
      <c r="I48" s="145"/>
      <c r="J48" s="145"/>
      <c r="K48" s="145"/>
      <c r="L48" s="145"/>
      <c r="M48" s="146"/>
      <c r="X48" s="246"/>
      <c r="Y48" s="246"/>
    </row>
    <row r="49" spans="1:25" ht="14.5" x14ac:dyDescent="0.35">
      <c r="B49" s="760"/>
      <c r="C49" s="145"/>
      <c r="D49" s="145"/>
      <c r="E49" s="146"/>
      <c r="F49" s="145"/>
      <c r="G49" s="145"/>
      <c r="H49" s="145"/>
      <c r="I49" s="762" t="s">
        <v>115</v>
      </c>
      <c r="J49" s="761"/>
      <c r="K49" s="142"/>
      <c r="L49" s="145"/>
      <c r="M49" s="146"/>
      <c r="X49" s="246"/>
      <c r="Y49" s="246"/>
    </row>
    <row r="50" spans="1:25" ht="18.399999999999999" customHeight="1" x14ac:dyDescent="0.35">
      <c r="B50" s="816" t="s">
        <v>308</v>
      </c>
      <c r="C50" s="145"/>
      <c r="D50" s="145"/>
      <c r="E50" s="146"/>
      <c r="F50" s="145"/>
      <c r="G50" s="145"/>
      <c r="H50" s="145"/>
      <c r="I50" s="762"/>
      <c r="J50" s="763"/>
      <c r="K50" s="142"/>
      <c r="L50" s="145"/>
      <c r="M50" s="146"/>
      <c r="X50" s="246"/>
      <c r="Y50" s="246"/>
    </row>
    <row r="51" spans="1:25" s="391" customFormat="1" ht="18.399999999999999" customHeight="1" x14ac:dyDescent="0.35">
      <c r="A51" s="390"/>
      <c r="B51" s="1095"/>
      <c r="C51" s="1095"/>
      <c r="D51" s="1095"/>
      <c r="E51" s="1095"/>
      <c r="F51" s="981"/>
      <c r="G51" s="981"/>
      <c r="H51" s="981"/>
      <c r="I51" s="981"/>
      <c r="J51" s="981"/>
      <c r="K51" s="145"/>
      <c r="L51" s="132"/>
      <c r="M51" s="132"/>
      <c r="N51" s="337"/>
      <c r="O51" s="337"/>
      <c r="P51" s="337"/>
      <c r="Q51" s="337"/>
      <c r="R51" s="337"/>
      <c r="S51" s="337"/>
      <c r="T51" s="337"/>
      <c r="U51" s="337"/>
      <c r="V51" s="337"/>
      <c r="W51" s="337"/>
    </row>
    <row r="52" spans="1:25" s="391" customFormat="1" ht="14.5" x14ac:dyDescent="0.35">
      <c r="A52" s="390"/>
      <c r="B52" s="144" t="s">
        <v>32</v>
      </c>
      <c r="C52" s="145"/>
      <c r="D52" s="145"/>
      <c r="E52" s="146"/>
      <c r="F52" s="1096" t="s">
        <v>33</v>
      </c>
      <c r="G52" s="1096"/>
      <c r="H52" s="1096"/>
      <c r="I52" s="1096"/>
      <c r="J52" s="1096"/>
      <c r="K52" s="418"/>
      <c r="L52" s="145"/>
      <c r="M52" s="145"/>
      <c r="N52" s="337"/>
      <c r="O52" s="337"/>
      <c r="P52" s="337"/>
      <c r="Q52" s="337"/>
      <c r="R52" s="337"/>
      <c r="S52" s="337"/>
      <c r="T52" s="337"/>
      <c r="U52" s="337"/>
      <c r="V52" s="337"/>
      <c r="W52" s="337"/>
    </row>
    <row r="53" spans="1:25" ht="7.5" customHeight="1" x14ac:dyDescent="0.3">
      <c r="B53" s="144"/>
      <c r="C53" s="145"/>
      <c r="D53" s="145"/>
      <c r="E53" s="146"/>
      <c r="F53" s="145"/>
      <c r="G53" s="145"/>
      <c r="H53" s="145"/>
      <c r="I53" s="145"/>
      <c r="J53" s="145"/>
      <c r="K53" s="149"/>
      <c r="L53" s="145"/>
      <c r="M53" s="146"/>
      <c r="X53" s="246"/>
      <c r="Y53" s="246"/>
    </row>
    <row r="54" spans="1:25" ht="16.25" customHeight="1" x14ac:dyDescent="0.3">
      <c r="B54" s="979"/>
      <c r="C54" s="979"/>
      <c r="D54" s="979"/>
      <c r="E54" s="979"/>
      <c r="F54" s="979"/>
      <c r="G54" s="979"/>
      <c r="H54" s="979"/>
      <c r="I54" s="979"/>
      <c r="J54" s="979"/>
      <c r="K54" s="145"/>
      <c r="L54" s="145"/>
      <c r="M54" s="145"/>
      <c r="X54" s="246"/>
      <c r="Y54" s="246"/>
    </row>
    <row r="55" spans="1:25" x14ac:dyDescent="0.3">
      <c r="B55" s="144" t="s">
        <v>309</v>
      </c>
      <c r="C55" s="145"/>
      <c r="D55" s="145"/>
      <c r="E55" s="146"/>
      <c r="F55" s="145"/>
      <c r="G55" s="145"/>
      <c r="H55" s="145"/>
      <c r="I55" s="145"/>
      <c r="J55" s="145"/>
      <c r="K55" s="149"/>
      <c r="L55" s="145"/>
      <c r="M55" s="145"/>
      <c r="N55" s="145"/>
      <c r="O55" s="145"/>
    </row>
    <row r="56" spans="1:25" x14ac:dyDescent="0.3">
      <c r="B56" s="148"/>
      <c r="C56" s="148"/>
      <c r="D56" s="148"/>
      <c r="E56" s="148"/>
      <c r="F56" s="148"/>
      <c r="G56" s="148"/>
      <c r="H56" s="145"/>
      <c r="I56" s="762" t="s">
        <v>115</v>
      </c>
      <c r="J56" s="761"/>
      <c r="L56" s="149"/>
      <c r="M56" s="145"/>
      <c r="N56" s="145"/>
      <c r="O56" s="145"/>
    </row>
  </sheetData>
  <sheetProtection algorithmName="SHA-512" hashValue="5MU2LTVhXIZlxewQFjjTXa5P6c+zcnoe6igwgh/aS36H5/yeViTvNGyq8sV73NTHDDU5dYGVQBzcTaQ/VSEKjA==" saltValue="MZjeer36+NW6j9uVms4vaA==" spinCount="100000" sheet="1" selectLockedCells="1"/>
  <mergeCells count="111">
    <mergeCell ref="H32:I32"/>
    <mergeCell ref="J32:K32"/>
    <mergeCell ref="B33:C33"/>
    <mergeCell ref="D33:E33"/>
    <mergeCell ref="J34:K34"/>
    <mergeCell ref="F33:G33"/>
    <mergeCell ref="H33:I33"/>
    <mergeCell ref="J33:K33"/>
    <mergeCell ref="B32:C32"/>
    <mergeCell ref="D32:E32"/>
    <mergeCell ref="F32:G32"/>
    <mergeCell ref="B35:I35"/>
    <mergeCell ref="J35:K35"/>
    <mergeCell ref="B34:C34"/>
    <mergeCell ref="D34:E34"/>
    <mergeCell ref="F34:G34"/>
    <mergeCell ref="H34:I34"/>
    <mergeCell ref="B39:K39"/>
    <mergeCell ref="B36:I36"/>
    <mergeCell ref="J36:K36"/>
    <mergeCell ref="J37:K37"/>
    <mergeCell ref="G38:I38"/>
    <mergeCell ref="J38:K38"/>
    <mergeCell ref="B31:C31"/>
    <mergeCell ref="D31:E31"/>
    <mergeCell ref="F31:G31"/>
    <mergeCell ref="H31:I31"/>
    <mergeCell ref="J31:K31"/>
    <mergeCell ref="B30:C30"/>
    <mergeCell ref="D30:E30"/>
    <mergeCell ref="F30:G30"/>
    <mergeCell ref="H30:I30"/>
    <mergeCell ref="J30:K30"/>
    <mergeCell ref="B28:C28"/>
    <mergeCell ref="D28:E28"/>
    <mergeCell ref="F28:G28"/>
    <mergeCell ref="H28:I28"/>
    <mergeCell ref="J28:K28"/>
    <mergeCell ref="B29:C29"/>
    <mergeCell ref="D29:E29"/>
    <mergeCell ref="F29:G29"/>
    <mergeCell ref="H29:I29"/>
    <mergeCell ref="J29:K29"/>
    <mergeCell ref="B26:C26"/>
    <mergeCell ref="D26:E26"/>
    <mergeCell ref="F26:G26"/>
    <mergeCell ref="H26:I26"/>
    <mergeCell ref="J26:K26"/>
    <mergeCell ref="B27:C27"/>
    <mergeCell ref="D27:E27"/>
    <mergeCell ref="F27:G27"/>
    <mergeCell ref="H27:I27"/>
    <mergeCell ref="J27:K27"/>
    <mergeCell ref="H14:I14"/>
    <mergeCell ref="B23:K23"/>
    <mergeCell ref="B25:C25"/>
    <mergeCell ref="D25:E25"/>
    <mergeCell ref="F25:G25"/>
    <mergeCell ref="H25:I25"/>
    <mergeCell ref="J25:K25"/>
    <mergeCell ref="B21:I21"/>
    <mergeCell ref="B17:D17"/>
    <mergeCell ref="E17:G17"/>
    <mergeCell ref="H17:I17"/>
    <mergeCell ref="B18:D18"/>
    <mergeCell ref="E18:G18"/>
    <mergeCell ref="H18:I18"/>
    <mergeCell ref="B19:D19"/>
    <mergeCell ref="E19:G19"/>
    <mergeCell ref="H19:I19"/>
    <mergeCell ref="B20:G20"/>
    <mergeCell ref="H20:I20"/>
    <mergeCell ref="B1:K1"/>
    <mergeCell ref="B2:K2"/>
    <mergeCell ref="B9:H9"/>
    <mergeCell ref="I9:K9"/>
    <mergeCell ref="B4:C4"/>
    <mergeCell ref="D4:G4"/>
    <mergeCell ref="D5:G5"/>
    <mergeCell ref="G7:H7"/>
    <mergeCell ref="B10:D10"/>
    <mergeCell ref="E10:F10"/>
    <mergeCell ref="G10:H10"/>
    <mergeCell ref="I8:J8"/>
    <mergeCell ref="I10:K10"/>
    <mergeCell ref="B7:C7"/>
    <mergeCell ref="D6:E6"/>
    <mergeCell ref="B51:E51"/>
    <mergeCell ref="F51:J51"/>
    <mergeCell ref="F52:J52"/>
    <mergeCell ref="B54:J54"/>
    <mergeCell ref="G40:J40"/>
    <mergeCell ref="B43:J43"/>
    <mergeCell ref="B3:K3"/>
    <mergeCell ref="H4:I4"/>
    <mergeCell ref="B45:J45"/>
    <mergeCell ref="B47:J47"/>
    <mergeCell ref="D7:F7"/>
    <mergeCell ref="B11:K11"/>
    <mergeCell ref="B15:D15"/>
    <mergeCell ref="E15:G15"/>
    <mergeCell ref="H15:I15"/>
    <mergeCell ref="B16:D16"/>
    <mergeCell ref="E16:G16"/>
    <mergeCell ref="H16:I16"/>
    <mergeCell ref="B12:K12"/>
    <mergeCell ref="B13:D13"/>
    <mergeCell ref="E13:G13"/>
    <mergeCell ref="H13:I13"/>
    <mergeCell ref="B14:D14"/>
    <mergeCell ref="E14:G14"/>
  </mergeCells>
  <dataValidations count="1">
    <dataValidation type="list" allowBlank="1" showInputMessage="1" showErrorMessage="1" sqref="J65553:J65558 WVR983057:WVR983062 WLV983057:WLV983062 WBZ983057:WBZ983062 VSD983057:VSD983062 VIH983057:VIH983062 UYL983057:UYL983062 UOP983057:UOP983062 UET983057:UET983062 TUX983057:TUX983062 TLB983057:TLB983062 TBF983057:TBF983062 SRJ983057:SRJ983062 SHN983057:SHN983062 RXR983057:RXR983062 RNV983057:RNV983062 RDZ983057:RDZ983062 QUD983057:QUD983062 QKH983057:QKH983062 QAL983057:QAL983062 PQP983057:PQP983062 PGT983057:PGT983062 OWX983057:OWX983062 ONB983057:ONB983062 ODF983057:ODF983062 NTJ983057:NTJ983062 NJN983057:NJN983062 MZR983057:MZR983062 MPV983057:MPV983062 MFZ983057:MFZ983062 LWD983057:LWD983062 LMH983057:LMH983062 LCL983057:LCL983062 KSP983057:KSP983062 KIT983057:KIT983062 JYX983057:JYX983062 JPB983057:JPB983062 JFF983057:JFF983062 IVJ983057:IVJ983062 ILN983057:ILN983062 IBR983057:IBR983062 HRV983057:HRV983062 HHZ983057:HHZ983062 GYD983057:GYD983062 GOH983057:GOH983062 GEL983057:GEL983062 FUP983057:FUP983062 FKT983057:FKT983062 FAX983057:FAX983062 ERB983057:ERB983062 EHF983057:EHF983062 DXJ983057:DXJ983062 DNN983057:DNN983062 DDR983057:DDR983062 CTV983057:CTV983062 CJZ983057:CJZ983062 CAD983057:CAD983062 BQH983057:BQH983062 BGL983057:BGL983062 AWP983057:AWP983062 AMT983057:AMT983062 ACX983057:ACX983062 TB983057:TB983062 JF983057:JF983062 J983057:J983062 WVR917521:WVR917526 WLV917521:WLV917526 WBZ917521:WBZ917526 VSD917521:VSD917526 VIH917521:VIH917526 UYL917521:UYL917526 UOP917521:UOP917526 UET917521:UET917526 TUX917521:TUX917526 TLB917521:TLB917526 TBF917521:TBF917526 SRJ917521:SRJ917526 SHN917521:SHN917526 RXR917521:RXR917526 RNV917521:RNV917526 RDZ917521:RDZ917526 QUD917521:QUD917526 QKH917521:QKH917526 QAL917521:QAL917526 PQP917521:PQP917526 PGT917521:PGT917526 OWX917521:OWX917526 ONB917521:ONB917526 ODF917521:ODF917526 NTJ917521:NTJ917526 NJN917521:NJN917526 MZR917521:MZR917526 MPV917521:MPV917526 MFZ917521:MFZ917526 LWD917521:LWD917526 LMH917521:LMH917526 LCL917521:LCL917526 KSP917521:KSP917526 KIT917521:KIT917526 JYX917521:JYX917526 JPB917521:JPB917526 JFF917521:JFF917526 IVJ917521:IVJ917526 ILN917521:ILN917526 IBR917521:IBR917526 HRV917521:HRV917526 HHZ917521:HHZ917526 GYD917521:GYD917526 GOH917521:GOH917526 GEL917521:GEL917526 FUP917521:FUP917526 FKT917521:FKT917526 FAX917521:FAX917526 ERB917521:ERB917526 EHF917521:EHF917526 DXJ917521:DXJ917526 DNN917521:DNN917526 DDR917521:DDR917526 CTV917521:CTV917526 CJZ917521:CJZ917526 CAD917521:CAD917526 BQH917521:BQH917526 BGL917521:BGL917526 AWP917521:AWP917526 AMT917521:AMT917526 ACX917521:ACX917526 TB917521:TB917526 JF917521:JF917526 J917521:J917526 WVR851985:WVR851990 WLV851985:WLV851990 WBZ851985:WBZ851990 VSD851985:VSD851990 VIH851985:VIH851990 UYL851985:UYL851990 UOP851985:UOP851990 UET851985:UET851990 TUX851985:TUX851990 TLB851985:TLB851990 TBF851985:TBF851990 SRJ851985:SRJ851990 SHN851985:SHN851990 RXR851985:RXR851990 RNV851985:RNV851990 RDZ851985:RDZ851990 QUD851985:QUD851990 QKH851985:QKH851990 QAL851985:QAL851990 PQP851985:PQP851990 PGT851985:PGT851990 OWX851985:OWX851990 ONB851985:ONB851990 ODF851985:ODF851990 NTJ851985:NTJ851990 NJN851985:NJN851990 MZR851985:MZR851990 MPV851985:MPV851990 MFZ851985:MFZ851990 LWD851985:LWD851990 LMH851985:LMH851990 LCL851985:LCL851990 KSP851985:KSP851990 KIT851985:KIT851990 JYX851985:JYX851990 JPB851985:JPB851990 JFF851985:JFF851990 IVJ851985:IVJ851990 ILN851985:ILN851990 IBR851985:IBR851990 HRV851985:HRV851990 HHZ851985:HHZ851990 GYD851985:GYD851990 GOH851985:GOH851990 GEL851985:GEL851990 FUP851985:FUP851990 FKT851985:FKT851990 FAX851985:FAX851990 ERB851985:ERB851990 EHF851985:EHF851990 DXJ851985:DXJ851990 DNN851985:DNN851990 DDR851985:DDR851990 CTV851985:CTV851990 CJZ851985:CJZ851990 CAD851985:CAD851990 BQH851985:BQH851990 BGL851985:BGL851990 AWP851985:AWP851990 AMT851985:AMT851990 ACX851985:ACX851990 TB851985:TB851990 JF851985:JF851990 J851985:J851990 WVR786449:WVR786454 WLV786449:WLV786454 WBZ786449:WBZ786454 VSD786449:VSD786454 VIH786449:VIH786454 UYL786449:UYL786454 UOP786449:UOP786454 UET786449:UET786454 TUX786449:TUX786454 TLB786449:TLB786454 TBF786449:TBF786454 SRJ786449:SRJ786454 SHN786449:SHN786454 RXR786449:RXR786454 RNV786449:RNV786454 RDZ786449:RDZ786454 QUD786449:QUD786454 QKH786449:QKH786454 QAL786449:QAL786454 PQP786449:PQP786454 PGT786449:PGT786454 OWX786449:OWX786454 ONB786449:ONB786454 ODF786449:ODF786454 NTJ786449:NTJ786454 NJN786449:NJN786454 MZR786449:MZR786454 MPV786449:MPV786454 MFZ786449:MFZ786454 LWD786449:LWD786454 LMH786449:LMH786454 LCL786449:LCL786454 KSP786449:KSP786454 KIT786449:KIT786454 JYX786449:JYX786454 JPB786449:JPB786454 JFF786449:JFF786454 IVJ786449:IVJ786454 ILN786449:ILN786454 IBR786449:IBR786454 HRV786449:HRV786454 HHZ786449:HHZ786454 GYD786449:GYD786454 GOH786449:GOH786454 GEL786449:GEL786454 FUP786449:FUP786454 FKT786449:FKT786454 FAX786449:FAX786454 ERB786449:ERB786454 EHF786449:EHF786454 DXJ786449:DXJ786454 DNN786449:DNN786454 DDR786449:DDR786454 CTV786449:CTV786454 CJZ786449:CJZ786454 CAD786449:CAD786454 BQH786449:BQH786454 BGL786449:BGL786454 AWP786449:AWP786454 AMT786449:AMT786454 ACX786449:ACX786454 TB786449:TB786454 JF786449:JF786454 J786449:J786454 WVR720913:WVR720918 WLV720913:WLV720918 WBZ720913:WBZ720918 VSD720913:VSD720918 VIH720913:VIH720918 UYL720913:UYL720918 UOP720913:UOP720918 UET720913:UET720918 TUX720913:TUX720918 TLB720913:TLB720918 TBF720913:TBF720918 SRJ720913:SRJ720918 SHN720913:SHN720918 RXR720913:RXR720918 RNV720913:RNV720918 RDZ720913:RDZ720918 QUD720913:QUD720918 QKH720913:QKH720918 QAL720913:QAL720918 PQP720913:PQP720918 PGT720913:PGT720918 OWX720913:OWX720918 ONB720913:ONB720918 ODF720913:ODF720918 NTJ720913:NTJ720918 NJN720913:NJN720918 MZR720913:MZR720918 MPV720913:MPV720918 MFZ720913:MFZ720918 LWD720913:LWD720918 LMH720913:LMH720918 LCL720913:LCL720918 KSP720913:KSP720918 KIT720913:KIT720918 JYX720913:JYX720918 JPB720913:JPB720918 JFF720913:JFF720918 IVJ720913:IVJ720918 ILN720913:ILN720918 IBR720913:IBR720918 HRV720913:HRV720918 HHZ720913:HHZ720918 GYD720913:GYD720918 GOH720913:GOH720918 GEL720913:GEL720918 FUP720913:FUP720918 FKT720913:FKT720918 FAX720913:FAX720918 ERB720913:ERB720918 EHF720913:EHF720918 DXJ720913:DXJ720918 DNN720913:DNN720918 DDR720913:DDR720918 CTV720913:CTV720918 CJZ720913:CJZ720918 CAD720913:CAD720918 BQH720913:BQH720918 BGL720913:BGL720918 AWP720913:AWP720918 AMT720913:AMT720918 ACX720913:ACX720918 TB720913:TB720918 JF720913:JF720918 J720913:J720918 WVR655377:WVR655382 WLV655377:WLV655382 WBZ655377:WBZ655382 VSD655377:VSD655382 VIH655377:VIH655382 UYL655377:UYL655382 UOP655377:UOP655382 UET655377:UET655382 TUX655377:TUX655382 TLB655377:TLB655382 TBF655377:TBF655382 SRJ655377:SRJ655382 SHN655377:SHN655382 RXR655377:RXR655382 RNV655377:RNV655382 RDZ655377:RDZ655382 QUD655377:QUD655382 QKH655377:QKH655382 QAL655377:QAL655382 PQP655377:PQP655382 PGT655377:PGT655382 OWX655377:OWX655382 ONB655377:ONB655382 ODF655377:ODF655382 NTJ655377:NTJ655382 NJN655377:NJN655382 MZR655377:MZR655382 MPV655377:MPV655382 MFZ655377:MFZ655382 LWD655377:LWD655382 LMH655377:LMH655382 LCL655377:LCL655382 KSP655377:KSP655382 KIT655377:KIT655382 JYX655377:JYX655382 JPB655377:JPB655382 JFF655377:JFF655382 IVJ655377:IVJ655382 ILN655377:ILN655382 IBR655377:IBR655382 HRV655377:HRV655382 HHZ655377:HHZ655382 GYD655377:GYD655382 GOH655377:GOH655382 GEL655377:GEL655382 FUP655377:FUP655382 FKT655377:FKT655382 FAX655377:FAX655382 ERB655377:ERB655382 EHF655377:EHF655382 DXJ655377:DXJ655382 DNN655377:DNN655382 DDR655377:DDR655382 CTV655377:CTV655382 CJZ655377:CJZ655382 CAD655377:CAD655382 BQH655377:BQH655382 BGL655377:BGL655382 AWP655377:AWP655382 AMT655377:AMT655382 ACX655377:ACX655382 TB655377:TB655382 JF655377:JF655382 J655377:J655382 WVR589841:WVR589846 WLV589841:WLV589846 WBZ589841:WBZ589846 VSD589841:VSD589846 VIH589841:VIH589846 UYL589841:UYL589846 UOP589841:UOP589846 UET589841:UET589846 TUX589841:TUX589846 TLB589841:TLB589846 TBF589841:TBF589846 SRJ589841:SRJ589846 SHN589841:SHN589846 RXR589841:RXR589846 RNV589841:RNV589846 RDZ589841:RDZ589846 QUD589841:QUD589846 QKH589841:QKH589846 QAL589841:QAL589846 PQP589841:PQP589846 PGT589841:PGT589846 OWX589841:OWX589846 ONB589841:ONB589846 ODF589841:ODF589846 NTJ589841:NTJ589846 NJN589841:NJN589846 MZR589841:MZR589846 MPV589841:MPV589846 MFZ589841:MFZ589846 LWD589841:LWD589846 LMH589841:LMH589846 LCL589841:LCL589846 KSP589841:KSP589846 KIT589841:KIT589846 JYX589841:JYX589846 JPB589841:JPB589846 JFF589841:JFF589846 IVJ589841:IVJ589846 ILN589841:ILN589846 IBR589841:IBR589846 HRV589841:HRV589846 HHZ589841:HHZ589846 GYD589841:GYD589846 GOH589841:GOH589846 GEL589841:GEL589846 FUP589841:FUP589846 FKT589841:FKT589846 FAX589841:FAX589846 ERB589841:ERB589846 EHF589841:EHF589846 DXJ589841:DXJ589846 DNN589841:DNN589846 DDR589841:DDR589846 CTV589841:CTV589846 CJZ589841:CJZ589846 CAD589841:CAD589846 BQH589841:BQH589846 BGL589841:BGL589846 AWP589841:AWP589846 AMT589841:AMT589846 ACX589841:ACX589846 TB589841:TB589846 JF589841:JF589846 J589841:J589846 WVR524305:WVR524310 WLV524305:WLV524310 WBZ524305:WBZ524310 VSD524305:VSD524310 VIH524305:VIH524310 UYL524305:UYL524310 UOP524305:UOP524310 UET524305:UET524310 TUX524305:TUX524310 TLB524305:TLB524310 TBF524305:TBF524310 SRJ524305:SRJ524310 SHN524305:SHN524310 RXR524305:RXR524310 RNV524305:RNV524310 RDZ524305:RDZ524310 QUD524305:QUD524310 QKH524305:QKH524310 QAL524305:QAL524310 PQP524305:PQP524310 PGT524305:PGT524310 OWX524305:OWX524310 ONB524305:ONB524310 ODF524305:ODF524310 NTJ524305:NTJ524310 NJN524305:NJN524310 MZR524305:MZR524310 MPV524305:MPV524310 MFZ524305:MFZ524310 LWD524305:LWD524310 LMH524305:LMH524310 LCL524305:LCL524310 KSP524305:KSP524310 KIT524305:KIT524310 JYX524305:JYX524310 JPB524305:JPB524310 JFF524305:JFF524310 IVJ524305:IVJ524310 ILN524305:ILN524310 IBR524305:IBR524310 HRV524305:HRV524310 HHZ524305:HHZ524310 GYD524305:GYD524310 GOH524305:GOH524310 GEL524305:GEL524310 FUP524305:FUP524310 FKT524305:FKT524310 FAX524305:FAX524310 ERB524305:ERB524310 EHF524305:EHF524310 DXJ524305:DXJ524310 DNN524305:DNN524310 DDR524305:DDR524310 CTV524305:CTV524310 CJZ524305:CJZ524310 CAD524305:CAD524310 BQH524305:BQH524310 BGL524305:BGL524310 AWP524305:AWP524310 AMT524305:AMT524310 ACX524305:ACX524310 TB524305:TB524310 JF524305:JF524310 J524305:J524310 WVR458769:WVR458774 WLV458769:WLV458774 WBZ458769:WBZ458774 VSD458769:VSD458774 VIH458769:VIH458774 UYL458769:UYL458774 UOP458769:UOP458774 UET458769:UET458774 TUX458769:TUX458774 TLB458769:TLB458774 TBF458769:TBF458774 SRJ458769:SRJ458774 SHN458769:SHN458774 RXR458769:RXR458774 RNV458769:RNV458774 RDZ458769:RDZ458774 QUD458769:QUD458774 QKH458769:QKH458774 QAL458769:QAL458774 PQP458769:PQP458774 PGT458769:PGT458774 OWX458769:OWX458774 ONB458769:ONB458774 ODF458769:ODF458774 NTJ458769:NTJ458774 NJN458769:NJN458774 MZR458769:MZR458774 MPV458769:MPV458774 MFZ458769:MFZ458774 LWD458769:LWD458774 LMH458769:LMH458774 LCL458769:LCL458774 KSP458769:KSP458774 KIT458769:KIT458774 JYX458769:JYX458774 JPB458769:JPB458774 JFF458769:JFF458774 IVJ458769:IVJ458774 ILN458769:ILN458774 IBR458769:IBR458774 HRV458769:HRV458774 HHZ458769:HHZ458774 GYD458769:GYD458774 GOH458769:GOH458774 GEL458769:GEL458774 FUP458769:FUP458774 FKT458769:FKT458774 FAX458769:FAX458774 ERB458769:ERB458774 EHF458769:EHF458774 DXJ458769:DXJ458774 DNN458769:DNN458774 DDR458769:DDR458774 CTV458769:CTV458774 CJZ458769:CJZ458774 CAD458769:CAD458774 BQH458769:BQH458774 BGL458769:BGL458774 AWP458769:AWP458774 AMT458769:AMT458774 ACX458769:ACX458774 TB458769:TB458774 JF458769:JF458774 J458769:J458774 WVR393233:WVR393238 WLV393233:WLV393238 WBZ393233:WBZ393238 VSD393233:VSD393238 VIH393233:VIH393238 UYL393233:UYL393238 UOP393233:UOP393238 UET393233:UET393238 TUX393233:TUX393238 TLB393233:TLB393238 TBF393233:TBF393238 SRJ393233:SRJ393238 SHN393233:SHN393238 RXR393233:RXR393238 RNV393233:RNV393238 RDZ393233:RDZ393238 QUD393233:QUD393238 QKH393233:QKH393238 QAL393233:QAL393238 PQP393233:PQP393238 PGT393233:PGT393238 OWX393233:OWX393238 ONB393233:ONB393238 ODF393233:ODF393238 NTJ393233:NTJ393238 NJN393233:NJN393238 MZR393233:MZR393238 MPV393233:MPV393238 MFZ393233:MFZ393238 LWD393233:LWD393238 LMH393233:LMH393238 LCL393233:LCL393238 KSP393233:KSP393238 KIT393233:KIT393238 JYX393233:JYX393238 JPB393233:JPB393238 JFF393233:JFF393238 IVJ393233:IVJ393238 ILN393233:ILN393238 IBR393233:IBR393238 HRV393233:HRV393238 HHZ393233:HHZ393238 GYD393233:GYD393238 GOH393233:GOH393238 GEL393233:GEL393238 FUP393233:FUP393238 FKT393233:FKT393238 FAX393233:FAX393238 ERB393233:ERB393238 EHF393233:EHF393238 DXJ393233:DXJ393238 DNN393233:DNN393238 DDR393233:DDR393238 CTV393233:CTV393238 CJZ393233:CJZ393238 CAD393233:CAD393238 BQH393233:BQH393238 BGL393233:BGL393238 AWP393233:AWP393238 AMT393233:AMT393238 ACX393233:ACX393238 TB393233:TB393238 JF393233:JF393238 J393233:J393238 WVR327697:WVR327702 WLV327697:WLV327702 WBZ327697:WBZ327702 VSD327697:VSD327702 VIH327697:VIH327702 UYL327697:UYL327702 UOP327697:UOP327702 UET327697:UET327702 TUX327697:TUX327702 TLB327697:TLB327702 TBF327697:TBF327702 SRJ327697:SRJ327702 SHN327697:SHN327702 RXR327697:RXR327702 RNV327697:RNV327702 RDZ327697:RDZ327702 QUD327697:QUD327702 QKH327697:QKH327702 QAL327697:QAL327702 PQP327697:PQP327702 PGT327697:PGT327702 OWX327697:OWX327702 ONB327697:ONB327702 ODF327697:ODF327702 NTJ327697:NTJ327702 NJN327697:NJN327702 MZR327697:MZR327702 MPV327697:MPV327702 MFZ327697:MFZ327702 LWD327697:LWD327702 LMH327697:LMH327702 LCL327697:LCL327702 KSP327697:KSP327702 KIT327697:KIT327702 JYX327697:JYX327702 JPB327697:JPB327702 JFF327697:JFF327702 IVJ327697:IVJ327702 ILN327697:ILN327702 IBR327697:IBR327702 HRV327697:HRV327702 HHZ327697:HHZ327702 GYD327697:GYD327702 GOH327697:GOH327702 GEL327697:GEL327702 FUP327697:FUP327702 FKT327697:FKT327702 FAX327697:FAX327702 ERB327697:ERB327702 EHF327697:EHF327702 DXJ327697:DXJ327702 DNN327697:DNN327702 DDR327697:DDR327702 CTV327697:CTV327702 CJZ327697:CJZ327702 CAD327697:CAD327702 BQH327697:BQH327702 BGL327697:BGL327702 AWP327697:AWP327702 AMT327697:AMT327702 ACX327697:ACX327702 TB327697:TB327702 JF327697:JF327702 J327697:J327702 WVR262161:WVR262166 WLV262161:WLV262166 WBZ262161:WBZ262166 VSD262161:VSD262166 VIH262161:VIH262166 UYL262161:UYL262166 UOP262161:UOP262166 UET262161:UET262166 TUX262161:TUX262166 TLB262161:TLB262166 TBF262161:TBF262166 SRJ262161:SRJ262166 SHN262161:SHN262166 RXR262161:RXR262166 RNV262161:RNV262166 RDZ262161:RDZ262166 QUD262161:QUD262166 QKH262161:QKH262166 QAL262161:QAL262166 PQP262161:PQP262166 PGT262161:PGT262166 OWX262161:OWX262166 ONB262161:ONB262166 ODF262161:ODF262166 NTJ262161:NTJ262166 NJN262161:NJN262166 MZR262161:MZR262166 MPV262161:MPV262166 MFZ262161:MFZ262166 LWD262161:LWD262166 LMH262161:LMH262166 LCL262161:LCL262166 KSP262161:KSP262166 KIT262161:KIT262166 JYX262161:JYX262166 JPB262161:JPB262166 JFF262161:JFF262166 IVJ262161:IVJ262166 ILN262161:ILN262166 IBR262161:IBR262166 HRV262161:HRV262166 HHZ262161:HHZ262166 GYD262161:GYD262166 GOH262161:GOH262166 GEL262161:GEL262166 FUP262161:FUP262166 FKT262161:FKT262166 FAX262161:FAX262166 ERB262161:ERB262166 EHF262161:EHF262166 DXJ262161:DXJ262166 DNN262161:DNN262166 DDR262161:DDR262166 CTV262161:CTV262166 CJZ262161:CJZ262166 CAD262161:CAD262166 BQH262161:BQH262166 BGL262161:BGL262166 AWP262161:AWP262166 AMT262161:AMT262166 ACX262161:ACX262166 TB262161:TB262166 JF262161:JF262166 J262161:J262166 WVR196625:WVR196630 WLV196625:WLV196630 WBZ196625:WBZ196630 VSD196625:VSD196630 VIH196625:VIH196630 UYL196625:UYL196630 UOP196625:UOP196630 UET196625:UET196630 TUX196625:TUX196630 TLB196625:TLB196630 TBF196625:TBF196630 SRJ196625:SRJ196630 SHN196625:SHN196630 RXR196625:RXR196630 RNV196625:RNV196630 RDZ196625:RDZ196630 QUD196625:QUD196630 QKH196625:QKH196630 QAL196625:QAL196630 PQP196625:PQP196630 PGT196625:PGT196630 OWX196625:OWX196630 ONB196625:ONB196630 ODF196625:ODF196630 NTJ196625:NTJ196630 NJN196625:NJN196630 MZR196625:MZR196630 MPV196625:MPV196630 MFZ196625:MFZ196630 LWD196625:LWD196630 LMH196625:LMH196630 LCL196625:LCL196630 KSP196625:KSP196630 KIT196625:KIT196630 JYX196625:JYX196630 JPB196625:JPB196630 JFF196625:JFF196630 IVJ196625:IVJ196630 ILN196625:ILN196630 IBR196625:IBR196630 HRV196625:HRV196630 HHZ196625:HHZ196630 GYD196625:GYD196630 GOH196625:GOH196630 GEL196625:GEL196630 FUP196625:FUP196630 FKT196625:FKT196630 FAX196625:FAX196630 ERB196625:ERB196630 EHF196625:EHF196630 DXJ196625:DXJ196630 DNN196625:DNN196630 DDR196625:DDR196630 CTV196625:CTV196630 CJZ196625:CJZ196630 CAD196625:CAD196630 BQH196625:BQH196630 BGL196625:BGL196630 AWP196625:AWP196630 AMT196625:AMT196630 ACX196625:ACX196630 TB196625:TB196630 JF196625:JF196630 J196625:J196630 WVR131089:WVR131094 WLV131089:WLV131094 WBZ131089:WBZ131094 VSD131089:VSD131094 VIH131089:VIH131094 UYL131089:UYL131094 UOP131089:UOP131094 UET131089:UET131094 TUX131089:TUX131094 TLB131089:TLB131094 TBF131089:TBF131094 SRJ131089:SRJ131094 SHN131089:SHN131094 RXR131089:RXR131094 RNV131089:RNV131094 RDZ131089:RDZ131094 QUD131089:QUD131094 QKH131089:QKH131094 QAL131089:QAL131094 PQP131089:PQP131094 PGT131089:PGT131094 OWX131089:OWX131094 ONB131089:ONB131094 ODF131089:ODF131094 NTJ131089:NTJ131094 NJN131089:NJN131094 MZR131089:MZR131094 MPV131089:MPV131094 MFZ131089:MFZ131094 LWD131089:LWD131094 LMH131089:LMH131094 LCL131089:LCL131094 KSP131089:KSP131094 KIT131089:KIT131094 JYX131089:JYX131094 JPB131089:JPB131094 JFF131089:JFF131094 IVJ131089:IVJ131094 ILN131089:ILN131094 IBR131089:IBR131094 HRV131089:HRV131094 HHZ131089:HHZ131094 GYD131089:GYD131094 GOH131089:GOH131094 GEL131089:GEL131094 FUP131089:FUP131094 FKT131089:FKT131094 FAX131089:FAX131094 ERB131089:ERB131094 EHF131089:EHF131094 DXJ131089:DXJ131094 DNN131089:DNN131094 DDR131089:DDR131094 CTV131089:CTV131094 CJZ131089:CJZ131094 CAD131089:CAD131094 BQH131089:BQH131094 BGL131089:BGL131094 AWP131089:AWP131094 AMT131089:AMT131094 ACX131089:ACX131094 TB131089:TB131094 JF131089:JF131094 J131089:J131094 WVR65553:WVR65558 WLV65553:WLV65558 WBZ65553:WBZ65558 VSD65553:VSD65558 VIH65553:VIH65558 UYL65553:UYL65558 UOP65553:UOP65558 UET65553:UET65558 TUX65553:TUX65558 TLB65553:TLB65558 TBF65553:TBF65558 SRJ65553:SRJ65558 SHN65553:SHN65558 RXR65553:RXR65558 RNV65553:RNV65558 RDZ65553:RDZ65558 QUD65553:QUD65558 QKH65553:QKH65558 QAL65553:QAL65558 PQP65553:PQP65558 PGT65553:PGT65558 OWX65553:OWX65558 ONB65553:ONB65558 ODF65553:ODF65558 NTJ65553:NTJ65558 NJN65553:NJN65558 MZR65553:MZR65558 MPV65553:MPV65558 MFZ65553:MFZ65558 LWD65553:LWD65558 LMH65553:LMH65558 LCL65553:LCL65558 KSP65553:KSP65558 KIT65553:KIT65558 JYX65553:JYX65558 JPB65553:JPB65558 JFF65553:JFF65558 IVJ65553:IVJ65558 ILN65553:ILN65558 IBR65553:IBR65558 HRV65553:HRV65558 HHZ65553:HHZ65558 GYD65553:GYD65558 GOH65553:GOH65558 GEL65553:GEL65558 FUP65553:FUP65558 FKT65553:FKT65558 FAX65553:FAX65558 ERB65553:ERB65558 EHF65553:EHF65558 DXJ65553:DXJ65558 DNN65553:DNN65558 DDR65553:DDR65558 CTV65553:CTV65558 CJZ65553:CJZ65558 CAD65553:CAD65558 BQH65553:BQH65558 BGL65553:BGL65558 AWP65553:AWP65558 AMT65553:AMT65558 ACX65553:ACX65558 TB65553:TB65558 JF65553:JF65558 WVR14:WVR19 WLV14:WLV19 WBZ14:WBZ19 VSD14:VSD19 VIH14:VIH19 UYL14:UYL19 UOP14:UOP19 UET14:UET19 TUX14:TUX19 TLB14:TLB19 TBF14:TBF19 SRJ14:SRJ19 SHN14:SHN19 RXR14:RXR19 RNV14:RNV19 RDZ14:RDZ19 QUD14:QUD19 QKH14:QKH19 QAL14:QAL19 PQP14:PQP19 PGT14:PGT19 OWX14:OWX19 ONB14:ONB19 ODF14:ODF19 NTJ14:NTJ19 NJN14:NJN19 MZR14:MZR19 MPV14:MPV19 MFZ14:MFZ19 LWD14:LWD19 LMH14:LMH19 LCL14:LCL19 KSP14:KSP19 KIT14:KIT19 JYX14:JYX19 JPB14:JPB19 JFF14:JFF19 IVJ14:IVJ19 ILN14:ILN19 IBR14:IBR19 HRV14:HRV19 HHZ14:HHZ19 GYD14:GYD19 GOH14:GOH19 GEL14:GEL19 FUP14:FUP19 FKT14:FKT19 FAX14:FAX19 ERB14:ERB19 EHF14:EHF19 DXJ14:DXJ19 DNN14:DNN19 DDR14:DDR19 CTV14:CTV19 CJZ14:CJZ19 CAD14:CAD19 BQH14:BQH19 BGL14:BGL19 AWP14:AWP19 AMT14:AMT19 ACX14:ACX19 TB14:TB19 JF14:JF19" xr:uid="{00000000-0002-0000-0700-000000000000}">
      <formula1>$B$48:$B$55</formula1>
    </dataValidation>
  </dataValidations>
  <hyperlinks>
    <hyperlink ref="I9" r:id="rId1" xr:uid="{00000000-0004-0000-0700-000000000000}"/>
  </hyperlinks>
  <printOptions horizontalCentered="1"/>
  <pageMargins left="0.25" right="0.25" top="0.75" bottom="0.75" header="0.3" footer="0.3"/>
  <pageSetup scale="68" orientation="portrait" r:id="rId2"/>
  <headerFooter>
    <oddFooter>&amp;L&amp;"-,Regular"&amp;9&amp;F
&amp;A&amp;R&amp;"Calibri,Regular"&amp;9Page &amp;P of &amp;N
&amp;D</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AL190"/>
  <sheetViews>
    <sheetView zoomScale="120" zoomScaleNormal="120" workbookViewId="0">
      <selection activeCell="B4" sqref="B4:I4"/>
    </sheetView>
  </sheetViews>
  <sheetFormatPr defaultColWidth="8.90625" defaultRowHeight="14.5" x14ac:dyDescent="0.35"/>
  <cols>
    <col min="1" max="1" width="1.08984375" style="337" customWidth="1"/>
    <col min="2" max="2" width="31.90625" style="337" customWidth="1"/>
    <col min="3" max="3" width="18.36328125" style="338" customWidth="1"/>
    <col min="4" max="4" width="2.6328125" style="337" bestFit="1" customWidth="1"/>
    <col min="5" max="5" width="10.36328125" style="337" customWidth="1"/>
    <col min="6" max="6" width="10" style="337" bestFit="1" customWidth="1"/>
    <col min="7" max="7" width="9.36328125" style="337" customWidth="1"/>
    <col min="8" max="8" width="8.90625" style="337"/>
    <col min="9" max="9" width="10.08984375" style="337" bestFit="1" customWidth="1"/>
    <col min="10" max="10" width="0.90625" style="337" customWidth="1"/>
    <col min="11" max="11" width="8.90625" style="337"/>
    <col min="12" max="12" width="9.90625" style="337" bestFit="1" customWidth="1"/>
    <col min="13" max="256" width="8.90625" style="337"/>
    <col min="257" max="257" width="1.08984375" style="337" customWidth="1"/>
    <col min="258" max="258" width="31.90625" style="337" customWidth="1"/>
    <col min="259" max="259" width="18.36328125" style="337" customWidth="1"/>
    <col min="260" max="260" width="2.6328125" style="337" bestFit="1" customWidth="1"/>
    <col min="261" max="261" width="9.6328125" style="337" customWidth="1"/>
    <col min="262" max="262" width="8.90625" style="337"/>
    <col min="263" max="263" width="9.36328125" style="337" customWidth="1"/>
    <col min="264" max="264" width="8.90625" style="337"/>
    <col min="265" max="265" width="10.08984375" style="337" bestFit="1" customWidth="1"/>
    <col min="266" max="266" width="0.90625" style="337" customWidth="1"/>
    <col min="267" max="512" width="8.90625" style="337"/>
    <col min="513" max="513" width="1.08984375" style="337" customWidth="1"/>
    <col min="514" max="514" width="31.90625" style="337" customWidth="1"/>
    <col min="515" max="515" width="18.36328125" style="337" customWidth="1"/>
    <col min="516" max="516" width="2.6328125" style="337" bestFit="1" customWidth="1"/>
    <col min="517" max="517" width="9.6328125" style="337" customWidth="1"/>
    <col min="518" max="518" width="8.90625" style="337"/>
    <col min="519" max="519" width="9.36328125" style="337" customWidth="1"/>
    <col min="520" max="520" width="8.90625" style="337"/>
    <col min="521" max="521" width="10.08984375" style="337" bestFit="1" customWidth="1"/>
    <col min="522" max="522" width="0.90625" style="337" customWidth="1"/>
    <col min="523" max="768" width="8.90625" style="337"/>
    <col min="769" max="769" width="1.08984375" style="337" customWidth="1"/>
    <col min="770" max="770" width="31.90625" style="337" customWidth="1"/>
    <col min="771" max="771" width="18.36328125" style="337" customWidth="1"/>
    <col min="772" max="772" width="2.6328125" style="337" bestFit="1" customWidth="1"/>
    <col min="773" max="773" width="9.6328125" style="337" customWidth="1"/>
    <col min="774" max="774" width="8.90625" style="337"/>
    <col min="775" max="775" width="9.36328125" style="337" customWidth="1"/>
    <col min="776" max="776" width="8.90625" style="337"/>
    <col min="777" max="777" width="10.08984375" style="337" bestFit="1" customWidth="1"/>
    <col min="778" max="778" width="0.90625" style="337" customWidth="1"/>
    <col min="779" max="1024" width="8.90625" style="337"/>
    <col min="1025" max="1025" width="1.08984375" style="337" customWidth="1"/>
    <col min="1026" max="1026" width="31.90625" style="337" customWidth="1"/>
    <col min="1027" max="1027" width="18.36328125" style="337" customWidth="1"/>
    <col min="1028" max="1028" width="2.6328125" style="337" bestFit="1" customWidth="1"/>
    <col min="1029" max="1029" width="9.6328125" style="337" customWidth="1"/>
    <col min="1030" max="1030" width="8.90625" style="337"/>
    <col min="1031" max="1031" width="9.36328125" style="337" customWidth="1"/>
    <col min="1032" max="1032" width="8.90625" style="337"/>
    <col min="1033" max="1033" width="10.08984375" style="337" bestFit="1" customWidth="1"/>
    <col min="1034" max="1034" width="0.90625" style="337" customWidth="1"/>
    <col min="1035" max="1280" width="8.90625" style="337"/>
    <col min="1281" max="1281" width="1.08984375" style="337" customWidth="1"/>
    <col min="1282" max="1282" width="31.90625" style="337" customWidth="1"/>
    <col min="1283" max="1283" width="18.36328125" style="337" customWidth="1"/>
    <col min="1284" max="1284" width="2.6328125" style="337" bestFit="1" customWidth="1"/>
    <col min="1285" max="1285" width="9.6328125" style="337" customWidth="1"/>
    <col min="1286" max="1286" width="8.90625" style="337"/>
    <col min="1287" max="1287" width="9.36328125" style="337" customWidth="1"/>
    <col min="1288" max="1288" width="8.90625" style="337"/>
    <col min="1289" max="1289" width="10.08984375" style="337" bestFit="1" customWidth="1"/>
    <col min="1290" max="1290" width="0.90625" style="337" customWidth="1"/>
    <col min="1291" max="1536" width="8.90625" style="337"/>
    <col min="1537" max="1537" width="1.08984375" style="337" customWidth="1"/>
    <col min="1538" max="1538" width="31.90625" style="337" customWidth="1"/>
    <col min="1539" max="1539" width="18.36328125" style="337" customWidth="1"/>
    <col min="1540" max="1540" width="2.6328125" style="337" bestFit="1" customWidth="1"/>
    <col min="1541" max="1541" width="9.6328125" style="337" customWidth="1"/>
    <col min="1542" max="1542" width="8.90625" style="337"/>
    <col min="1543" max="1543" width="9.36328125" style="337" customWidth="1"/>
    <col min="1544" max="1544" width="8.90625" style="337"/>
    <col min="1545" max="1545" width="10.08984375" style="337" bestFit="1" customWidth="1"/>
    <col min="1546" max="1546" width="0.90625" style="337" customWidth="1"/>
    <col min="1547" max="1792" width="8.90625" style="337"/>
    <col min="1793" max="1793" width="1.08984375" style="337" customWidth="1"/>
    <col min="1794" max="1794" width="31.90625" style="337" customWidth="1"/>
    <col min="1795" max="1795" width="18.36328125" style="337" customWidth="1"/>
    <col min="1796" max="1796" width="2.6328125" style="337" bestFit="1" customWidth="1"/>
    <col min="1797" max="1797" width="9.6328125" style="337" customWidth="1"/>
    <col min="1798" max="1798" width="8.90625" style="337"/>
    <col min="1799" max="1799" width="9.36328125" style="337" customWidth="1"/>
    <col min="1800" max="1800" width="8.90625" style="337"/>
    <col min="1801" max="1801" width="10.08984375" style="337" bestFit="1" customWidth="1"/>
    <col min="1802" max="1802" width="0.90625" style="337" customWidth="1"/>
    <col min="1803" max="2048" width="8.90625" style="337"/>
    <col min="2049" max="2049" width="1.08984375" style="337" customWidth="1"/>
    <col min="2050" max="2050" width="31.90625" style="337" customWidth="1"/>
    <col min="2051" max="2051" width="18.36328125" style="337" customWidth="1"/>
    <col min="2052" max="2052" width="2.6328125" style="337" bestFit="1" customWidth="1"/>
    <col min="2053" max="2053" width="9.6328125" style="337" customWidth="1"/>
    <col min="2054" max="2054" width="8.90625" style="337"/>
    <col min="2055" max="2055" width="9.36328125" style="337" customWidth="1"/>
    <col min="2056" max="2056" width="8.90625" style="337"/>
    <col min="2057" max="2057" width="10.08984375" style="337" bestFit="1" customWidth="1"/>
    <col min="2058" max="2058" width="0.90625" style="337" customWidth="1"/>
    <col min="2059" max="2304" width="8.90625" style="337"/>
    <col min="2305" max="2305" width="1.08984375" style="337" customWidth="1"/>
    <col min="2306" max="2306" width="31.90625" style="337" customWidth="1"/>
    <col min="2307" max="2307" width="18.36328125" style="337" customWidth="1"/>
    <col min="2308" max="2308" width="2.6328125" style="337" bestFit="1" customWidth="1"/>
    <col min="2309" max="2309" width="9.6328125" style="337" customWidth="1"/>
    <col min="2310" max="2310" width="8.90625" style="337"/>
    <col min="2311" max="2311" width="9.36328125" style="337" customWidth="1"/>
    <col min="2312" max="2312" width="8.90625" style="337"/>
    <col min="2313" max="2313" width="10.08984375" style="337" bestFit="1" customWidth="1"/>
    <col min="2314" max="2314" width="0.90625" style="337" customWidth="1"/>
    <col min="2315" max="2560" width="8.90625" style="337"/>
    <col min="2561" max="2561" width="1.08984375" style="337" customWidth="1"/>
    <col min="2562" max="2562" width="31.90625" style="337" customWidth="1"/>
    <col min="2563" max="2563" width="18.36328125" style="337" customWidth="1"/>
    <col min="2564" max="2564" width="2.6328125" style="337" bestFit="1" customWidth="1"/>
    <col min="2565" max="2565" width="9.6328125" style="337" customWidth="1"/>
    <col min="2566" max="2566" width="8.90625" style="337"/>
    <col min="2567" max="2567" width="9.36328125" style="337" customWidth="1"/>
    <col min="2568" max="2568" width="8.90625" style="337"/>
    <col min="2569" max="2569" width="10.08984375" style="337" bestFit="1" customWidth="1"/>
    <col min="2570" max="2570" width="0.90625" style="337" customWidth="1"/>
    <col min="2571" max="2816" width="8.90625" style="337"/>
    <col min="2817" max="2817" width="1.08984375" style="337" customWidth="1"/>
    <col min="2818" max="2818" width="31.90625" style="337" customWidth="1"/>
    <col min="2819" max="2819" width="18.36328125" style="337" customWidth="1"/>
    <col min="2820" max="2820" width="2.6328125" style="337" bestFit="1" customWidth="1"/>
    <col min="2821" max="2821" width="9.6328125" style="337" customWidth="1"/>
    <col min="2822" max="2822" width="8.90625" style="337"/>
    <col min="2823" max="2823" width="9.36328125" style="337" customWidth="1"/>
    <col min="2824" max="2824" width="8.90625" style="337"/>
    <col min="2825" max="2825" width="10.08984375" style="337" bestFit="1" customWidth="1"/>
    <col min="2826" max="2826" width="0.90625" style="337" customWidth="1"/>
    <col min="2827" max="3072" width="8.90625" style="337"/>
    <col min="3073" max="3073" width="1.08984375" style="337" customWidth="1"/>
    <col min="3074" max="3074" width="31.90625" style="337" customWidth="1"/>
    <col min="3075" max="3075" width="18.36328125" style="337" customWidth="1"/>
    <col min="3076" max="3076" width="2.6328125" style="337" bestFit="1" customWidth="1"/>
    <col min="3077" max="3077" width="9.6328125" style="337" customWidth="1"/>
    <col min="3078" max="3078" width="8.90625" style="337"/>
    <col min="3079" max="3079" width="9.36328125" style="337" customWidth="1"/>
    <col min="3080" max="3080" width="8.90625" style="337"/>
    <col min="3081" max="3081" width="10.08984375" style="337" bestFit="1" customWidth="1"/>
    <col min="3082" max="3082" width="0.90625" style="337" customWidth="1"/>
    <col min="3083" max="3328" width="8.90625" style="337"/>
    <col min="3329" max="3329" width="1.08984375" style="337" customWidth="1"/>
    <col min="3330" max="3330" width="31.90625" style="337" customWidth="1"/>
    <col min="3331" max="3331" width="18.36328125" style="337" customWidth="1"/>
    <col min="3332" max="3332" width="2.6328125" style="337" bestFit="1" customWidth="1"/>
    <col min="3333" max="3333" width="9.6328125" style="337" customWidth="1"/>
    <col min="3334" max="3334" width="8.90625" style="337"/>
    <col min="3335" max="3335" width="9.36328125" style="337" customWidth="1"/>
    <col min="3336" max="3336" width="8.90625" style="337"/>
    <col min="3337" max="3337" width="10.08984375" style="337" bestFit="1" customWidth="1"/>
    <col min="3338" max="3338" width="0.90625" style="337" customWidth="1"/>
    <col min="3339" max="3584" width="8.90625" style="337"/>
    <col min="3585" max="3585" width="1.08984375" style="337" customWidth="1"/>
    <col min="3586" max="3586" width="31.90625" style="337" customWidth="1"/>
    <col min="3587" max="3587" width="18.36328125" style="337" customWidth="1"/>
    <col min="3588" max="3588" width="2.6328125" style="337" bestFit="1" customWidth="1"/>
    <col min="3589" max="3589" width="9.6328125" style="337" customWidth="1"/>
    <col min="3590" max="3590" width="8.90625" style="337"/>
    <col min="3591" max="3591" width="9.36328125" style="337" customWidth="1"/>
    <col min="3592" max="3592" width="8.90625" style="337"/>
    <col min="3593" max="3593" width="10.08984375" style="337" bestFit="1" customWidth="1"/>
    <col min="3594" max="3594" width="0.90625" style="337" customWidth="1"/>
    <col min="3595" max="3840" width="8.90625" style="337"/>
    <col min="3841" max="3841" width="1.08984375" style="337" customWidth="1"/>
    <col min="3842" max="3842" width="31.90625" style="337" customWidth="1"/>
    <col min="3843" max="3843" width="18.36328125" style="337" customWidth="1"/>
    <col min="3844" max="3844" width="2.6328125" style="337" bestFit="1" customWidth="1"/>
    <col min="3845" max="3845" width="9.6328125" style="337" customWidth="1"/>
    <col min="3846" max="3846" width="8.90625" style="337"/>
    <col min="3847" max="3847" width="9.36328125" style="337" customWidth="1"/>
    <col min="3848" max="3848" width="8.90625" style="337"/>
    <col min="3849" max="3849" width="10.08984375" style="337" bestFit="1" customWidth="1"/>
    <col min="3850" max="3850" width="0.90625" style="337" customWidth="1"/>
    <col min="3851" max="4096" width="8.90625" style="337"/>
    <col min="4097" max="4097" width="1.08984375" style="337" customWidth="1"/>
    <col min="4098" max="4098" width="31.90625" style="337" customWidth="1"/>
    <col min="4099" max="4099" width="18.36328125" style="337" customWidth="1"/>
    <col min="4100" max="4100" width="2.6328125" style="337" bestFit="1" customWidth="1"/>
    <col min="4101" max="4101" width="9.6328125" style="337" customWidth="1"/>
    <col min="4102" max="4102" width="8.90625" style="337"/>
    <col min="4103" max="4103" width="9.36328125" style="337" customWidth="1"/>
    <col min="4104" max="4104" width="8.90625" style="337"/>
    <col min="4105" max="4105" width="10.08984375" style="337" bestFit="1" customWidth="1"/>
    <col min="4106" max="4106" width="0.90625" style="337" customWidth="1"/>
    <col min="4107" max="4352" width="8.90625" style="337"/>
    <col min="4353" max="4353" width="1.08984375" style="337" customWidth="1"/>
    <col min="4354" max="4354" width="31.90625" style="337" customWidth="1"/>
    <col min="4355" max="4355" width="18.36328125" style="337" customWidth="1"/>
    <col min="4356" max="4356" width="2.6328125" style="337" bestFit="1" customWidth="1"/>
    <col min="4357" max="4357" width="9.6328125" style="337" customWidth="1"/>
    <col min="4358" max="4358" width="8.90625" style="337"/>
    <col min="4359" max="4359" width="9.36328125" style="337" customWidth="1"/>
    <col min="4360" max="4360" width="8.90625" style="337"/>
    <col min="4361" max="4361" width="10.08984375" style="337" bestFit="1" customWidth="1"/>
    <col min="4362" max="4362" width="0.90625" style="337" customWidth="1"/>
    <col min="4363" max="4608" width="8.90625" style="337"/>
    <col min="4609" max="4609" width="1.08984375" style="337" customWidth="1"/>
    <col min="4610" max="4610" width="31.90625" style="337" customWidth="1"/>
    <col min="4611" max="4611" width="18.36328125" style="337" customWidth="1"/>
    <col min="4612" max="4612" width="2.6328125" style="337" bestFit="1" customWidth="1"/>
    <col min="4613" max="4613" width="9.6328125" style="337" customWidth="1"/>
    <col min="4614" max="4614" width="8.90625" style="337"/>
    <col min="4615" max="4615" width="9.36328125" style="337" customWidth="1"/>
    <col min="4616" max="4616" width="8.90625" style="337"/>
    <col min="4617" max="4617" width="10.08984375" style="337" bestFit="1" customWidth="1"/>
    <col min="4618" max="4618" width="0.90625" style="337" customWidth="1"/>
    <col min="4619" max="4864" width="8.90625" style="337"/>
    <col min="4865" max="4865" width="1.08984375" style="337" customWidth="1"/>
    <col min="4866" max="4866" width="31.90625" style="337" customWidth="1"/>
    <col min="4867" max="4867" width="18.36328125" style="337" customWidth="1"/>
    <col min="4868" max="4868" width="2.6328125" style="337" bestFit="1" customWidth="1"/>
    <col min="4869" max="4869" width="9.6328125" style="337" customWidth="1"/>
    <col min="4870" max="4870" width="8.90625" style="337"/>
    <col min="4871" max="4871" width="9.36328125" style="337" customWidth="1"/>
    <col min="4872" max="4872" width="8.90625" style="337"/>
    <col min="4873" max="4873" width="10.08984375" style="337" bestFit="1" customWidth="1"/>
    <col min="4874" max="4874" width="0.90625" style="337" customWidth="1"/>
    <col min="4875" max="5120" width="8.90625" style="337"/>
    <col min="5121" max="5121" width="1.08984375" style="337" customWidth="1"/>
    <col min="5122" max="5122" width="31.90625" style="337" customWidth="1"/>
    <col min="5123" max="5123" width="18.36328125" style="337" customWidth="1"/>
    <col min="5124" max="5124" width="2.6328125" style="337" bestFit="1" customWidth="1"/>
    <col min="5125" max="5125" width="9.6328125" style="337" customWidth="1"/>
    <col min="5126" max="5126" width="8.90625" style="337"/>
    <col min="5127" max="5127" width="9.36328125" style="337" customWidth="1"/>
    <col min="5128" max="5128" width="8.90625" style="337"/>
    <col min="5129" max="5129" width="10.08984375" style="337" bestFit="1" customWidth="1"/>
    <col min="5130" max="5130" width="0.90625" style="337" customWidth="1"/>
    <col min="5131" max="5376" width="8.90625" style="337"/>
    <col min="5377" max="5377" width="1.08984375" style="337" customWidth="1"/>
    <col min="5378" max="5378" width="31.90625" style="337" customWidth="1"/>
    <col min="5379" max="5379" width="18.36328125" style="337" customWidth="1"/>
    <col min="5380" max="5380" width="2.6328125" style="337" bestFit="1" customWidth="1"/>
    <col min="5381" max="5381" width="9.6328125" style="337" customWidth="1"/>
    <col min="5382" max="5382" width="8.90625" style="337"/>
    <col min="5383" max="5383" width="9.36328125" style="337" customWidth="1"/>
    <col min="5384" max="5384" width="8.90625" style="337"/>
    <col min="5385" max="5385" width="10.08984375" style="337" bestFit="1" customWidth="1"/>
    <col min="5386" max="5386" width="0.90625" style="337" customWidth="1"/>
    <col min="5387" max="5632" width="8.90625" style="337"/>
    <col min="5633" max="5633" width="1.08984375" style="337" customWidth="1"/>
    <col min="5634" max="5634" width="31.90625" style="337" customWidth="1"/>
    <col min="5635" max="5635" width="18.36328125" style="337" customWidth="1"/>
    <col min="5636" max="5636" width="2.6328125" style="337" bestFit="1" customWidth="1"/>
    <col min="5637" max="5637" width="9.6328125" style="337" customWidth="1"/>
    <col min="5638" max="5638" width="8.90625" style="337"/>
    <col min="5639" max="5639" width="9.36328125" style="337" customWidth="1"/>
    <col min="5640" max="5640" width="8.90625" style="337"/>
    <col min="5641" max="5641" width="10.08984375" style="337" bestFit="1" customWidth="1"/>
    <col min="5642" max="5642" width="0.90625" style="337" customWidth="1"/>
    <col min="5643" max="5888" width="8.90625" style="337"/>
    <col min="5889" max="5889" width="1.08984375" style="337" customWidth="1"/>
    <col min="5890" max="5890" width="31.90625" style="337" customWidth="1"/>
    <col min="5891" max="5891" width="18.36328125" style="337" customWidth="1"/>
    <col min="5892" max="5892" width="2.6328125" style="337" bestFit="1" customWidth="1"/>
    <col min="5893" max="5893" width="9.6328125" style="337" customWidth="1"/>
    <col min="5894" max="5894" width="8.90625" style="337"/>
    <col min="5895" max="5895" width="9.36328125" style="337" customWidth="1"/>
    <col min="5896" max="5896" width="8.90625" style="337"/>
    <col min="5897" max="5897" width="10.08984375" style="337" bestFit="1" customWidth="1"/>
    <col min="5898" max="5898" width="0.90625" style="337" customWidth="1"/>
    <col min="5899" max="6144" width="8.90625" style="337"/>
    <col min="6145" max="6145" width="1.08984375" style="337" customWidth="1"/>
    <col min="6146" max="6146" width="31.90625" style="337" customWidth="1"/>
    <col min="6147" max="6147" width="18.36328125" style="337" customWidth="1"/>
    <col min="6148" max="6148" width="2.6328125" style="337" bestFit="1" customWidth="1"/>
    <col min="6149" max="6149" width="9.6328125" style="337" customWidth="1"/>
    <col min="6150" max="6150" width="8.90625" style="337"/>
    <col min="6151" max="6151" width="9.36328125" style="337" customWidth="1"/>
    <col min="6152" max="6152" width="8.90625" style="337"/>
    <col min="6153" max="6153" width="10.08984375" style="337" bestFit="1" customWidth="1"/>
    <col min="6154" max="6154" width="0.90625" style="337" customWidth="1"/>
    <col min="6155" max="6400" width="8.90625" style="337"/>
    <col min="6401" max="6401" width="1.08984375" style="337" customWidth="1"/>
    <col min="6402" max="6402" width="31.90625" style="337" customWidth="1"/>
    <col min="6403" max="6403" width="18.36328125" style="337" customWidth="1"/>
    <col min="6404" max="6404" width="2.6328125" style="337" bestFit="1" customWidth="1"/>
    <col min="6405" max="6405" width="9.6328125" style="337" customWidth="1"/>
    <col min="6406" max="6406" width="8.90625" style="337"/>
    <col min="6407" max="6407" width="9.36328125" style="337" customWidth="1"/>
    <col min="6408" max="6408" width="8.90625" style="337"/>
    <col min="6409" max="6409" width="10.08984375" style="337" bestFit="1" customWidth="1"/>
    <col min="6410" max="6410" width="0.90625" style="337" customWidth="1"/>
    <col min="6411" max="6656" width="8.90625" style="337"/>
    <col min="6657" max="6657" width="1.08984375" style="337" customWidth="1"/>
    <col min="6658" max="6658" width="31.90625" style="337" customWidth="1"/>
    <col min="6659" max="6659" width="18.36328125" style="337" customWidth="1"/>
    <col min="6660" max="6660" width="2.6328125" style="337" bestFit="1" customWidth="1"/>
    <col min="6661" max="6661" width="9.6328125" style="337" customWidth="1"/>
    <col min="6662" max="6662" width="8.90625" style="337"/>
    <col min="6663" max="6663" width="9.36328125" style="337" customWidth="1"/>
    <col min="6664" max="6664" width="8.90625" style="337"/>
    <col min="6665" max="6665" width="10.08984375" style="337" bestFit="1" customWidth="1"/>
    <col min="6666" max="6666" width="0.90625" style="337" customWidth="1"/>
    <col min="6667" max="6912" width="8.90625" style="337"/>
    <col min="6913" max="6913" width="1.08984375" style="337" customWidth="1"/>
    <col min="6914" max="6914" width="31.90625" style="337" customWidth="1"/>
    <col min="6915" max="6915" width="18.36328125" style="337" customWidth="1"/>
    <col min="6916" max="6916" width="2.6328125" style="337" bestFit="1" customWidth="1"/>
    <col min="6917" max="6917" width="9.6328125" style="337" customWidth="1"/>
    <col min="6918" max="6918" width="8.90625" style="337"/>
    <col min="6919" max="6919" width="9.36328125" style="337" customWidth="1"/>
    <col min="6920" max="6920" width="8.90625" style="337"/>
    <col min="6921" max="6921" width="10.08984375" style="337" bestFit="1" customWidth="1"/>
    <col min="6922" max="6922" width="0.90625" style="337" customWidth="1"/>
    <col min="6923" max="7168" width="8.90625" style="337"/>
    <col min="7169" max="7169" width="1.08984375" style="337" customWidth="1"/>
    <col min="7170" max="7170" width="31.90625" style="337" customWidth="1"/>
    <col min="7171" max="7171" width="18.36328125" style="337" customWidth="1"/>
    <col min="7172" max="7172" width="2.6328125" style="337" bestFit="1" customWidth="1"/>
    <col min="7173" max="7173" width="9.6328125" style="337" customWidth="1"/>
    <col min="7174" max="7174" width="8.90625" style="337"/>
    <col min="7175" max="7175" width="9.36328125" style="337" customWidth="1"/>
    <col min="7176" max="7176" width="8.90625" style="337"/>
    <col min="7177" max="7177" width="10.08984375" style="337" bestFit="1" customWidth="1"/>
    <col min="7178" max="7178" width="0.90625" style="337" customWidth="1"/>
    <col min="7179" max="7424" width="8.90625" style="337"/>
    <col min="7425" max="7425" width="1.08984375" style="337" customWidth="1"/>
    <col min="7426" max="7426" width="31.90625" style="337" customWidth="1"/>
    <col min="7427" max="7427" width="18.36328125" style="337" customWidth="1"/>
    <col min="7428" max="7428" width="2.6328125" style="337" bestFit="1" customWidth="1"/>
    <col min="7429" max="7429" width="9.6328125" style="337" customWidth="1"/>
    <col min="7430" max="7430" width="8.90625" style="337"/>
    <col min="7431" max="7431" width="9.36328125" style="337" customWidth="1"/>
    <col min="7432" max="7432" width="8.90625" style="337"/>
    <col min="7433" max="7433" width="10.08984375" style="337" bestFit="1" customWidth="1"/>
    <col min="7434" max="7434" width="0.90625" style="337" customWidth="1"/>
    <col min="7435" max="7680" width="8.90625" style="337"/>
    <col min="7681" max="7681" width="1.08984375" style="337" customWidth="1"/>
    <col min="7682" max="7682" width="31.90625" style="337" customWidth="1"/>
    <col min="7683" max="7683" width="18.36328125" style="337" customWidth="1"/>
    <col min="7684" max="7684" width="2.6328125" style="337" bestFit="1" customWidth="1"/>
    <col min="7685" max="7685" width="9.6328125" style="337" customWidth="1"/>
    <col min="7686" max="7686" width="8.90625" style="337"/>
    <col min="7687" max="7687" width="9.36328125" style="337" customWidth="1"/>
    <col min="7688" max="7688" width="8.90625" style="337"/>
    <col min="7689" max="7689" width="10.08984375" style="337" bestFit="1" customWidth="1"/>
    <col min="7690" max="7690" width="0.90625" style="337" customWidth="1"/>
    <col min="7691" max="7936" width="8.90625" style="337"/>
    <col min="7937" max="7937" width="1.08984375" style="337" customWidth="1"/>
    <col min="7938" max="7938" width="31.90625" style="337" customWidth="1"/>
    <col min="7939" max="7939" width="18.36328125" style="337" customWidth="1"/>
    <col min="7940" max="7940" width="2.6328125" style="337" bestFit="1" customWidth="1"/>
    <col min="7941" max="7941" width="9.6328125" style="337" customWidth="1"/>
    <col min="7942" max="7942" width="8.90625" style="337"/>
    <col min="7943" max="7943" width="9.36328125" style="337" customWidth="1"/>
    <col min="7944" max="7944" width="8.90625" style="337"/>
    <col min="7945" max="7945" width="10.08984375" style="337" bestFit="1" customWidth="1"/>
    <col min="7946" max="7946" width="0.90625" style="337" customWidth="1"/>
    <col min="7947" max="8192" width="8.90625" style="337"/>
    <col min="8193" max="8193" width="1.08984375" style="337" customWidth="1"/>
    <col min="8194" max="8194" width="31.90625" style="337" customWidth="1"/>
    <col min="8195" max="8195" width="18.36328125" style="337" customWidth="1"/>
    <col min="8196" max="8196" width="2.6328125" style="337" bestFit="1" customWidth="1"/>
    <col min="8197" max="8197" width="9.6328125" style="337" customWidth="1"/>
    <col min="8198" max="8198" width="8.90625" style="337"/>
    <col min="8199" max="8199" width="9.36328125" style="337" customWidth="1"/>
    <col min="8200" max="8200" width="8.90625" style="337"/>
    <col min="8201" max="8201" width="10.08984375" style="337" bestFit="1" customWidth="1"/>
    <col min="8202" max="8202" width="0.90625" style="337" customWidth="1"/>
    <col min="8203" max="8448" width="8.90625" style="337"/>
    <col min="8449" max="8449" width="1.08984375" style="337" customWidth="1"/>
    <col min="8450" max="8450" width="31.90625" style="337" customWidth="1"/>
    <col min="8451" max="8451" width="18.36328125" style="337" customWidth="1"/>
    <col min="8452" max="8452" width="2.6328125" style="337" bestFit="1" customWidth="1"/>
    <col min="8453" max="8453" width="9.6328125" style="337" customWidth="1"/>
    <col min="8454" max="8454" width="8.90625" style="337"/>
    <col min="8455" max="8455" width="9.36328125" style="337" customWidth="1"/>
    <col min="8456" max="8456" width="8.90625" style="337"/>
    <col min="8457" max="8457" width="10.08984375" style="337" bestFit="1" customWidth="1"/>
    <col min="8458" max="8458" width="0.90625" style="337" customWidth="1"/>
    <col min="8459" max="8704" width="8.90625" style="337"/>
    <col min="8705" max="8705" width="1.08984375" style="337" customWidth="1"/>
    <col min="8706" max="8706" width="31.90625" style="337" customWidth="1"/>
    <col min="8707" max="8707" width="18.36328125" style="337" customWidth="1"/>
    <col min="8708" max="8708" width="2.6328125" style="337" bestFit="1" customWidth="1"/>
    <col min="8709" max="8709" width="9.6328125" style="337" customWidth="1"/>
    <col min="8710" max="8710" width="8.90625" style="337"/>
    <col min="8711" max="8711" width="9.36328125" style="337" customWidth="1"/>
    <col min="8712" max="8712" width="8.90625" style="337"/>
    <col min="8713" max="8713" width="10.08984375" style="337" bestFit="1" customWidth="1"/>
    <col min="8714" max="8714" width="0.90625" style="337" customWidth="1"/>
    <col min="8715" max="8960" width="8.90625" style="337"/>
    <col min="8961" max="8961" width="1.08984375" style="337" customWidth="1"/>
    <col min="8962" max="8962" width="31.90625" style="337" customWidth="1"/>
    <col min="8963" max="8963" width="18.36328125" style="337" customWidth="1"/>
    <col min="8964" max="8964" width="2.6328125" style="337" bestFit="1" customWidth="1"/>
    <col min="8965" max="8965" width="9.6328125" style="337" customWidth="1"/>
    <col min="8966" max="8966" width="8.90625" style="337"/>
    <col min="8967" max="8967" width="9.36328125" style="337" customWidth="1"/>
    <col min="8968" max="8968" width="8.90625" style="337"/>
    <col min="8969" max="8969" width="10.08984375" style="337" bestFit="1" customWidth="1"/>
    <col min="8970" max="8970" width="0.90625" style="337" customWidth="1"/>
    <col min="8971" max="9216" width="8.90625" style="337"/>
    <col min="9217" max="9217" width="1.08984375" style="337" customWidth="1"/>
    <col min="9218" max="9218" width="31.90625" style="337" customWidth="1"/>
    <col min="9219" max="9219" width="18.36328125" style="337" customWidth="1"/>
    <col min="9220" max="9220" width="2.6328125" style="337" bestFit="1" customWidth="1"/>
    <col min="9221" max="9221" width="9.6328125" style="337" customWidth="1"/>
    <col min="9222" max="9222" width="8.90625" style="337"/>
    <col min="9223" max="9223" width="9.36328125" style="337" customWidth="1"/>
    <col min="9224" max="9224" width="8.90625" style="337"/>
    <col min="9225" max="9225" width="10.08984375" style="337" bestFit="1" customWidth="1"/>
    <col min="9226" max="9226" width="0.90625" style="337" customWidth="1"/>
    <col min="9227" max="9472" width="8.90625" style="337"/>
    <col min="9473" max="9473" width="1.08984375" style="337" customWidth="1"/>
    <col min="9474" max="9474" width="31.90625" style="337" customWidth="1"/>
    <col min="9475" max="9475" width="18.36328125" style="337" customWidth="1"/>
    <col min="9476" max="9476" width="2.6328125" style="337" bestFit="1" customWidth="1"/>
    <col min="9477" max="9477" width="9.6328125" style="337" customWidth="1"/>
    <col min="9478" max="9478" width="8.90625" style="337"/>
    <col min="9479" max="9479" width="9.36328125" style="337" customWidth="1"/>
    <col min="9480" max="9480" width="8.90625" style="337"/>
    <col min="9481" max="9481" width="10.08984375" style="337" bestFit="1" customWidth="1"/>
    <col min="9482" max="9482" width="0.90625" style="337" customWidth="1"/>
    <col min="9483" max="9728" width="8.90625" style="337"/>
    <col min="9729" max="9729" width="1.08984375" style="337" customWidth="1"/>
    <col min="9730" max="9730" width="31.90625" style="337" customWidth="1"/>
    <col min="9731" max="9731" width="18.36328125" style="337" customWidth="1"/>
    <col min="9732" max="9732" width="2.6328125" style="337" bestFit="1" customWidth="1"/>
    <col min="9733" max="9733" width="9.6328125" style="337" customWidth="1"/>
    <col min="9734" max="9734" width="8.90625" style="337"/>
    <col min="9735" max="9735" width="9.36328125" style="337" customWidth="1"/>
    <col min="9736" max="9736" width="8.90625" style="337"/>
    <col min="9737" max="9737" width="10.08984375" style="337" bestFit="1" customWidth="1"/>
    <col min="9738" max="9738" width="0.90625" style="337" customWidth="1"/>
    <col min="9739" max="9984" width="8.90625" style="337"/>
    <col min="9985" max="9985" width="1.08984375" style="337" customWidth="1"/>
    <col min="9986" max="9986" width="31.90625" style="337" customWidth="1"/>
    <col min="9987" max="9987" width="18.36328125" style="337" customWidth="1"/>
    <col min="9988" max="9988" width="2.6328125" style="337" bestFit="1" customWidth="1"/>
    <col min="9989" max="9989" width="9.6328125" style="337" customWidth="1"/>
    <col min="9990" max="9990" width="8.90625" style="337"/>
    <col min="9991" max="9991" width="9.36328125" style="337" customWidth="1"/>
    <col min="9992" max="9992" width="8.90625" style="337"/>
    <col min="9993" max="9993" width="10.08984375" style="337" bestFit="1" customWidth="1"/>
    <col min="9994" max="9994" width="0.90625" style="337" customWidth="1"/>
    <col min="9995" max="10240" width="8.90625" style="337"/>
    <col min="10241" max="10241" width="1.08984375" style="337" customWidth="1"/>
    <col min="10242" max="10242" width="31.90625" style="337" customWidth="1"/>
    <col min="10243" max="10243" width="18.36328125" style="337" customWidth="1"/>
    <col min="10244" max="10244" width="2.6328125" style="337" bestFit="1" customWidth="1"/>
    <col min="10245" max="10245" width="9.6328125" style="337" customWidth="1"/>
    <col min="10246" max="10246" width="8.90625" style="337"/>
    <col min="10247" max="10247" width="9.36328125" style="337" customWidth="1"/>
    <col min="10248" max="10248" width="8.90625" style="337"/>
    <col min="10249" max="10249" width="10.08984375" style="337" bestFit="1" customWidth="1"/>
    <col min="10250" max="10250" width="0.90625" style="337" customWidth="1"/>
    <col min="10251" max="10496" width="8.90625" style="337"/>
    <col min="10497" max="10497" width="1.08984375" style="337" customWidth="1"/>
    <col min="10498" max="10498" width="31.90625" style="337" customWidth="1"/>
    <col min="10499" max="10499" width="18.36328125" style="337" customWidth="1"/>
    <col min="10500" max="10500" width="2.6328125" style="337" bestFit="1" customWidth="1"/>
    <col min="10501" max="10501" width="9.6328125" style="337" customWidth="1"/>
    <col min="10502" max="10502" width="8.90625" style="337"/>
    <col min="10503" max="10503" width="9.36328125" style="337" customWidth="1"/>
    <col min="10504" max="10504" width="8.90625" style="337"/>
    <col min="10505" max="10505" width="10.08984375" style="337" bestFit="1" customWidth="1"/>
    <col min="10506" max="10506" width="0.90625" style="337" customWidth="1"/>
    <col min="10507" max="10752" width="8.90625" style="337"/>
    <col min="10753" max="10753" width="1.08984375" style="337" customWidth="1"/>
    <col min="10754" max="10754" width="31.90625" style="337" customWidth="1"/>
    <col min="10755" max="10755" width="18.36328125" style="337" customWidth="1"/>
    <col min="10756" max="10756" width="2.6328125" style="337" bestFit="1" customWidth="1"/>
    <col min="10757" max="10757" width="9.6328125" style="337" customWidth="1"/>
    <col min="10758" max="10758" width="8.90625" style="337"/>
    <col min="10759" max="10759" width="9.36328125" style="337" customWidth="1"/>
    <col min="10760" max="10760" width="8.90625" style="337"/>
    <col min="10761" max="10761" width="10.08984375" style="337" bestFit="1" customWidth="1"/>
    <col min="10762" max="10762" width="0.90625" style="337" customWidth="1"/>
    <col min="10763" max="11008" width="8.90625" style="337"/>
    <col min="11009" max="11009" width="1.08984375" style="337" customWidth="1"/>
    <col min="11010" max="11010" width="31.90625" style="337" customWidth="1"/>
    <col min="11011" max="11011" width="18.36328125" style="337" customWidth="1"/>
    <col min="11012" max="11012" width="2.6328125" style="337" bestFit="1" customWidth="1"/>
    <col min="11013" max="11013" width="9.6328125" style="337" customWidth="1"/>
    <col min="11014" max="11014" width="8.90625" style="337"/>
    <col min="11015" max="11015" width="9.36328125" style="337" customWidth="1"/>
    <col min="11016" max="11016" width="8.90625" style="337"/>
    <col min="11017" max="11017" width="10.08984375" style="337" bestFit="1" customWidth="1"/>
    <col min="11018" max="11018" width="0.90625" style="337" customWidth="1"/>
    <col min="11019" max="11264" width="8.90625" style="337"/>
    <col min="11265" max="11265" width="1.08984375" style="337" customWidth="1"/>
    <col min="11266" max="11266" width="31.90625" style="337" customWidth="1"/>
    <col min="11267" max="11267" width="18.36328125" style="337" customWidth="1"/>
    <col min="11268" max="11268" width="2.6328125" style="337" bestFit="1" customWidth="1"/>
    <col min="11269" max="11269" width="9.6328125" style="337" customWidth="1"/>
    <col min="11270" max="11270" width="8.90625" style="337"/>
    <col min="11271" max="11271" width="9.36328125" style="337" customWidth="1"/>
    <col min="11272" max="11272" width="8.90625" style="337"/>
    <col min="11273" max="11273" width="10.08984375" style="337" bestFit="1" customWidth="1"/>
    <col min="11274" max="11274" width="0.90625" style="337" customWidth="1"/>
    <col min="11275" max="11520" width="8.90625" style="337"/>
    <col min="11521" max="11521" width="1.08984375" style="337" customWidth="1"/>
    <col min="11522" max="11522" width="31.90625" style="337" customWidth="1"/>
    <col min="11523" max="11523" width="18.36328125" style="337" customWidth="1"/>
    <col min="11524" max="11524" width="2.6328125" style="337" bestFit="1" customWidth="1"/>
    <col min="11525" max="11525" width="9.6328125" style="337" customWidth="1"/>
    <col min="11526" max="11526" width="8.90625" style="337"/>
    <col min="11527" max="11527" width="9.36328125" style="337" customWidth="1"/>
    <col min="11528" max="11528" width="8.90625" style="337"/>
    <col min="11529" max="11529" width="10.08984375" style="337" bestFit="1" customWidth="1"/>
    <col min="11530" max="11530" width="0.90625" style="337" customWidth="1"/>
    <col min="11531" max="11776" width="8.90625" style="337"/>
    <col min="11777" max="11777" width="1.08984375" style="337" customWidth="1"/>
    <col min="11778" max="11778" width="31.90625" style="337" customWidth="1"/>
    <col min="11779" max="11779" width="18.36328125" style="337" customWidth="1"/>
    <col min="11780" max="11780" width="2.6328125" style="337" bestFit="1" customWidth="1"/>
    <col min="11781" max="11781" width="9.6328125" style="337" customWidth="1"/>
    <col min="11782" max="11782" width="8.90625" style="337"/>
    <col min="11783" max="11783" width="9.36328125" style="337" customWidth="1"/>
    <col min="11784" max="11784" width="8.90625" style="337"/>
    <col min="11785" max="11785" width="10.08984375" style="337" bestFit="1" customWidth="1"/>
    <col min="11786" max="11786" width="0.90625" style="337" customWidth="1"/>
    <col min="11787" max="12032" width="8.90625" style="337"/>
    <col min="12033" max="12033" width="1.08984375" style="337" customWidth="1"/>
    <col min="12034" max="12034" width="31.90625" style="337" customWidth="1"/>
    <col min="12035" max="12035" width="18.36328125" style="337" customWidth="1"/>
    <col min="12036" max="12036" width="2.6328125" style="337" bestFit="1" customWidth="1"/>
    <col min="12037" max="12037" width="9.6328125" style="337" customWidth="1"/>
    <col min="12038" max="12038" width="8.90625" style="337"/>
    <col min="12039" max="12039" width="9.36328125" style="337" customWidth="1"/>
    <col min="12040" max="12040" width="8.90625" style="337"/>
    <col min="12041" max="12041" width="10.08984375" style="337" bestFit="1" customWidth="1"/>
    <col min="12042" max="12042" width="0.90625" style="337" customWidth="1"/>
    <col min="12043" max="12288" width="8.90625" style="337"/>
    <col min="12289" max="12289" width="1.08984375" style="337" customWidth="1"/>
    <col min="12290" max="12290" width="31.90625" style="337" customWidth="1"/>
    <col min="12291" max="12291" width="18.36328125" style="337" customWidth="1"/>
    <col min="12292" max="12292" width="2.6328125" style="337" bestFit="1" customWidth="1"/>
    <col min="12293" max="12293" width="9.6328125" style="337" customWidth="1"/>
    <col min="12294" max="12294" width="8.90625" style="337"/>
    <col min="12295" max="12295" width="9.36328125" style="337" customWidth="1"/>
    <col min="12296" max="12296" width="8.90625" style="337"/>
    <col min="12297" max="12297" width="10.08984375" style="337" bestFit="1" customWidth="1"/>
    <col min="12298" max="12298" width="0.90625" style="337" customWidth="1"/>
    <col min="12299" max="12544" width="8.90625" style="337"/>
    <col min="12545" max="12545" width="1.08984375" style="337" customWidth="1"/>
    <col min="12546" max="12546" width="31.90625" style="337" customWidth="1"/>
    <col min="12547" max="12547" width="18.36328125" style="337" customWidth="1"/>
    <col min="12548" max="12548" width="2.6328125" style="337" bestFit="1" customWidth="1"/>
    <col min="12549" max="12549" width="9.6328125" style="337" customWidth="1"/>
    <col min="12550" max="12550" width="8.90625" style="337"/>
    <col min="12551" max="12551" width="9.36328125" style="337" customWidth="1"/>
    <col min="12552" max="12552" width="8.90625" style="337"/>
    <col min="12553" max="12553" width="10.08984375" style="337" bestFit="1" customWidth="1"/>
    <col min="12554" max="12554" width="0.90625" style="337" customWidth="1"/>
    <col min="12555" max="12800" width="8.90625" style="337"/>
    <col min="12801" max="12801" width="1.08984375" style="337" customWidth="1"/>
    <col min="12802" max="12802" width="31.90625" style="337" customWidth="1"/>
    <col min="12803" max="12803" width="18.36328125" style="337" customWidth="1"/>
    <col min="12804" max="12804" width="2.6328125" style="337" bestFit="1" customWidth="1"/>
    <col min="12805" max="12805" width="9.6328125" style="337" customWidth="1"/>
    <col min="12806" max="12806" width="8.90625" style="337"/>
    <col min="12807" max="12807" width="9.36328125" style="337" customWidth="1"/>
    <col min="12808" max="12808" width="8.90625" style="337"/>
    <col min="12809" max="12809" width="10.08984375" style="337" bestFit="1" customWidth="1"/>
    <col min="12810" max="12810" width="0.90625" style="337" customWidth="1"/>
    <col min="12811" max="13056" width="8.90625" style="337"/>
    <col min="13057" max="13057" width="1.08984375" style="337" customWidth="1"/>
    <col min="13058" max="13058" width="31.90625" style="337" customWidth="1"/>
    <col min="13059" max="13059" width="18.36328125" style="337" customWidth="1"/>
    <col min="13060" max="13060" width="2.6328125" style="337" bestFit="1" customWidth="1"/>
    <col min="13061" max="13061" width="9.6328125" style="337" customWidth="1"/>
    <col min="13062" max="13062" width="8.90625" style="337"/>
    <col min="13063" max="13063" width="9.36328125" style="337" customWidth="1"/>
    <col min="13064" max="13064" width="8.90625" style="337"/>
    <col min="13065" max="13065" width="10.08984375" style="337" bestFit="1" customWidth="1"/>
    <col min="13066" max="13066" width="0.90625" style="337" customWidth="1"/>
    <col min="13067" max="13312" width="8.90625" style="337"/>
    <col min="13313" max="13313" width="1.08984375" style="337" customWidth="1"/>
    <col min="13314" max="13314" width="31.90625" style="337" customWidth="1"/>
    <col min="13315" max="13315" width="18.36328125" style="337" customWidth="1"/>
    <col min="13316" max="13316" width="2.6328125" style="337" bestFit="1" customWidth="1"/>
    <col min="13317" max="13317" width="9.6328125" style="337" customWidth="1"/>
    <col min="13318" max="13318" width="8.90625" style="337"/>
    <col min="13319" max="13319" width="9.36328125" style="337" customWidth="1"/>
    <col min="13320" max="13320" width="8.90625" style="337"/>
    <col min="13321" max="13321" width="10.08984375" style="337" bestFit="1" customWidth="1"/>
    <col min="13322" max="13322" width="0.90625" style="337" customWidth="1"/>
    <col min="13323" max="13568" width="8.90625" style="337"/>
    <col min="13569" max="13569" width="1.08984375" style="337" customWidth="1"/>
    <col min="13570" max="13570" width="31.90625" style="337" customWidth="1"/>
    <col min="13571" max="13571" width="18.36328125" style="337" customWidth="1"/>
    <col min="13572" max="13572" width="2.6328125" style="337" bestFit="1" customWidth="1"/>
    <col min="13573" max="13573" width="9.6328125" style="337" customWidth="1"/>
    <col min="13574" max="13574" width="8.90625" style="337"/>
    <col min="13575" max="13575" width="9.36328125" style="337" customWidth="1"/>
    <col min="13576" max="13576" width="8.90625" style="337"/>
    <col min="13577" max="13577" width="10.08984375" style="337" bestFit="1" customWidth="1"/>
    <col min="13578" max="13578" width="0.90625" style="337" customWidth="1"/>
    <col min="13579" max="13824" width="8.90625" style="337"/>
    <col min="13825" max="13825" width="1.08984375" style="337" customWidth="1"/>
    <col min="13826" max="13826" width="31.90625" style="337" customWidth="1"/>
    <col min="13827" max="13827" width="18.36328125" style="337" customWidth="1"/>
    <col min="13828" max="13828" width="2.6328125" style="337" bestFit="1" customWidth="1"/>
    <col min="13829" max="13829" width="9.6328125" style="337" customWidth="1"/>
    <col min="13830" max="13830" width="8.90625" style="337"/>
    <col min="13831" max="13831" width="9.36328125" style="337" customWidth="1"/>
    <col min="13832" max="13832" width="8.90625" style="337"/>
    <col min="13833" max="13833" width="10.08984375" style="337" bestFit="1" customWidth="1"/>
    <col min="13834" max="13834" width="0.90625" style="337" customWidth="1"/>
    <col min="13835" max="14080" width="8.90625" style="337"/>
    <col min="14081" max="14081" width="1.08984375" style="337" customWidth="1"/>
    <col min="14082" max="14082" width="31.90625" style="337" customWidth="1"/>
    <col min="14083" max="14083" width="18.36328125" style="337" customWidth="1"/>
    <col min="14084" max="14084" width="2.6328125" style="337" bestFit="1" customWidth="1"/>
    <col min="14085" max="14085" width="9.6328125" style="337" customWidth="1"/>
    <col min="14086" max="14086" width="8.90625" style="337"/>
    <col min="14087" max="14087" width="9.36328125" style="337" customWidth="1"/>
    <col min="14088" max="14088" width="8.90625" style="337"/>
    <col min="14089" max="14089" width="10.08984375" style="337" bestFit="1" customWidth="1"/>
    <col min="14090" max="14090" width="0.90625" style="337" customWidth="1"/>
    <col min="14091" max="14336" width="8.90625" style="337"/>
    <col min="14337" max="14337" width="1.08984375" style="337" customWidth="1"/>
    <col min="14338" max="14338" width="31.90625" style="337" customWidth="1"/>
    <col min="14339" max="14339" width="18.36328125" style="337" customWidth="1"/>
    <col min="14340" max="14340" width="2.6328125" style="337" bestFit="1" customWidth="1"/>
    <col min="14341" max="14341" width="9.6328125" style="337" customWidth="1"/>
    <col min="14342" max="14342" width="8.90625" style="337"/>
    <col min="14343" max="14343" width="9.36328125" style="337" customWidth="1"/>
    <col min="14344" max="14344" width="8.90625" style="337"/>
    <col min="14345" max="14345" width="10.08984375" style="337" bestFit="1" customWidth="1"/>
    <col min="14346" max="14346" width="0.90625" style="337" customWidth="1"/>
    <col min="14347" max="14592" width="8.90625" style="337"/>
    <col min="14593" max="14593" width="1.08984375" style="337" customWidth="1"/>
    <col min="14594" max="14594" width="31.90625" style="337" customWidth="1"/>
    <col min="14595" max="14595" width="18.36328125" style="337" customWidth="1"/>
    <col min="14596" max="14596" width="2.6328125" style="337" bestFit="1" customWidth="1"/>
    <col min="14597" max="14597" width="9.6328125" style="337" customWidth="1"/>
    <col min="14598" max="14598" width="8.90625" style="337"/>
    <col min="14599" max="14599" width="9.36328125" style="337" customWidth="1"/>
    <col min="14600" max="14600" width="8.90625" style="337"/>
    <col min="14601" max="14601" width="10.08984375" style="337" bestFit="1" customWidth="1"/>
    <col min="14602" max="14602" width="0.90625" style="337" customWidth="1"/>
    <col min="14603" max="14848" width="8.90625" style="337"/>
    <col min="14849" max="14849" width="1.08984375" style="337" customWidth="1"/>
    <col min="14850" max="14850" width="31.90625" style="337" customWidth="1"/>
    <col min="14851" max="14851" width="18.36328125" style="337" customWidth="1"/>
    <col min="14852" max="14852" width="2.6328125" style="337" bestFit="1" customWidth="1"/>
    <col min="14853" max="14853" width="9.6328125" style="337" customWidth="1"/>
    <col min="14854" max="14854" width="8.90625" style="337"/>
    <col min="14855" max="14855" width="9.36328125" style="337" customWidth="1"/>
    <col min="14856" max="14856" width="8.90625" style="337"/>
    <col min="14857" max="14857" width="10.08984375" style="337" bestFit="1" customWidth="1"/>
    <col min="14858" max="14858" width="0.90625" style="337" customWidth="1"/>
    <col min="14859" max="15104" width="8.90625" style="337"/>
    <col min="15105" max="15105" width="1.08984375" style="337" customWidth="1"/>
    <col min="15106" max="15106" width="31.90625" style="337" customWidth="1"/>
    <col min="15107" max="15107" width="18.36328125" style="337" customWidth="1"/>
    <col min="15108" max="15108" width="2.6328125" style="337" bestFit="1" customWidth="1"/>
    <col min="15109" max="15109" width="9.6328125" style="337" customWidth="1"/>
    <col min="15110" max="15110" width="8.90625" style="337"/>
    <col min="15111" max="15111" width="9.36328125" style="337" customWidth="1"/>
    <col min="15112" max="15112" width="8.90625" style="337"/>
    <col min="15113" max="15113" width="10.08984375" style="337" bestFit="1" customWidth="1"/>
    <col min="15114" max="15114" width="0.90625" style="337" customWidth="1"/>
    <col min="15115" max="15360" width="8.90625" style="337"/>
    <col min="15361" max="15361" width="1.08984375" style="337" customWidth="1"/>
    <col min="15362" max="15362" width="31.90625" style="337" customWidth="1"/>
    <col min="15363" max="15363" width="18.36328125" style="337" customWidth="1"/>
    <col min="15364" max="15364" width="2.6328125" style="337" bestFit="1" customWidth="1"/>
    <col min="15365" max="15365" width="9.6328125" style="337" customWidth="1"/>
    <col min="15366" max="15366" width="8.90625" style="337"/>
    <col min="15367" max="15367" width="9.36328125" style="337" customWidth="1"/>
    <col min="15368" max="15368" width="8.90625" style="337"/>
    <col min="15369" max="15369" width="10.08984375" style="337" bestFit="1" customWidth="1"/>
    <col min="15370" max="15370" width="0.90625" style="337" customWidth="1"/>
    <col min="15371" max="15616" width="8.90625" style="337"/>
    <col min="15617" max="15617" width="1.08984375" style="337" customWidth="1"/>
    <col min="15618" max="15618" width="31.90625" style="337" customWidth="1"/>
    <col min="15619" max="15619" width="18.36328125" style="337" customWidth="1"/>
    <col min="15620" max="15620" width="2.6328125" style="337" bestFit="1" customWidth="1"/>
    <col min="15621" max="15621" width="9.6328125" style="337" customWidth="1"/>
    <col min="15622" max="15622" width="8.90625" style="337"/>
    <col min="15623" max="15623" width="9.36328125" style="337" customWidth="1"/>
    <col min="15624" max="15624" width="8.90625" style="337"/>
    <col min="15625" max="15625" width="10.08984375" style="337" bestFit="1" customWidth="1"/>
    <col min="15626" max="15626" width="0.90625" style="337" customWidth="1"/>
    <col min="15627" max="15872" width="8.90625" style="337"/>
    <col min="15873" max="15873" width="1.08984375" style="337" customWidth="1"/>
    <col min="15874" max="15874" width="31.90625" style="337" customWidth="1"/>
    <col min="15875" max="15875" width="18.36328125" style="337" customWidth="1"/>
    <col min="15876" max="15876" width="2.6328125" style="337" bestFit="1" customWidth="1"/>
    <col min="15877" max="15877" width="9.6328125" style="337" customWidth="1"/>
    <col min="15878" max="15878" width="8.90625" style="337"/>
    <col min="15879" max="15879" width="9.36328125" style="337" customWidth="1"/>
    <col min="15880" max="15880" width="8.90625" style="337"/>
    <col min="15881" max="15881" width="10.08984375" style="337" bestFit="1" customWidth="1"/>
    <col min="15882" max="15882" width="0.90625" style="337" customWidth="1"/>
    <col min="15883" max="16128" width="8.90625" style="337"/>
    <col min="16129" max="16129" width="1.08984375" style="337" customWidth="1"/>
    <col min="16130" max="16130" width="31.90625" style="337" customWidth="1"/>
    <col min="16131" max="16131" width="18.36328125" style="337" customWidth="1"/>
    <col min="16132" max="16132" width="2.6328125" style="337" bestFit="1" customWidth="1"/>
    <col min="16133" max="16133" width="9.6328125" style="337" customWidth="1"/>
    <col min="16134" max="16134" width="8.90625" style="337"/>
    <col min="16135" max="16135" width="9.36328125" style="337" customWidth="1"/>
    <col min="16136" max="16136" width="8.90625" style="337"/>
    <col min="16137" max="16137" width="10.08984375" style="337" bestFit="1" customWidth="1"/>
    <col min="16138" max="16138" width="0.90625" style="337" customWidth="1"/>
    <col min="16139" max="16384" width="8.90625" style="337"/>
  </cols>
  <sheetData>
    <row r="1" spans="1:38" s="261" customFormat="1" ht="18.5" x14ac:dyDescent="0.3">
      <c r="A1" s="1161" t="s">
        <v>110</v>
      </c>
      <c r="B1" s="1161"/>
      <c r="C1" s="1161"/>
      <c r="D1" s="1161"/>
      <c r="E1" s="1161"/>
      <c r="F1" s="1161"/>
      <c r="G1" s="1161"/>
      <c r="H1" s="1161"/>
      <c r="I1" s="1161"/>
      <c r="J1" s="1161"/>
      <c r="K1" s="260"/>
      <c r="L1" s="260"/>
      <c r="M1" s="260"/>
      <c r="N1" s="260"/>
      <c r="O1" s="260"/>
      <c r="P1" s="260"/>
      <c r="Q1" s="260"/>
      <c r="R1" s="260"/>
      <c r="S1" s="260"/>
      <c r="T1" s="260"/>
    </row>
    <row r="2" spans="1:38" s="95" customFormat="1" ht="18.75" customHeight="1" x14ac:dyDescent="0.35">
      <c r="A2" s="1162" t="str">
        <f>file</f>
        <v>KHC AHTF Home Repair Program</v>
      </c>
      <c r="B2" s="1162"/>
      <c r="C2" s="1162"/>
      <c r="D2" s="1162"/>
      <c r="E2" s="1162"/>
      <c r="F2" s="1162"/>
      <c r="G2" s="1162"/>
      <c r="H2" s="1162"/>
      <c r="I2" s="1162"/>
      <c r="J2" s="1162"/>
      <c r="K2" s="262"/>
      <c r="L2" s="262"/>
      <c r="M2" s="262"/>
      <c r="N2" s="262"/>
      <c r="O2" s="262"/>
      <c r="P2" s="262"/>
      <c r="Q2" s="262"/>
      <c r="R2" s="262"/>
      <c r="S2" s="262"/>
      <c r="T2" s="262"/>
    </row>
    <row r="3" spans="1:38" s="95" customFormat="1" ht="18.75" customHeight="1" x14ac:dyDescent="0.45">
      <c r="A3" s="1163" t="s">
        <v>296</v>
      </c>
      <c r="B3" s="1163"/>
      <c r="C3" s="1163"/>
      <c r="D3" s="1163"/>
      <c r="E3" s="1163"/>
      <c r="F3" s="1163"/>
      <c r="G3" s="1163"/>
      <c r="H3" s="1163"/>
      <c r="I3" s="1163"/>
      <c r="J3" s="1163"/>
      <c r="K3" s="263"/>
      <c r="L3" s="263"/>
      <c r="M3" s="263"/>
      <c r="N3" s="263"/>
      <c r="O3" s="263"/>
      <c r="P3" s="263"/>
      <c r="Q3" s="263"/>
      <c r="R3" s="263"/>
      <c r="S3" s="263"/>
      <c r="T3" s="263"/>
    </row>
    <row r="4" spans="1:38" s="752" customFormat="1" ht="12" x14ac:dyDescent="0.3">
      <c r="B4" s="950" t="s">
        <v>301</v>
      </c>
      <c r="C4" s="950"/>
      <c r="D4" s="950"/>
      <c r="E4" s="950"/>
      <c r="F4" s="950"/>
      <c r="G4" s="950"/>
      <c r="H4" s="950"/>
      <c r="I4" s="950"/>
      <c r="J4" s="756"/>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row>
    <row r="5" spans="1:38" s="268" customFormat="1" ht="18.75" customHeight="1" x14ac:dyDescent="0.35">
      <c r="A5" s="264"/>
      <c r="B5" s="265" t="s">
        <v>111</v>
      </c>
      <c r="C5" s="631"/>
      <c r="D5" s="1164" t="s">
        <v>112</v>
      </c>
      <c r="E5" s="1164"/>
      <c r="F5" s="1164"/>
      <c r="G5" s="1164"/>
      <c r="H5" s="1164"/>
      <c r="I5" s="1164"/>
      <c r="J5" s="267"/>
      <c r="K5" s="267"/>
      <c r="L5" s="267"/>
      <c r="M5" s="267"/>
      <c r="N5" s="267"/>
      <c r="O5" s="267"/>
      <c r="P5" s="267"/>
      <c r="Q5" s="267"/>
      <c r="R5" s="267"/>
      <c r="S5" s="267"/>
      <c r="T5" s="267"/>
    </row>
    <row r="6" spans="1:38" s="268" customFormat="1" x14ac:dyDescent="0.35">
      <c r="A6" s="264"/>
      <c r="B6" s="265" t="s">
        <v>113</v>
      </c>
      <c r="C6" s="631"/>
      <c r="D6" s="269"/>
      <c r="E6" s="270" t="s">
        <v>114</v>
      </c>
      <c r="F6" s="1160"/>
      <c r="G6" s="1160"/>
      <c r="H6" s="554" t="s">
        <v>115</v>
      </c>
      <c r="I6" s="271"/>
      <c r="J6" s="267"/>
      <c r="K6" s="267"/>
      <c r="L6" s="267"/>
      <c r="M6" s="267"/>
      <c r="N6" s="267"/>
      <c r="O6" s="267"/>
      <c r="P6" s="267"/>
      <c r="Q6" s="267"/>
      <c r="R6" s="267"/>
      <c r="S6" s="267"/>
      <c r="T6" s="267"/>
    </row>
    <row r="7" spans="1:38" s="268" customFormat="1" ht="3.65" customHeight="1" x14ac:dyDescent="0.35">
      <c r="A7" s="264"/>
      <c r="B7" s="272"/>
      <c r="C7" s="266"/>
      <c r="D7" s="269"/>
      <c r="E7" s="270"/>
      <c r="F7" s="273"/>
      <c r="G7" s="273"/>
      <c r="H7" s="554"/>
      <c r="I7" s="274"/>
      <c r="J7" s="267"/>
      <c r="K7" s="267"/>
      <c r="L7" s="267"/>
      <c r="M7" s="267"/>
      <c r="N7" s="267"/>
      <c r="O7" s="267"/>
      <c r="P7" s="267"/>
      <c r="Q7" s="267"/>
      <c r="R7" s="267"/>
      <c r="S7" s="267"/>
      <c r="T7" s="267"/>
    </row>
    <row r="8" spans="1:38" s="268" customFormat="1" x14ac:dyDescent="0.35">
      <c r="A8" s="264"/>
      <c r="B8" s="275" t="s">
        <v>116</v>
      </c>
      <c r="C8" s="276">
        <f>ProjNum</f>
        <v>0</v>
      </c>
      <c r="D8" s="269"/>
      <c r="E8" s="270" t="s">
        <v>53</v>
      </c>
      <c r="F8" s="1160"/>
      <c r="G8" s="1160"/>
      <c r="H8" s="1160"/>
      <c r="I8" s="1160"/>
      <c r="J8" s="267"/>
      <c r="K8" s="267"/>
      <c r="L8" s="267"/>
      <c r="M8" s="267"/>
      <c r="N8" s="267"/>
      <c r="O8" s="267"/>
      <c r="P8" s="267"/>
      <c r="Q8" s="267"/>
      <c r="R8" s="267"/>
      <c r="S8" s="267"/>
      <c r="T8" s="267"/>
    </row>
    <row r="9" spans="1:38" s="268" customFormat="1" ht="3.65" customHeight="1" x14ac:dyDescent="0.35">
      <c r="A9" s="264"/>
      <c r="B9" s="277"/>
      <c r="C9" s="266"/>
      <c r="D9" s="269"/>
      <c r="E9" s="278"/>
      <c r="F9" s="273"/>
      <c r="G9" s="273"/>
      <c r="H9" s="273"/>
      <c r="I9" s="273"/>
      <c r="J9" s="267"/>
      <c r="K9" s="267"/>
      <c r="L9" s="267"/>
      <c r="M9" s="267"/>
      <c r="N9" s="267"/>
      <c r="O9" s="267"/>
      <c r="P9" s="267"/>
      <c r="Q9" s="267"/>
      <c r="R9" s="267"/>
      <c r="S9" s="267"/>
      <c r="T9" s="267"/>
    </row>
    <row r="10" spans="1:38" s="281" customFormat="1" ht="33.75" customHeight="1" x14ac:dyDescent="0.35">
      <c r="A10" s="279"/>
      <c r="B10" s="741" t="s">
        <v>161</v>
      </c>
      <c r="C10" s="742">
        <f>buyer</f>
        <v>0</v>
      </c>
      <c r="D10" s="1154" t="s">
        <v>117</v>
      </c>
      <c r="E10" s="1155"/>
      <c r="F10" s="1156"/>
      <c r="G10" s="1156"/>
      <c r="H10" s="1156"/>
      <c r="I10" s="1156"/>
      <c r="J10" s="280"/>
      <c r="K10" s="280"/>
      <c r="L10" s="280"/>
      <c r="M10" s="280"/>
      <c r="N10" s="280"/>
      <c r="O10" s="280"/>
      <c r="P10" s="280"/>
      <c r="Q10" s="280"/>
      <c r="R10" s="280"/>
      <c r="S10" s="280"/>
      <c r="T10" s="280"/>
    </row>
    <row r="11" spans="1:38" s="281" customFormat="1" ht="4.5" customHeight="1" x14ac:dyDescent="0.35">
      <c r="A11" s="279"/>
      <c r="B11" s="282"/>
      <c r="C11" s="276"/>
      <c r="D11" s="283"/>
      <c r="E11" s="284"/>
      <c r="F11" s="285"/>
      <c r="G11" s="285"/>
      <c r="H11" s="285"/>
      <c r="I11" s="285"/>
      <c r="J11" s="280"/>
      <c r="K11" s="280"/>
      <c r="L11" s="280"/>
      <c r="M11" s="280"/>
      <c r="N11" s="280"/>
      <c r="O11" s="280"/>
      <c r="P11" s="280"/>
      <c r="Q11" s="280"/>
      <c r="R11" s="280"/>
      <c r="S11" s="280"/>
      <c r="T11" s="280"/>
    </row>
    <row r="12" spans="1:38" s="286" customFormat="1" ht="13.65" customHeight="1" x14ac:dyDescent="0.35">
      <c r="B12" s="287" t="s">
        <v>209</v>
      </c>
      <c r="C12" s="288">
        <f>developer</f>
        <v>0</v>
      </c>
      <c r="D12" s="289"/>
      <c r="E12" s="289"/>
      <c r="F12" s="289"/>
      <c r="G12" s="289"/>
      <c r="H12" s="289"/>
      <c r="I12" s="289"/>
      <c r="P12" s="290"/>
      <c r="Q12" s="291"/>
    </row>
    <row r="13" spans="1:38" s="286" customFormat="1" ht="14.25" customHeight="1" x14ac:dyDescent="0.35">
      <c r="B13" s="292" t="s">
        <v>118</v>
      </c>
      <c r="C13" s="293">
        <f>'1)Project Summary '!G50</f>
        <v>0</v>
      </c>
      <c r="D13" s="1157">
        <f>'1)Project Summary '!G53</f>
        <v>0</v>
      </c>
      <c r="E13" s="1157"/>
      <c r="F13" s="1158">
        <f>'1)Project Summary '!P51</f>
        <v>0</v>
      </c>
      <c r="G13" s="1158"/>
      <c r="H13" s="1159">
        <f>'1)Project Summary '!Q53</f>
        <v>0</v>
      </c>
      <c r="I13" s="1159"/>
      <c r="P13" s="290"/>
      <c r="Q13" s="291"/>
    </row>
    <row r="14" spans="1:38" s="294" customFormat="1" x14ac:dyDescent="0.35">
      <c r="B14" s="295" t="s">
        <v>119</v>
      </c>
      <c r="C14" s="296" t="s">
        <v>162</v>
      </c>
      <c r="D14" s="1151" t="s">
        <v>286</v>
      </c>
      <c r="E14" s="1151"/>
      <c r="F14" s="297">
        <f>'1)Project Summary '!U8</f>
        <v>0</v>
      </c>
      <c r="G14" s="1152"/>
      <c r="H14" s="1153"/>
      <c r="I14" s="1153"/>
    </row>
    <row r="15" spans="1:38" s="286" customFormat="1" x14ac:dyDescent="0.35">
      <c r="B15" s="298" t="s">
        <v>8</v>
      </c>
      <c r="C15" s="299">
        <f>proj</f>
        <v>0</v>
      </c>
      <c r="E15" s="282" t="s">
        <v>287</v>
      </c>
      <c r="F15" s="300">
        <f>'1)Project Summary '!T14</f>
        <v>0</v>
      </c>
      <c r="G15" s="1152"/>
      <c r="H15" s="1152"/>
      <c r="I15" s="1152"/>
      <c r="P15" s="301"/>
      <c r="Q15" s="302"/>
    </row>
    <row r="16" spans="1:38" s="286" customFormat="1" x14ac:dyDescent="0.35">
      <c r="B16" s="303"/>
      <c r="C16" s="304">
        <f>city</f>
        <v>0</v>
      </c>
      <c r="D16" s="305" t="s">
        <v>9</v>
      </c>
      <c r="E16" s="304">
        <f>zip</f>
        <v>0</v>
      </c>
      <c r="F16" s="304"/>
      <c r="G16" s="306" t="s">
        <v>22</v>
      </c>
      <c r="H16" s="1167">
        <f>county</f>
        <v>0</v>
      </c>
      <c r="I16" s="1167"/>
    </row>
    <row r="17" spans="2:22" s="286" customFormat="1" x14ac:dyDescent="0.35">
      <c r="B17" s="307"/>
      <c r="C17" s="308"/>
      <c r="D17" s="289"/>
      <c r="E17" s="289"/>
      <c r="F17" s="282"/>
      <c r="G17" s="300"/>
      <c r="H17" s="289"/>
      <c r="I17" s="289"/>
    </row>
    <row r="18" spans="2:22" s="286" customFormat="1" x14ac:dyDescent="0.35">
      <c r="B18" s="298" t="s">
        <v>120</v>
      </c>
      <c r="C18" s="309">
        <f>'3)Sources &amp; Uses'!F8</f>
        <v>0</v>
      </c>
      <c r="D18" s="1168"/>
      <c r="E18" s="1168"/>
      <c r="F18" s="1168"/>
      <c r="G18" s="1168"/>
      <c r="H18" s="1170"/>
      <c r="I18" s="1170"/>
    </row>
    <row r="19" spans="2:22" s="286" customFormat="1" x14ac:dyDescent="0.35">
      <c r="B19" s="303" t="s">
        <v>285</v>
      </c>
      <c r="C19" s="310">
        <f>'3)Sources &amp; Uses'!F9</f>
        <v>0</v>
      </c>
      <c r="D19" s="1169"/>
      <c r="E19" s="1169"/>
      <c r="F19" s="1169"/>
      <c r="G19" s="1169"/>
      <c r="H19" s="1171"/>
      <c r="I19" s="1171"/>
      <c r="L19" s="292"/>
    </row>
    <row r="20" spans="2:22" s="286" customFormat="1" x14ac:dyDescent="0.35">
      <c r="B20" s="298" t="s">
        <v>288</v>
      </c>
      <c r="C20" s="309">
        <f>C18+C19</f>
        <v>0</v>
      </c>
      <c r="D20" s="739"/>
      <c r="E20" s="739"/>
      <c r="F20" s="739"/>
      <c r="G20" s="739"/>
      <c r="H20" s="740"/>
      <c r="I20" s="740"/>
      <c r="L20" s="292"/>
    </row>
    <row r="21" spans="2:22" s="294" customFormat="1" x14ac:dyDescent="0.35">
      <c r="B21" s="295"/>
      <c r="C21" s="311"/>
      <c r="D21" s="1173"/>
      <c r="E21" s="1173"/>
      <c r="F21" s="1173"/>
      <c r="G21" s="1173"/>
      <c r="H21" s="620"/>
      <c r="I21" s="312"/>
    </row>
    <row r="22" spans="2:22" s="294" customFormat="1" x14ac:dyDescent="0.35">
      <c r="B22" s="313"/>
      <c r="C22" s="419"/>
      <c r="D22" s="615"/>
      <c r="E22" s="616"/>
      <c r="F22" s="617"/>
      <c r="G22" s="617"/>
      <c r="H22" s="618"/>
    </row>
    <row r="23" spans="2:22" s="294" customFormat="1" x14ac:dyDescent="0.35">
      <c r="B23" s="282" t="s">
        <v>164</v>
      </c>
      <c r="C23" s="614">
        <f>'1)Project Summary '!M35</f>
        <v>0</v>
      </c>
      <c r="D23" s="615"/>
      <c r="E23" s="619"/>
      <c r="F23" s="617"/>
      <c r="G23" s="617"/>
      <c r="H23" s="618"/>
    </row>
    <row r="24" spans="2:22" s="294" customFormat="1" x14ac:dyDescent="0.35">
      <c r="B24" s="314"/>
      <c r="C24" s="315"/>
      <c r="D24" s="657"/>
      <c r="E24" s="339"/>
      <c r="F24" s="339"/>
      <c r="G24" s="339"/>
      <c r="H24" s="339"/>
      <c r="I24" s="316"/>
      <c r="J24" s="317"/>
      <c r="K24" s="317"/>
    </row>
    <row r="25" spans="2:22" s="294" customFormat="1" x14ac:dyDescent="0.35">
      <c r="B25" s="321" t="s">
        <v>167</v>
      </c>
      <c r="C25" s="299">
        <f>buyer</f>
        <v>0</v>
      </c>
      <c r="E25" s="282" t="s">
        <v>121</v>
      </c>
      <c r="G25" s="286"/>
      <c r="H25" s="319">
        <f>'4)Owner Income'!J36</f>
        <v>0</v>
      </c>
      <c r="L25" s="282"/>
      <c r="M25" s="282"/>
    </row>
    <row r="26" spans="2:22" s="294" customFormat="1" x14ac:dyDescent="0.35">
      <c r="B26" s="282" t="s">
        <v>122</v>
      </c>
      <c r="C26" s="322">
        <f>HHsize</f>
        <v>0</v>
      </c>
      <c r="D26" s="323"/>
      <c r="E26" s="1172" t="s">
        <v>259</v>
      </c>
      <c r="F26" s="1172"/>
      <c r="G26" s="1172"/>
      <c r="H26" s="630" t="e">
        <f>H25/('a)Compliance &amp; Underwriting'!D5/0.6)</f>
        <v>#DIV/0!</v>
      </c>
      <c r="I26" s="305"/>
      <c r="L26" s="282"/>
      <c r="M26" s="282"/>
    </row>
    <row r="27" spans="2:22" s="294" customFormat="1" ht="3.65" customHeight="1" x14ac:dyDescent="0.35">
      <c r="B27" s="324"/>
    </row>
    <row r="28" spans="2:22" s="231" customFormat="1" x14ac:dyDescent="0.35">
      <c r="B28" s="318" t="s">
        <v>123</v>
      </c>
      <c r="C28" s="326"/>
      <c r="E28" s="327" t="s">
        <v>124</v>
      </c>
      <c r="G28" s="294"/>
      <c r="H28" s="294"/>
      <c r="I28" s="328">
        <f>'1)Project Summary '!K66</f>
        <v>0</v>
      </c>
      <c r="J28" s="294"/>
      <c r="K28" s="294"/>
      <c r="L28" s="294"/>
      <c r="M28" s="294"/>
      <c r="N28" s="294"/>
      <c r="O28" s="294"/>
      <c r="P28" s="294"/>
      <c r="Q28" s="294"/>
      <c r="R28" s="294"/>
      <c r="S28" s="294"/>
      <c r="T28" s="294"/>
      <c r="U28" s="294"/>
      <c r="V28" s="294"/>
    </row>
    <row r="29" spans="2:22" s="231" customFormat="1" x14ac:dyDescent="0.35">
      <c r="B29" s="325" t="s">
        <v>69</v>
      </c>
      <c r="C29" s="326">
        <f>'1)Project Summary '!K70</f>
        <v>0</v>
      </c>
      <c r="E29" s="327" t="s">
        <v>125</v>
      </c>
      <c r="G29" s="294"/>
      <c r="H29" s="294"/>
      <c r="I29" s="328">
        <f>'1)Project Summary '!K67</f>
        <v>0</v>
      </c>
      <c r="J29" s="294"/>
      <c r="K29" s="294"/>
      <c r="L29" s="329"/>
      <c r="M29" s="329"/>
      <c r="N29" s="329"/>
      <c r="O29" s="329"/>
      <c r="P29" s="329"/>
      <c r="Q29" s="232"/>
      <c r="R29" s="232"/>
      <c r="S29" s="232"/>
      <c r="T29" s="232"/>
      <c r="U29" s="330"/>
      <c r="V29" s="330"/>
    </row>
    <row r="30" spans="2:22" s="231" customFormat="1" x14ac:dyDescent="0.35">
      <c r="B30" s="325" t="s">
        <v>70</v>
      </c>
      <c r="C30" s="326">
        <f>'1)Project Summary '!K71</f>
        <v>0</v>
      </c>
      <c r="G30" s="232"/>
      <c r="H30" s="232"/>
      <c r="I30" s="232"/>
      <c r="J30" s="232"/>
      <c r="K30" s="232"/>
      <c r="L30" s="330"/>
      <c r="M30" s="330"/>
      <c r="N30" s="330"/>
      <c r="O30" s="330"/>
      <c r="P30" s="232"/>
      <c r="Q30" s="232"/>
      <c r="R30" s="232"/>
      <c r="S30" s="232"/>
      <c r="T30" s="330"/>
      <c r="U30" s="330"/>
      <c r="V30" s="330"/>
    </row>
    <row r="31" spans="2:22" s="231" customFormat="1" x14ac:dyDescent="0.35">
      <c r="B31" s="325" t="s">
        <v>71</v>
      </c>
      <c r="C31" s="326">
        <f>'1)Project Summary '!K72</f>
        <v>0</v>
      </c>
      <c r="E31" s="621" t="s">
        <v>130</v>
      </c>
      <c r="F31" s="622"/>
      <c r="G31" s="623"/>
      <c r="H31" s="623"/>
      <c r="I31" s="624"/>
      <c r="J31" s="624"/>
      <c r="K31" s="624"/>
      <c r="N31" s="232"/>
      <c r="O31" s="232"/>
      <c r="P31" s="232"/>
      <c r="Q31" s="232"/>
      <c r="R31" s="232"/>
      <c r="S31" s="232"/>
      <c r="T31" s="232"/>
      <c r="U31" s="232"/>
      <c r="V31" s="232"/>
    </row>
    <row r="32" spans="2:22" s="231" customFormat="1" x14ac:dyDescent="0.35">
      <c r="B32" s="325" t="str">
        <f>'1)Project Summary '!C73</f>
        <v>Elderly</v>
      </c>
      <c r="C32" s="326">
        <f>'1)Project Summary '!K73</f>
        <v>0</v>
      </c>
      <c r="E32" s="1165" t="s">
        <v>131</v>
      </c>
      <c r="F32" s="1165"/>
      <c r="G32" s="1165"/>
      <c r="H32" s="1166"/>
      <c r="I32" s="632"/>
      <c r="J32" s="624"/>
      <c r="K32" s="624"/>
      <c r="N32" s="232"/>
      <c r="O32" s="232"/>
      <c r="P32" s="232"/>
      <c r="Q32" s="232"/>
      <c r="R32" s="232"/>
      <c r="S32" s="232"/>
      <c r="T32" s="297"/>
      <c r="U32" s="232"/>
      <c r="V32" s="276"/>
    </row>
    <row r="33" spans="2:22" s="231" customFormat="1" x14ac:dyDescent="0.35">
      <c r="B33" s="325" t="s">
        <v>126</v>
      </c>
      <c r="C33" s="326">
        <f>'1)Project Summary '!K75</f>
        <v>0</v>
      </c>
      <c r="E33" s="1165" t="s">
        <v>132</v>
      </c>
      <c r="F33" s="1165"/>
      <c r="G33" s="1165"/>
      <c r="H33" s="1166"/>
      <c r="I33" s="632"/>
      <c r="J33" s="624"/>
      <c r="K33" s="625"/>
      <c r="N33" s="232"/>
      <c r="O33" s="232"/>
      <c r="P33" s="232"/>
      <c r="Q33" s="232"/>
      <c r="R33" s="232"/>
      <c r="S33" s="232"/>
      <c r="T33" s="232"/>
      <c r="U33" s="232"/>
      <c r="V33" s="328"/>
    </row>
    <row r="34" spans="2:22" s="231" customFormat="1" x14ac:dyDescent="0.35">
      <c r="B34" s="325" t="s">
        <v>127</v>
      </c>
      <c r="C34" s="326">
        <f>'1)Project Summary '!K76</f>
        <v>0</v>
      </c>
      <c r="E34" s="1165" t="s">
        <v>133</v>
      </c>
      <c r="F34" s="1165"/>
      <c r="G34" s="1165"/>
      <c r="H34" s="1166"/>
      <c r="I34" s="632"/>
      <c r="J34" s="624"/>
      <c r="K34" s="624"/>
      <c r="N34" s="294"/>
      <c r="O34" s="294"/>
      <c r="P34" s="294"/>
      <c r="Q34" s="232"/>
      <c r="R34" s="232"/>
      <c r="S34" s="232"/>
      <c r="T34" s="232"/>
      <c r="U34" s="232"/>
      <c r="V34" s="294"/>
    </row>
    <row r="35" spans="2:22" s="231" customFormat="1" x14ac:dyDescent="0.35">
      <c r="B35" s="325" t="s">
        <v>128</v>
      </c>
      <c r="C35" s="326">
        <f>'1)Project Summary '!K77</f>
        <v>0</v>
      </c>
      <c r="E35" s="626"/>
      <c r="F35" s="624"/>
      <c r="G35" s="624"/>
      <c r="H35" s="624"/>
      <c r="I35" s="627"/>
      <c r="J35" s="628"/>
      <c r="K35" s="624"/>
      <c r="N35" s="294"/>
      <c r="O35" s="294"/>
      <c r="P35" s="294"/>
      <c r="Q35" s="294"/>
      <c r="R35" s="294"/>
      <c r="S35" s="294"/>
      <c r="T35" s="294"/>
      <c r="U35" s="294"/>
      <c r="V35" s="294"/>
    </row>
    <row r="36" spans="2:22" s="231" customFormat="1" x14ac:dyDescent="0.35">
      <c r="B36" s="325" t="s">
        <v>129</v>
      </c>
      <c r="C36" s="326" t="s">
        <v>220</v>
      </c>
      <c r="E36" s="621" t="s">
        <v>134</v>
      </c>
      <c r="F36" s="623"/>
      <c r="G36" s="623"/>
      <c r="H36" s="623"/>
      <c r="I36" s="627"/>
      <c r="J36" s="629"/>
      <c r="K36" s="624"/>
    </row>
    <row r="37" spans="2:22" s="231" customFormat="1" x14ac:dyDescent="0.35">
      <c r="B37" s="325" t="s">
        <v>67</v>
      </c>
      <c r="C37" s="326">
        <f>'1)Project Summary '!K68</f>
        <v>0</v>
      </c>
      <c r="D37" s="326"/>
      <c r="E37" s="1165" t="s">
        <v>135</v>
      </c>
      <c r="F37" s="1165"/>
      <c r="G37" s="1165"/>
      <c r="H37" s="1166"/>
      <c r="I37" s="632"/>
      <c r="J37" s="624"/>
      <c r="K37" s="624"/>
      <c r="T37" s="294"/>
      <c r="U37" s="294"/>
      <c r="V37" s="294"/>
    </row>
    <row r="38" spans="2:22" s="231" customFormat="1" x14ac:dyDescent="0.35">
      <c r="B38" s="325" t="s">
        <v>68</v>
      </c>
      <c r="C38" s="326">
        <f>'1)Project Summary '!K69</f>
        <v>0</v>
      </c>
      <c r="E38" s="1165" t="s">
        <v>136</v>
      </c>
      <c r="F38" s="1165"/>
      <c r="G38" s="1165"/>
      <c r="H38" s="1166"/>
      <c r="I38" s="632"/>
      <c r="J38" s="624"/>
      <c r="K38" s="625"/>
      <c r="T38" s="294"/>
      <c r="U38" s="294"/>
      <c r="V38" s="294"/>
    </row>
    <row r="39" spans="2:22" s="231" customFormat="1" x14ac:dyDescent="0.35">
      <c r="E39" s="1165" t="s">
        <v>137</v>
      </c>
      <c r="F39" s="1165"/>
      <c r="G39" s="1165"/>
      <c r="H39" s="1166"/>
      <c r="I39" s="632"/>
      <c r="J39" s="624"/>
      <c r="K39" s="624"/>
      <c r="T39" s="294"/>
      <c r="U39" s="294"/>
      <c r="V39" s="294"/>
    </row>
    <row r="40" spans="2:22" s="231" customFormat="1" ht="14.25" customHeight="1" x14ac:dyDescent="0.35">
      <c r="B40" s="320"/>
      <c r="C40" s="320"/>
      <c r="D40" s="320"/>
      <c r="E40" s="320"/>
      <c r="F40" s="320"/>
      <c r="G40" s="320"/>
      <c r="H40" s="320"/>
      <c r="I40" s="320"/>
      <c r="J40" s="294"/>
      <c r="T40" s="294"/>
      <c r="U40" s="294"/>
      <c r="V40" s="294"/>
    </row>
    <row r="41" spans="2:22" s="231" customFormat="1" ht="13.65" customHeight="1" x14ac:dyDescent="0.35">
      <c r="B41" s="331"/>
      <c r="C41" s="326"/>
      <c r="T41" s="294"/>
      <c r="U41" s="294"/>
      <c r="V41" s="294"/>
    </row>
    <row r="42" spans="2:22" s="231" customFormat="1" x14ac:dyDescent="0.35">
      <c r="B42" s="331"/>
      <c r="C42" s="326"/>
      <c r="E42" s="332"/>
      <c r="F42" s="332"/>
      <c r="G42" s="332"/>
      <c r="H42" s="332"/>
      <c r="I42" s="332"/>
      <c r="J42" s="333"/>
      <c r="K42" s="333"/>
      <c r="L42" s="333"/>
      <c r="M42" s="333"/>
      <c r="T42" s="294"/>
      <c r="U42" s="294"/>
      <c r="V42" s="294"/>
    </row>
    <row r="43" spans="2:22" s="231" customFormat="1" x14ac:dyDescent="0.35">
      <c r="B43" s="331"/>
      <c r="C43" s="326"/>
    </row>
    <row r="44" spans="2:22" s="231" customFormat="1" x14ac:dyDescent="0.35">
      <c r="C44" s="230"/>
    </row>
    <row r="45" spans="2:22" s="231" customFormat="1" x14ac:dyDescent="0.35">
      <c r="C45" s="230"/>
    </row>
    <row r="46" spans="2:22" s="231" customFormat="1" x14ac:dyDescent="0.35">
      <c r="C46" s="230"/>
    </row>
    <row r="47" spans="2:22" s="231" customFormat="1" x14ac:dyDescent="0.35">
      <c r="C47" s="230"/>
    </row>
    <row r="48" spans="2:22" s="231" customFormat="1" x14ac:dyDescent="0.35">
      <c r="C48" s="230"/>
    </row>
    <row r="49" spans="3:3" s="231" customFormat="1" x14ac:dyDescent="0.35">
      <c r="C49" s="230"/>
    </row>
    <row r="50" spans="3:3" s="231" customFormat="1" x14ac:dyDescent="0.35">
      <c r="C50" s="230"/>
    </row>
    <row r="51" spans="3:3" s="231" customFormat="1" x14ac:dyDescent="0.35">
      <c r="C51" s="230"/>
    </row>
    <row r="52" spans="3:3" s="231" customFormat="1" x14ac:dyDescent="0.35">
      <c r="C52" s="230"/>
    </row>
    <row r="53" spans="3:3" s="231" customFormat="1" x14ac:dyDescent="0.35">
      <c r="C53" s="230"/>
    </row>
    <row r="54" spans="3:3" s="231" customFormat="1" x14ac:dyDescent="0.35">
      <c r="C54" s="230"/>
    </row>
    <row r="55" spans="3:3" s="231" customFormat="1" x14ac:dyDescent="0.35">
      <c r="C55" s="230"/>
    </row>
    <row r="56" spans="3:3" s="231" customFormat="1" x14ac:dyDescent="0.35">
      <c r="C56" s="230"/>
    </row>
    <row r="57" spans="3:3" s="231" customFormat="1" x14ac:dyDescent="0.35">
      <c r="C57" s="230"/>
    </row>
    <row r="58" spans="3:3" s="231" customFormat="1" x14ac:dyDescent="0.35">
      <c r="C58" s="230"/>
    </row>
    <row r="59" spans="3:3" s="231" customFormat="1" x14ac:dyDescent="0.35">
      <c r="C59" s="230"/>
    </row>
    <row r="60" spans="3:3" s="231" customFormat="1" x14ac:dyDescent="0.35">
      <c r="C60" s="230"/>
    </row>
    <row r="61" spans="3:3" s="231" customFormat="1" x14ac:dyDescent="0.35">
      <c r="C61" s="230"/>
    </row>
    <row r="62" spans="3:3" s="231" customFormat="1" x14ac:dyDescent="0.35">
      <c r="C62" s="230"/>
    </row>
    <row r="63" spans="3:3" s="231" customFormat="1" x14ac:dyDescent="0.35">
      <c r="C63" s="230"/>
    </row>
    <row r="64" spans="3:3" s="231" customFormat="1" x14ac:dyDescent="0.35">
      <c r="C64" s="230"/>
    </row>
    <row r="65" spans="1:19" s="231" customFormat="1" x14ac:dyDescent="0.35">
      <c r="C65" s="230"/>
    </row>
    <row r="66" spans="1:19" s="231" customFormat="1" x14ac:dyDescent="0.35">
      <c r="C66" s="230"/>
    </row>
    <row r="67" spans="1:19" s="231" customFormat="1" x14ac:dyDescent="0.35">
      <c r="C67" s="230"/>
      <c r="G67" s="335"/>
      <c r="H67" s="335"/>
      <c r="I67" s="335"/>
      <c r="J67" s="335"/>
      <c r="K67" s="335"/>
      <c r="L67" s="335"/>
      <c r="M67" s="335"/>
    </row>
    <row r="68" spans="1:19" s="231" customFormat="1" x14ac:dyDescent="0.35">
      <c r="C68" s="230"/>
      <c r="G68" s="335"/>
      <c r="H68" s="335"/>
      <c r="I68" s="335"/>
      <c r="J68" s="335"/>
      <c r="K68" s="335"/>
      <c r="L68" s="335"/>
      <c r="M68" s="335"/>
    </row>
    <row r="69" spans="1:19" s="231" customFormat="1" x14ac:dyDescent="0.35">
      <c r="C69" s="230"/>
      <c r="G69" s="335"/>
      <c r="H69" s="335"/>
      <c r="I69" s="335"/>
      <c r="J69" s="335"/>
      <c r="K69" s="335"/>
      <c r="L69" s="335"/>
      <c r="M69" s="335"/>
    </row>
    <row r="70" spans="1:19" s="231" customFormat="1" x14ac:dyDescent="0.35">
      <c r="C70" s="230"/>
      <c r="G70" s="335"/>
      <c r="H70" s="335"/>
      <c r="I70" s="335"/>
      <c r="J70" s="335"/>
      <c r="K70" s="335"/>
      <c r="L70" s="335"/>
      <c r="M70" s="335"/>
    </row>
    <row r="71" spans="1:19" s="231" customFormat="1" x14ac:dyDescent="0.35">
      <c r="C71" s="230"/>
      <c r="G71" s="335"/>
      <c r="H71" s="335"/>
      <c r="I71" s="335"/>
      <c r="J71" s="335"/>
      <c r="K71" s="335"/>
      <c r="L71" s="335"/>
      <c r="M71" s="335"/>
    </row>
    <row r="72" spans="1:19" s="231" customFormat="1" x14ac:dyDescent="0.35">
      <c r="C72" s="230"/>
      <c r="G72" s="335"/>
      <c r="H72" s="335"/>
      <c r="I72" s="335"/>
      <c r="J72" s="335"/>
      <c r="K72" s="335"/>
      <c r="L72" s="335"/>
      <c r="M72" s="335"/>
      <c r="N72" s="335"/>
      <c r="O72" s="335"/>
      <c r="P72" s="335"/>
      <c r="Q72" s="335"/>
      <c r="R72" s="335"/>
      <c r="S72" s="335"/>
    </row>
    <row r="73" spans="1:19" s="231" customFormat="1" x14ac:dyDescent="0.35">
      <c r="C73" s="230"/>
      <c r="G73" s="335"/>
      <c r="H73" s="335"/>
      <c r="I73" s="335"/>
      <c r="J73" s="335"/>
      <c r="K73" s="335"/>
      <c r="L73" s="335"/>
      <c r="M73" s="335"/>
      <c r="N73" s="335"/>
      <c r="O73" s="335"/>
      <c r="P73" s="335"/>
      <c r="Q73" s="335"/>
      <c r="R73" s="335"/>
      <c r="S73" s="335"/>
    </row>
    <row r="74" spans="1:19" s="231" customFormat="1" x14ac:dyDescent="0.35">
      <c r="C74" s="230"/>
      <c r="G74" s="335"/>
      <c r="H74" s="335"/>
      <c r="I74" s="335"/>
      <c r="J74" s="335"/>
      <c r="K74" s="335"/>
      <c r="L74" s="335"/>
      <c r="M74" s="335"/>
      <c r="N74" s="335"/>
      <c r="O74" s="335"/>
      <c r="P74" s="335"/>
      <c r="Q74" s="335"/>
      <c r="R74" s="335"/>
      <c r="S74" s="335"/>
    </row>
    <row r="75" spans="1:19" s="231" customFormat="1" x14ac:dyDescent="0.35">
      <c r="C75" s="230"/>
      <c r="E75" s="335"/>
      <c r="G75" s="93"/>
      <c r="H75" s="93"/>
      <c r="I75" s="93"/>
      <c r="J75" s="93"/>
      <c r="K75" s="93"/>
      <c r="L75" s="93"/>
      <c r="M75" s="93"/>
      <c r="N75" s="335"/>
      <c r="O75" s="335"/>
      <c r="P75" s="335"/>
      <c r="Q75" s="335"/>
      <c r="R75" s="335"/>
      <c r="S75" s="335"/>
    </row>
    <row r="76" spans="1:19" s="231" customFormat="1" x14ac:dyDescent="0.35">
      <c r="C76" s="230"/>
      <c r="E76" s="335"/>
      <c r="G76" s="93"/>
      <c r="H76" s="93"/>
      <c r="I76" s="93"/>
      <c r="J76" s="93"/>
      <c r="K76" s="93"/>
      <c r="L76" s="93"/>
      <c r="M76" s="93"/>
      <c r="N76" s="335"/>
      <c r="O76" s="335"/>
      <c r="P76" s="335"/>
      <c r="Q76" s="335"/>
      <c r="R76" s="335"/>
      <c r="S76" s="335"/>
    </row>
    <row r="77" spans="1:19" s="231" customFormat="1" x14ac:dyDescent="0.35">
      <c r="C77" s="230"/>
      <c r="E77" s="335"/>
      <c r="F77" s="335"/>
      <c r="G77" s="93"/>
      <c r="H77" s="93"/>
      <c r="I77" s="93"/>
      <c r="J77" s="93"/>
      <c r="K77" s="93"/>
      <c r="L77" s="93"/>
      <c r="M77" s="93"/>
      <c r="N77" s="335"/>
      <c r="O77" s="335"/>
      <c r="P77" s="335"/>
      <c r="Q77" s="335"/>
      <c r="R77" s="335"/>
      <c r="S77" s="335"/>
    </row>
    <row r="78" spans="1:19" s="231" customFormat="1" x14ac:dyDescent="0.35">
      <c r="C78" s="230"/>
      <c r="E78" s="335"/>
      <c r="F78" s="335"/>
      <c r="G78" s="93"/>
      <c r="H78" s="93"/>
      <c r="I78" s="93"/>
      <c r="J78" s="93"/>
      <c r="K78" s="93"/>
      <c r="L78" s="93"/>
      <c r="M78" s="93"/>
      <c r="N78" s="335"/>
      <c r="O78" s="335"/>
      <c r="P78" s="335"/>
      <c r="Q78" s="335"/>
      <c r="R78" s="335"/>
      <c r="S78" s="335"/>
    </row>
    <row r="79" spans="1:19" s="231" customFormat="1" x14ac:dyDescent="0.35">
      <c r="C79" s="230"/>
      <c r="E79" s="335"/>
      <c r="F79" s="335"/>
      <c r="G79" s="93"/>
      <c r="H79" s="93"/>
      <c r="I79" s="93"/>
      <c r="J79" s="93"/>
      <c r="K79" s="93"/>
      <c r="L79" s="93"/>
      <c r="M79" s="93"/>
      <c r="N79" s="335"/>
      <c r="O79" s="335"/>
      <c r="P79" s="335"/>
      <c r="Q79" s="335"/>
      <c r="R79" s="335"/>
      <c r="S79" s="335"/>
    </row>
    <row r="80" spans="1:19" s="231" customFormat="1" x14ac:dyDescent="0.35">
      <c r="A80" s="335"/>
      <c r="C80" s="230"/>
      <c r="D80" s="335"/>
      <c r="E80" s="335"/>
      <c r="F80" s="335"/>
      <c r="G80" s="93"/>
      <c r="H80" s="93"/>
      <c r="I80" s="93"/>
      <c r="J80" s="93"/>
      <c r="K80" s="93"/>
      <c r="L80" s="93"/>
      <c r="M80" s="93"/>
      <c r="N80" s="93"/>
      <c r="O80" s="93"/>
      <c r="P80" s="93"/>
      <c r="Q80" s="93"/>
      <c r="R80" s="93"/>
      <c r="S80" s="93"/>
    </row>
    <row r="81" spans="1:19" s="231" customFormat="1" x14ac:dyDescent="0.35">
      <c r="A81" s="335"/>
      <c r="B81" s="335"/>
      <c r="C81" s="334"/>
      <c r="D81" s="335"/>
      <c r="E81" s="335"/>
      <c r="F81" s="335"/>
      <c r="G81" s="93"/>
      <c r="H81" s="93"/>
      <c r="I81" s="93"/>
      <c r="J81" s="93"/>
      <c r="K81" s="93"/>
      <c r="L81" s="93"/>
      <c r="M81" s="93"/>
      <c r="N81" s="93"/>
      <c r="O81" s="93"/>
      <c r="P81" s="93"/>
      <c r="Q81" s="93"/>
      <c r="R81" s="93"/>
      <c r="S81" s="93"/>
    </row>
    <row r="82" spans="1:19" s="335" customFormat="1" ht="13" x14ac:dyDescent="0.3">
      <c r="C82" s="334"/>
      <c r="G82" s="93"/>
      <c r="H82" s="93"/>
      <c r="I82" s="93"/>
      <c r="J82" s="93"/>
      <c r="K82" s="93"/>
      <c r="L82" s="93"/>
      <c r="M82" s="93"/>
      <c r="N82" s="93"/>
      <c r="O82" s="93"/>
      <c r="P82" s="93"/>
      <c r="Q82" s="93"/>
      <c r="R82" s="93"/>
      <c r="S82" s="93"/>
    </row>
    <row r="83" spans="1:19" s="335" customFormat="1" ht="13" x14ac:dyDescent="0.3">
      <c r="C83" s="334"/>
      <c r="E83" s="93"/>
      <c r="G83" s="93"/>
      <c r="H83" s="93"/>
      <c r="I83" s="93"/>
      <c r="J83" s="93"/>
      <c r="K83" s="93"/>
      <c r="L83" s="93"/>
      <c r="M83" s="93"/>
      <c r="N83" s="93"/>
      <c r="O83" s="93"/>
      <c r="P83" s="93"/>
      <c r="Q83" s="93"/>
      <c r="R83" s="93"/>
      <c r="S83" s="93"/>
    </row>
    <row r="84" spans="1:19" s="335" customFormat="1" ht="13" x14ac:dyDescent="0.3">
      <c r="C84" s="334"/>
      <c r="E84" s="93"/>
      <c r="G84" s="93"/>
      <c r="H84" s="93"/>
      <c r="I84" s="93"/>
      <c r="J84" s="93"/>
      <c r="K84" s="93"/>
      <c r="L84" s="93"/>
      <c r="M84" s="93"/>
      <c r="N84" s="93"/>
      <c r="O84" s="93"/>
      <c r="P84" s="93"/>
      <c r="Q84" s="93"/>
      <c r="R84" s="93"/>
      <c r="S84" s="93"/>
    </row>
    <row r="85" spans="1:19" s="335" customFormat="1" ht="13" x14ac:dyDescent="0.3">
      <c r="C85" s="334"/>
      <c r="E85" s="93"/>
      <c r="F85" s="93"/>
      <c r="G85" s="93"/>
      <c r="H85" s="93"/>
      <c r="I85" s="93"/>
      <c r="J85" s="93"/>
      <c r="K85" s="93"/>
      <c r="L85" s="93"/>
      <c r="M85" s="93"/>
      <c r="N85" s="93"/>
      <c r="O85" s="93"/>
      <c r="P85" s="93"/>
      <c r="Q85" s="93"/>
      <c r="R85" s="93"/>
      <c r="S85" s="93"/>
    </row>
    <row r="86" spans="1:19" s="335" customFormat="1" ht="13" x14ac:dyDescent="0.3">
      <c r="C86" s="334"/>
      <c r="E86" s="93"/>
      <c r="F86" s="93"/>
      <c r="G86" s="93"/>
      <c r="H86" s="93"/>
      <c r="I86" s="93"/>
      <c r="J86" s="93"/>
      <c r="K86" s="93"/>
      <c r="L86" s="93"/>
      <c r="M86" s="93"/>
      <c r="N86" s="93"/>
      <c r="O86" s="93"/>
      <c r="P86" s="93"/>
      <c r="Q86" s="93"/>
      <c r="R86" s="93"/>
      <c r="S86" s="93"/>
    </row>
    <row r="87" spans="1:19" s="335" customFormat="1" ht="13" x14ac:dyDescent="0.3">
      <c r="C87" s="334"/>
      <c r="E87" s="93"/>
      <c r="F87" s="93"/>
      <c r="G87" s="93"/>
      <c r="H87" s="93"/>
      <c r="I87" s="93"/>
      <c r="J87" s="93"/>
      <c r="K87" s="93"/>
      <c r="L87" s="93"/>
      <c r="M87" s="93"/>
      <c r="N87" s="93"/>
      <c r="O87" s="93"/>
      <c r="P87" s="93"/>
      <c r="Q87" s="93"/>
      <c r="R87" s="93"/>
      <c r="S87" s="93"/>
    </row>
    <row r="88" spans="1:19" s="335" customFormat="1" ht="13" x14ac:dyDescent="0.3">
      <c r="A88" s="93"/>
      <c r="C88" s="334"/>
      <c r="D88" s="93"/>
      <c r="E88" s="93"/>
      <c r="F88" s="93"/>
      <c r="G88" s="93"/>
      <c r="H88" s="93"/>
      <c r="I88" s="93"/>
      <c r="J88" s="93"/>
      <c r="K88" s="93"/>
      <c r="L88" s="93"/>
      <c r="M88" s="93"/>
      <c r="N88" s="93"/>
      <c r="O88" s="93"/>
      <c r="P88" s="93"/>
      <c r="Q88" s="93"/>
      <c r="R88" s="93"/>
      <c r="S88" s="93"/>
    </row>
    <row r="89" spans="1:19" s="335" customFormat="1" ht="13" x14ac:dyDescent="0.3">
      <c r="A89" s="93"/>
      <c r="B89" s="93"/>
      <c r="C89" s="336"/>
      <c r="D89" s="93"/>
      <c r="E89" s="93"/>
      <c r="F89" s="93"/>
      <c r="G89" s="93"/>
      <c r="H89" s="93"/>
      <c r="I89" s="93"/>
      <c r="J89" s="93"/>
      <c r="K89" s="93"/>
      <c r="L89" s="93"/>
      <c r="M89" s="93"/>
      <c r="N89" s="93"/>
      <c r="O89" s="93"/>
      <c r="P89" s="93"/>
      <c r="Q89" s="93"/>
      <c r="R89" s="93"/>
      <c r="S89" s="93"/>
    </row>
    <row r="90" spans="1:19" s="93" customFormat="1" ht="13" x14ac:dyDescent="0.3">
      <c r="C90" s="336"/>
    </row>
    <row r="91" spans="1:19" s="93" customFormat="1" ht="13" x14ac:dyDescent="0.3">
      <c r="C91" s="336"/>
    </row>
    <row r="92" spans="1:19" s="93" customFormat="1" ht="13" x14ac:dyDescent="0.3">
      <c r="C92" s="336"/>
    </row>
    <row r="93" spans="1:19" s="93" customFormat="1" ht="13" x14ac:dyDescent="0.3">
      <c r="C93" s="336"/>
    </row>
    <row r="94" spans="1:19" s="93" customFormat="1" ht="13" x14ac:dyDescent="0.3">
      <c r="C94" s="336"/>
    </row>
    <row r="95" spans="1:19" s="93" customFormat="1" ht="13" x14ac:dyDescent="0.3">
      <c r="C95" s="336"/>
    </row>
    <row r="96" spans="1:19" s="93" customFormat="1" ht="13" x14ac:dyDescent="0.3">
      <c r="C96" s="336"/>
    </row>
    <row r="97" spans="3:3" s="93" customFormat="1" ht="13" x14ac:dyDescent="0.3">
      <c r="C97" s="336"/>
    </row>
    <row r="98" spans="3:3" s="93" customFormat="1" ht="13" x14ac:dyDescent="0.3">
      <c r="C98" s="336"/>
    </row>
    <row r="99" spans="3:3" s="93" customFormat="1" ht="13" x14ac:dyDescent="0.3">
      <c r="C99" s="336"/>
    </row>
    <row r="100" spans="3:3" s="93" customFormat="1" ht="13" x14ac:dyDescent="0.3">
      <c r="C100" s="336"/>
    </row>
    <row r="101" spans="3:3" s="93" customFormat="1" ht="13" x14ac:dyDescent="0.3">
      <c r="C101" s="336"/>
    </row>
    <row r="102" spans="3:3" s="93" customFormat="1" ht="13" x14ac:dyDescent="0.3">
      <c r="C102" s="336"/>
    </row>
    <row r="103" spans="3:3" s="93" customFormat="1" ht="13" x14ac:dyDescent="0.3">
      <c r="C103" s="336"/>
    </row>
    <row r="104" spans="3:3" s="93" customFormat="1" ht="13" x14ac:dyDescent="0.3">
      <c r="C104" s="336"/>
    </row>
    <row r="105" spans="3:3" s="93" customFormat="1" ht="13" x14ac:dyDescent="0.3">
      <c r="C105" s="336"/>
    </row>
    <row r="106" spans="3:3" s="93" customFormat="1" ht="13" x14ac:dyDescent="0.3">
      <c r="C106" s="336"/>
    </row>
    <row r="107" spans="3:3" s="93" customFormat="1" ht="13" x14ac:dyDescent="0.3">
      <c r="C107" s="336"/>
    </row>
    <row r="108" spans="3:3" s="93" customFormat="1" ht="13" x14ac:dyDescent="0.3">
      <c r="C108" s="336"/>
    </row>
    <row r="109" spans="3:3" s="93" customFormat="1" ht="13" x14ac:dyDescent="0.3">
      <c r="C109" s="336"/>
    </row>
    <row r="110" spans="3:3" s="93" customFormat="1" ht="13" x14ac:dyDescent="0.3">
      <c r="C110" s="336"/>
    </row>
    <row r="111" spans="3:3" s="93" customFormat="1" ht="13" x14ac:dyDescent="0.3">
      <c r="C111" s="336"/>
    </row>
    <row r="112" spans="3:3" s="93" customFormat="1" ht="13" x14ac:dyDescent="0.3">
      <c r="C112" s="336"/>
    </row>
    <row r="113" spans="3:3" s="93" customFormat="1" ht="13" x14ac:dyDescent="0.3">
      <c r="C113" s="336"/>
    </row>
    <row r="114" spans="3:3" s="93" customFormat="1" ht="13" x14ac:dyDescent="0.3">
      <c r="C114" s="336"/>
    </row>
    <row r="115" spans="3:3" s="93" customFormat="1" ht="13" x14ac:dyDescent="0.3">
      <c r="C115" s="336"/>
    </row>
    <row r="116" spans="3:3" s="93" customFormat="1" ht="13" x14ac:dyDescent="0.3">
      <c r="C116" s="336"/>
    </row>
    <row r="117" spans="3:3" s="93" customFormat="1" ht="13" x14ac:dyDescent="0.3">
      <c r="C117" s="336"/>
    </row>
    <row r="118" spans="3:3" s="93" customFormat="1" ht="13" x14ac:dyDescent="0.3">
      <c r="C118" s="336"/>
    </row>
    <row r="119" spans="3:3" s="93" customFormat="1" ht="13" x14ac:dyDescent="0.3">
      <c r="C119" s="336"/>
    </row>
    <row r="120" spans="3:3" s="93" customFormat="1" ht="13" x14ac:dyDescent="0.3">
      <c r="C120" s="336"/>
    </row>
    <row r="121" spans="3:3" s="93" customFormat="1" ht="13" x14ac:dyDescent="0.3">
      <c r="C121" s="336"/>
    </row>
    <row r="122" spans="3:3" s="93" customFormat="1" ht="13" x14ac:dyDescent="0.3">
      <c r="C122" s="336"/>
    </row>
    <row r="123" spans="3:3" s="93" customFormat="1" ht="13" x14ac:dyDescent="0.3">
      <c r="C123" s="336"/>
    </row>
    <row r="124" spans="3:3" s="93" customFormat="1" ht="13" x14ac:dyDescent="0.3">
      <c r="C124" s="336"/>
    </row>
    <row r="125" spans="3:3" s="93" customFormat="1" ht="13" x14ac:dyDescent="0.3">
      <c r="C125" s="336"/>
    </row>
    <row r="126" spans="3:3" s="93" customFormat="1" ht="13" x14ac:dyDescent="0.3">
      <c r="C126" s="336"/>
    </row>
    <row r="127" spans="3:3" s="93" customFormat="1" ht="13" x14ac:dyDescent="0.3">
      <c r="C127" s="336"/>
    </row>
    <row r="128" spans="3:3" s="93" customFormat="1" ht="13" x14ac:dyDescent="0.3">
      <c r="C128" s="336"/>
    </row>
    <row r="129" spans="3:3" s="93" customFormat="1" ht="13" x14ac:dyDescent="0.3">
      <c r="C129" s="336"/>
    </row>
    <row r="130" spans="3:3" s="93" customFormat="1" ht="13" x14ac:dyDescent="0.3">
      <c r="C130" s="336"/>
    </row>
    <row r="131" spans="3:3" s="93" customFormat="1" ht="13" x14ac:dyDescent="0.3">
      <c r="C131" s="336"/>
    </row>
    <row r="132" spans="3:3" s="93" customFormat="1" ht="13" x14ac:dyDescent="0.3">
      <c r="C132" s="336"/>
    </row>
    <row r="133" spans="3:3" s="93" customFormat="1" ht="13" x14ac:dyDescent="0.3">
      <c r="C133" s="336"/>
    </row>
    <row r="134" spans="3:3" s="93" customFormat="1" ht="13" x14ac:dyDescent="0.3">
      <c r="C134" s="336"/>
    </row>
    <row r="135" spans="3:3" s="93" customFormat="1" ht="13" x14ac:dyDescent="0.3">
      <c r="C135" s="336"/>
    </row>
    <row r="136" spans="3:3" s="93" customFormat="1" ht="13" x14ac:dyDescent="0.3">
      <c r="C136" s="336"/>
    </row>
    <row r="137" spans="3:3" s="93" customFormat="1" ht="13" x14ac:dyDescent="0.3">
      <c r="C137" s="336"/>
    </row>
    <row r="138" spans="3:3" s="93" customFormat="1" ht="13" x14ac:dyDescent="0.3">
      <c r="C138" s="336"/>
    </row>
    <row r="139" spans="3:3" s="93" customFormat="1" ht="13" x14ac:dyDescent="0.3">
      <c r="C139" s="336"/>
    </row>
    <row r="140" spans="3:3" s="93" customFormat="1" ht="13" x14ac:dyDescent="0.3">
      <c r="C140" s="336"/>
    </row>
    <row r="141" spans="3:3" s="93" customFormat="1" ht="13" x14ac:dyDescent="0.3">
      <c r="C141" s="336"/>
    </row>
    <row r="142" spans="3:3" s="93" customFormat="1" ht="13" x14ac:dyDescent="0.3">
      <c r="C142" s="336"/>
    </row>
    <row r="143" spans="3:3" s="93" customFormat="1" ht="13" x14ac:dyDescent="0.3">
      <c r="C143" s="336"/>
    </row>
    <row r="144" spans="3:3" s="93" customFormat="1" ht="13" x14ac:dyDescent="0.3">
      <c r="C144" s="336"/>
    </row>
    <row r="145" spans="3:3" s="93" customFormat="1" ht="13" x14ac:dyDescent="0.3">
      <c r="C145" s="336"/>
    </row>
    <row r="146" spans="3:3" s="93" customFormat="1" ht="13" x14ac:dyDescent="0.3">
      <c r="C146" s="336"/>
    </row>
    <row r="147" spans="3:3" s="93" customFormat="1" ht="13" x14ac:dyDescent="0.3">
      <c r="C147" s="336"/>
    </row>
    <row r="148" spans="3:3" s="93" customFormat="1" ht="13" x14ac:dyDescent="0.3">
      <c r="C148" s="336"/>
    </row>
    <row r="149" spans="3:3" s="93" customFormat="1" ht="13" x14ac:dyDescent="0.3">
      <c r="C149" s="336"/>
    </row>
    <row r="150" spans="3:3" s="93" customFormat="1" ht="13" x14ac:dyDescent="0.3">
      <c r="C150" s="336"/>
    </row>
    <row r="151" spans="3:3" s="93" customFormat="1" ht="13" x14ac:dyDescent="0.3">
      <c r="C151" s="336"/>
    </row>
    <row r="152" spans="3:3" s="93" customFormat="1" ht="13" x14ac:dyDescent="0.3">
      <c r="C152" s="336"/>
    </row>
    <row r="153" spans="3:3" s="93" customFormat="1" ht="13" x14ac:dyDescent="0.3">
      <c r="C153" s="336"/>
    </row>
    <row r="154" spans="3:3" s="93" customFormat="1" ht="13" x14ac:dyDescent="0.3">
      <c r="C154" s="336"/>
    </row>
    <row r="155" spans="3:3" s="93" customFormat="1" ht="13" x14ac:dyDescent="0.3">
      <c r="C155" s="336"/>
    </row>
    <row r="156" spans="3:3" s="93" customFormat="1" ht="13" x14ac:dyDescent="0.3">
      <c r="C156" s="336"/>
    </row>
    <row r="157" spans="3:3" s="93" customFormat="1" ht="13" x14ac:dyDescent="0.3">
      <c r="C157" s="336"/>
    </row>
    <row r="158" spans="3:3" s="93" customFormat="1" ht="13" x14ac:dyDescent="0.3">
      <c r="C158" s="336"/>
    </row>
    <row r="159" spans="3:3" s="93" customFormat="1" ht="13" x14ac:dyDescent="0.3">
      <c r="C159" s="336"/>
    </row>
    <row r="160" spans="3:3" s="93" customFormat="1" ht="13" x14ac:dyDescent="0.3">
      <c r="C160" s="336"/>
    </row>
    <row r="161" spans="3:13" s="93" customFormat="1" ht="13" x14ac:dyDescent="0.3">
      <c r="C161" s="336"/>
    </row>
    <row r="162" spans="3:13" s="93" customFormat="1" ht="13" x14ac:dyDescent="0.3">
      <c r="C162" s="336"/>
    </row>
    <row r="163" spans="3:13" s="93" customFormat="1" ht="13" x14ac:dyDescent="0.3">
      <c r="C163" s="336"/>
    </row>
    <row r="164" spans="3:13" s="93" customFormat="1" ht="13" x14ac:dyDescent="0.3">
      <c r="C164" s="336"/>
    </row>
    <row r="165" spans="3:13" s="93" customFormat="1" ht="13" x14ac:dyDescent="0.3">
      <c r="C165" s="336"/>
    </row>
    <row r="166" spans="3:13" s="93" customFormat="1" ht="13" x14ac:dyDescent="0.3">
      <c r="C166" s="336"/>
    </row>
    <row r="167" spans="3:13" s="93" customFormat="1" ht="13" x14ac:dyDescent="0.3">
      <c r="C167" s="336"/>
    </row>
    <row r="168" spans="3:13" s="93" customFormat="1" ht="13" x14ac:dyDescent="0.3">
      <c r="C168" s="336"/>
    </row>
    <row r="169" spans="3:13" s="93" customFormat="1" ht="13" x14ac:dyDescent="0.3">
      <c r="C169" s="336"/>
    </row>
    <row r="170" spans="3:13" s="93" customFormat="1" ht="13" x14ac:dyDescent="0.3">
      <c r="C170" s="336"/>
    </row>
    <row r="171" spans="3:13" s="93" customFormat="1" ht="13" x14ac:dyDescent="0.3">
      <c r="C171" s="336"/>
    </row>
    <row r="172" spans="3:13" s="93" customFormat="1" ht="13" x14ac:dyDescent="0.3">
      <c r="C172" s="336"/>
    </row>
    <row r="173" spans="3:13" s="93" customFormat="1" ht="13" x14ac:dyDescent="0.3">
      <c r="C173" s="336"/>
    </row>
    <row r="174" spans="3:13" s="93" customFormat="1" ht="13" x14ac:dyDescent="0.3">
      <c r="C174" s="336"/>
    </row>
    <row r="175" spans="3:13" s="93" customFormat="1" ht="13" x14ac:dyDescent="0.3">
      <c r="C175" s="336"/>
    </row>
    <row r="176" spans="3:13" s="93" customFormat="1" x14ac:dyDescent="0.35">
      <c r="C176" s="336"/>
      <c r="G176" s="337"/>
      <c r="H176" s="337"/>
      <c r="I176" s="337"/>
      <c r="J176" s="337"/>
      <c r="K176" s="337"/>
      <c r="L176" s="337"/>
      <c r="M176" s="337"/>
    </row>
    <row r="177" spans="1:19" s="93" customFormat="1" x14ac:dyDescent="0.35">
      <c r="C177" s="336"/>
      <c r="G177" s="337"/>
      <c r="H177" s="337"/>
      <c r="I177" s="337"/>
      <c r="J177" s="337"/>
      <c r="K177" s="337"/>
      <c r="L177" s="337"/>
      <c r="M177" s="337"/>
    </row>
    <row r="178" spans="1:19" s="93" customFormat="1" x14ac:dyDescent="0.35">
      <c r="C178" s="336"/>
      <c r="G178" s="337"/>
      <c r="H178" s="337"/>
      <c r="I178" s="337"/>
      <c r="J178" s="337"/>
      <c r="K178" s="337"/>
      <c r="L178" s="337"/>
      <c r="M178" s="337"/>
    </row>
    <row r="179" spans="1:19" s="93" customFormat="1" x14ac:dyDescent="0.35">
      <c r="C179" s="336"/>
      <c r="G179" s="337"/>
      <c r="H179" s="337"/>
      <c r="I179" s="337"/>
      <c r="J179" s="337"/>
      <c r="K179" s="337"/>
      <c r="L179" s="337"/>
      <c r="M179" s="337"/>
    </row>
    <row r="180" spans="1:19" s="93" customFormat="1" x14ac:dyDescent="0.35">
      <c r="C180" s="336"/>
      <c r="G180" s="337"/>
      <c r="H180" s="337"/>
      <c r="I180" s="337"/>
      <c r="J180" s="337"/>
      <c r="K180" s="337"/>
      <c r="L180" s="337"/>
      <c r="M180" s="337"/>
    </row>
    <row r="181" spans="1:19" s="93" customFormat="1" x14ac:dyDescent="0.35">
      <c r="C181" s="336"/>
      <c r="G181" s="337"/>
      <c r="H181" s="337"/>
      <c r="I181" s="337"/>
      <c r="J181" s="337"/>
      <c r="K181" s="337"/>
      <c r="L181" s="337"/>
      <c r="M181" s="337"/>
      <c r="N181" s="337"/>
      <c r="O181" s="337"/>
      <c r="P181" s="337"/>
      <c r="Q181" s="337"/>
      <c r="R181" s="337"/>
      <c r="S181" s="337"/>
    </row>
    <row r="182" spans="1:19" s="93" customFormat="1" x14ac:dyDescent="0.35">
      <c r="C182" s="336"/>
      <c r="G182" s="337"/>
      <c r="H182" s="337"/>
      <c r="I182" s="337"/>
      <c r="J182" s="337"/>
      <c r="K182" s="337"/>
      <c r="L182" s="337"/>
      <c r="M182" s="337"/>
      <c r="N182" s="337"/>
      <c r="O182" s="337"/>
      <c r="P182" s="337"/>
      <c r="Q182" s="337"/>
      <c r="R182" s="337"/>
      <c r="S182" s="337"/>
    </row>
    <row r="183" spans="1:19" s="93" customFormat="1" x14ac:dyDescent="0.35">
      <c r="C183" s="336"/>
      <c r="G183" s="337"/>
      <c r="H183" s="337"/>
      <c r="I183" s="337"/>
      <c r="J183" s="337"/>
      <c r="K183" s="337"/>
      <c r="L183" s="337"/>
      <c r="M183" s="337"/>
      <c r="N183" s="337"/>
      <c r="O183" s="337"/>
      <c r="P183" s="337"/>
      <c r="Q183" s="337"/>
      <c r="R183" s="337"/>
      <c r="S183" s="337"/>
    </row>
    <row r="184" spans="1:19" s="93" customFormat="1" x14ac:dyDescent="0.35">
      <c r="C184" s="336"/>
      <c r="E184" s="337"/>
      <c r="G184" s="337"/>
      <c r="H184" s="337"/>
      <c r="I184" s="337"/>
      <c r="J184" s="337"/>
      <c r="K184" s="337"/>
      <c r="L184" s="337"/>
      <c r="M184" s="337"/>
      <c r="N184" s="337"/>
      <c r="O184" s="337"/>
      <c r="P184" s="337"/>
      <c r="Q184" s="337"/>
      <c r="R184" s="337"/>
      <c r="S184" s="337"/>
    </row>
    <row r="185" spans="1:19" s="93" customFormat="1" x14ac:dyDescent="0.35">
      <c r="C185" s="336"/>
      <c r="E185" s="337"/>
      <c r="G185" s="337"/>
      <c r="H185" s="337"/>
      <c r="I185" s="337"/>
      <c r="J185" s="337"/>
      <c r="K185" s="337"/>
      <c r="L185" s="337"/>
      <c r="M185" s="337"/>
      <c r="N185" s="337"/>
      <c r="O185" s="337"/>
      <c r="P185" s="337"/>
      <c r="Q185" s="337"/>
      <c r="R185" s="337"/>
      <c r="S185" s="337"/>
    </row>
    <row r="186" spans="1:19" s="93" customFormat="1" x14ac:dyDescent="0.35">
      <c r="C186" s="336"/>
      <c r="E186" s="337"/>
      <c r="F186" s="337"/>
      <c r="G186" s="337"/>
      <c r="H186" s="337"/>
      <c r="I186" s="337"/>
      <c r="J186" s="337"/>
      <c r="K186" s="337"/>
      <c r="L186" s="337"/>
      <c r="M186" s="337"/>
      <c r="N186" s="337"/>
      <c r="O186" s="337"/>
      <c r="P186" s="337"/>
      <c r="Q186" s="337"/>
      <c r="R186" s="337"/>
      <c r="S186" s="337"/>
    </row>
    <row r="187" spans="1:19" s="93" customFormat="1" x14ac:dyDescent="0.35">
      <c r="C187" s="336"/>
      <c r="E187" s="337"/>
      <c r="F187" s="337"/>
      <c r="G187" s="337"/>
      <c r="H187" s="337"/>
      <c r="I187" s="337"/>
      <c r="J187" s="337"/>
      <c r="K187" s="337"/>
      <c r="L187" s="337"/>
      <c r="M187" s="337"/>
      <c r="N187" s="337"/>
      <c r="O187" s="337"/>
      <c r="P187" s="337"/>
      <c r="Q187" s="337"/>
      <c r="R187" s="337"/>
      <c r="S187" s="337"/>
    </row>
    <row r="188" spans="1:19" s="93" customFormat="1" x14ac:dyDescent="0.35">
      <c r="C188" s="336"/>
      <c r="E188" s="337"/>
      <c r="F188" s="337"/>
      <c r="G188" s="337"/>
      <c r="H188" s="337"/>
      <c r="I188" s="337"/>
      <c r="J188" s="337"/>
      <c r="K188" s="337"/>
      <c r="L188" s="337"/>
      <c r="M188" s="337"/>
      <c r="N188" s="337"/>
      <c r="O188" s="337"/>
      <c r="P188" s="337"/>
      <c r="Q188" s="337"/>
      <c r="R188" s="337"/>
      <c r="S188" s="337"/>
    </row>
    <row r="189" spans="1:19" s="93" customFormat="1" x14ac:dyDescent="0.35">
      <c r="A189" s="337"/>
      <c r="C189" s="336"/>
      <c r="D189" s="337"/>
      <c r="E189" s="337"/>
      <c r="F189" s="337"/>
      <c r="G189" s="337"/>
      <c r="H189" s="337"/>
      <c r="I189" s="337"/>
      <c r="J189" s="337"/>
      <c r="K189" s="337"/>
      <c r="L189" s="337"/>
      <c r="M189" s="337"/>
      <c r="N189" s="337"/>
      <c r="O189" s="337"/>
      <c r="P189" s="337"/>
      <c r="Q189" s="337"/>
      <c r="R189" s="337"/>
      <c r="S189" s="337"/>
    </row>
    <row r="190" spans="1:19" s="93" customFormat="1" x14ac:dyDescent="0.35">
      <c r="A190" s="337"/>
      <c r="B190" s="337"/>
      <c r="C190" s="338"/>
      <c r="D190" s="337"/>
      <c r="E190" s="337"/>
      <c r="F190" s="337"/>
      <c r="G190" s="337"/>
      <c r="H190" s="337"/>
      <c r="I190" s="337"/>
      <c r="J190" s="337"/>
      <c r="K190" s="337"/>
      <c r="L190" s="337"/>
      <c r="M190" s="337"/>
      <c r="N190" s="337"/>
      <c r="O190" s="337"/>
      <c r="P190" s="337"/>
      <c r="Q190" s="337"/>
      <c r="R190" s="337"/>
      <c r="S190" s="337"/>
    </row>
  </sheetData>
  <sheetProtection password="DDB8" sheet="1" objects="1" scenarios="1"/>
  <mergeCells count="26">
    <mergeCell ref="E38:H38"/>
    <mergeCell ref="E39:H39"/>
    <mergeCell ref="E32:H32"/>
    <mergeCell ref="E33:H33"/>
    <mergeCell ref="H16:I16"/>
    <mergeCell ref="D18:G19"/>
    <mergeCell ref="H18:I19"/>
    <mergeCell ref="E34:H34"/>
    <mergeCell ref="E37:H37"/>
    <mergeCell ref="E26:G26"/>
    <mergeCell ref="D21:G21"/>
    <mergeCell ref="F8:I8"/>
    <mergeCell ref="A1:J1"/>
    <mergeCell ref="A2:J2"/>
    <mergeCell ref="A3:J3"/>
    <mergeCell ref="D5:I5"/>
    <mergeCell ref="F6:G6"/>
    <mergeCell ref="B4:I4"/>
    <mergeCell ref="D14:E14"/>
    <mergeCell ref="G14:I14"/>
    <mergeCell ref="G15:I15"/>
    <mergeCell ref="D10:E10"/>
    <mergeCell ref="F10:I10"/>
    <mergeCell ref="D13:E13"/>
    <mergeCell ref="F13:G13"/>
    <mergeCell ref="H13:I13"/>
  </mergeCells>
  <dataValidations count="5">
    <dataValidation type="list" allowBlank="1" showInputMessage="1" showErrorMessage="1" sqref="I32:I34 JE37:JE39 TA37:TA39 ACW37:ACW39 AMS37:AMS39 AWO37:AWO39 BGK37:BGK39 BQG37:BQG39 CAC37:CAC39 CJY37:CJY39 CTU37:CTU39 DDQ37:DDQ39 DNM37:DNM39 DXI37:DXI39 EHE37:EHE39 ERA37:ERA39 FAW37:FAW39 FKS37:FKS39 FUO37:FUO39 GEK37:GEK39 GOG37:GOG39 GYC37:GYC39 HHY37:HHY39 HRU37:HRU39 IBQ37:IBQ39 ILM37:ILM39 IVI37:IVI39 JFE37:JFE39 JPA37:JPA39 JYW37:JYW39 KIS37:KIS39 KSO37:KSO39 LCK37:LCK39 LMG37:LMG39 LWC37:LWC39 MFY37:MFY39 MPU37:MPU39 MZQ37:MZQ39 NJM37:NJM39 NTI37:NTI39 ODE37:ODE39 ONA37:ONA39 OWW37:OWW39 PGS37:PGS39 PQO37:PQO39 QAK37:QAK39 QKG37:QKG39 QUC37:QUC39 RDY37:RDY39 RNU37:RNU39 RXQ37:RXQ39 SHM37:SHM39 SRI37:SRI39 TBE37:TBE39 TLA37:TLA39 TUW37:TUW39 UES37:UES39 UOO37:UOO39 UYK37:UYK39 VIG37:VIG39 VSC37:VSC39 WBY37:WBY39 WLU37:WLU39 WVQ37:WVQ39 I65515:I65517 JE65520:JE65522 TA65520:TA65522 ACW65520:ACW65522 AMS65520:AMS65522 AWO65520:AWO65522 BGK65520:BGK65522 BQG65520:BQG65522 CAC65520:CAC65522 CJY65520:CJY65522 CTU65520:CTU65522 DDQ65520:DDQ65522 DNM65520:DNM65522 DXI65520:DXI65522 EHE65520:EHE65522 ERA65520:ERA65522 FAW65520:FAW65522 FKS65520:FKS65522 FUO65520:FUO65522 GEK65520:GEK65522 GOG65520:GOG65522 GYC65520:GYC65522 HHY65520:HHY65522 HRU65520:HRU65522 IBQ65520:IBQ65522 ILM65520:ILM65522 IVI65520:IVI65522 JFE65520:JFE65522 JPA65520:JPA65522 JYW65520:JYW65522 KIS65520:KIS65522 KSO65520:KSO65522 LCK65520:LCK65522 LMG65520:LMG65522 LWC65520:LWC65522 MFY65520:MFY65522 MPU65520:MPU65522 MZQ65520:MZQ65522 NJM65520:NJM65522 NTI65520:NTI65522 ODE65520:ODE65522 ONA65520:ONA65522 OWW65520:OWW65522 PGS65520:PGS65522 PQO65520:PQO65522 QAK65520:QAK65522 QKG65520:QKG65522 QUC65520:QUC65522 RDY65520:RDY65522 RNU65520:RNU65522 RXQ65520:RXQ65522 SHM65520:SHM65522 SRI65520:SRI65522 TBE65520:TBE65522 TLA65520:TLA65522 TUW65520:TUW65522 UES65520:UES65522 UOO65520:UOO65522 UYK65520:UYK65522 VIG65520:VIG65522 VSC65520:VSC65522 WBY65520:WBY65522 WLU65520:WLU65522 WVQ65520:WVQ65522 I131051:I131053 JE131056:JE131058 TA131056:TA131058 ACW131056:ACW131058 AMS131056:AMS131058 AWO131056:AWO131058 BGK131056:BGK131058 BQG131056:BQG131058 CAC131056:CAC131058 CJY131056:CJY131058 CTU131056:CTU131058 DDQ131056:DDQ131058 DNM131056:DNM131058 DXI131056:DXI131058 EHE131056:EHE131058 ERA131056:ERA131058 FAW131056:FAW131058 FKS131056:FKS131058 FUO131056:FUO131058 GEK131056:GEK131058 GOG131056:GOG131058 GYC131056:GYC131058 HHY131056:HHY131058 HRU131056:HRU131058 IBQ131056:IBQ131058 ILM131056:ILM131058 IVI131056:IVI131058 JFE131056:JFE131058 JPA131056:JPA131058 JYW131056:JYW131058 KIS131056:KIS131058 KSO131056:KSO131058 LCK131056:LCK131058 LMG131056:LMG131058 LWC131056:LWC131058 MFY131056:MFY131058 MPU131056:MPU131058 MZQ131056:MZQ131058 NJM131056:NJM131058 NTI131056:NTI131058 ODE131056:ODE131058 ONA131056:ONA131058 OWW131056:OWW131058 PGS131056:PGS131058 PQO131056:PQO131058 QAK131056:QAK131058 QKG131056:QKG131058 QUC131056:QUC131058 RDY131056:RDY131058 RNU131056:RNU131058 RXQ131056:RXQ131058 SHM131056:SHM131058 SRI131056:SRI131058 TBE131056:TBE131058 TLA131056:TLA131058 TUW131056:TUW131058 UES131056:UES131058 UOO131056:UOO131058 UYK131056:UYK131058 VIG131056:VIG131058 VSC131056:VSC131058 WBY131056:WBY131058 WLU131056:WLU131058 WVQ131056:WVQ131058 I196587:I196589 JE196592:JE196594 TA196592:TA196594 ACW196592:ACW196594 AMS196592:AMS196594 AWO196592:AWO196594 BGK196592:BGK196594 BQG196592:BQG196594 CAC196592:CAC196594 CJY196592:CJY196594 CTU196592:CTU196594 DDQ196592:DDQ196594 DNM196592:DNM196594 DXI196592:DXI196594 EHE196592:EHE196594 ERA196592:ERA196594 FAW196592:FAW196594 FKS196592:FKS196594 FUO196592:FUO196594 GEK196592:GEK196594 GOG196592:GOG196594 GYC196592:GYC196594 HHY196592:HHY196594 HRU196592:HRU196594 IBQ196592:IBQ196594 ILM196592:ILM196594 IVI196592:IVI196594 JFE196592:JFE196594 JPA196592:JPA196594 JYW196592:JYW196594 KIS196592:KIS196594 KSO196592:KSO196594 LCK196592:LCK196594 LMG196592:LMG196594 LWC196592:LWC196594 MFY196592:MFY196594 MPU196592:MPU196594 MZQ196592:MZQ196594 NJM196592:NJM196594 NTI196592:NTI196594 ODE196592:ODE196594 ONA196592:ONA196594 OWW196592:OWW196594 PGS196592:PGS196594 PQO196592:PQO196594 QAK196592:QAK196594 QKG196592:QKG196594 QUC196592:QUC196594 RDY196592:RDY196594 RNU196592:RNU196594 RXQ196592:RXQ196594 SHM196592:SHM196594 SRI196592:SRI196594 TBE196592:TBE196594 TLA196592:TLA196594 TUW196592:TUW196594 UES196592:UES196594 UOO196592:UOO196594 UYK196592:UYK196594 VIG196592:VIG196594 VSC196592:VSC196594 WBY196592:WBY196594 WLU196592:WLU196594 WVQ196592:WVQ196594 I262123:I262125 JE262128:JE262130 TA262128:TA262130 ACW262128:ACW262130 AMS262128:AMS262130 AWO262128:AWO262130 BGK262128:BGK262130 BQG262128:BQG262130 CAC262128:CAC262130 CJY262128:CJY262130 CTU262128:CTU262130 DDQ262128:DDQ262130 DNM262128:DNM262130 DXI262128:DXI262130 EHE262128:EHE262130 ERA262128:ERA262130 FAW262128:FAW262130 FKS262128:FKS262130 FUO262128:FUO262130 GEK262128:GEK262130 GOG262128:GOG262130 GYC262128:GYC262130 HHY262128:HHY262130 HRU262128:HRU262130 IBQ262128:IBQ262130 ILM262128:ILM262130 IVI262128:IVI262130 JFE262128:JFE262130 JPA262128:JPA262130 JYW262128:JYW262130 KIS262128:KIS262130 KSO262128:KSO262130 LCK262128:LCK262130 LMG262128:LMG262130 LWC262128:LWC262130 MFY262128:MFY262130 MPU262128:MPU262130 MZQ262128:MZQ262130 NJM262128:NJM262130 NTI262128:NTI262130 ODE262128:ODE262130 ONA262128:ONA262130 OWW262128:OWW262130 PGS262128:PGS262130 PQO262128:PQO262130 QAK262128:QAK262130 QKG262128:QKG262130 QUC262128:QUC262130 RDY262128:RDY262130 RNU262128:RNU262130 RXQ262128:RXQ262130 SHM262128:SHM262130 SRI262128:SRI262130 TBE262128:TBE262130 TLA262128:TLA262130 TUW262128:TUW262130 UES262128:UES262130 UOO262128:UOO262130 UYK262128:UYK262130 VIG262128:VIG262130 VSC262128:VSC262130 WBY262128:WBY262130 WLU262128:WLU262130 WVQ262128:WVQ262130 I327659:I327661 JE327664:JE327666 TA327664:TA327666 ACW327664:ACW327666 AMS327664:AMS327666 AWO327664:AWO327666 BGK327664:BGK327666 BQG327664:BQG327666 CAC327664:CAC327666 CJY327664:CJY327666 CTU327664:CTU327666 DDQ327664:DDQ327666 DNM327664:DNM327666 DXI327664:DXI327666 EHE327664:EHE327666 ERA327664:ERA327666 FAW327664:FAW327666 FKS327664:FKS327666 FUO327664:FUO327666 GEK327664:GEK327666 GOG327664:GOG327666 GYC327664:GYC327666 HHY327664:HHY327666 HRU327664:HRU327666 IBQ327664:IBQ327666 ILM327664:ILM327666 IVI327664:IVI327666 JFE327664:JFE327666 JPA327664:JPA327666 JYW327664:JYW327666 KIS327664:KIS327666 KSO327664:KSO327666 LCK327664:LCK327666 LMG327664:LMG327666 LWC327664:LWC327666 MFY327664:MFY327666 MPU327664:MPU327666 MZQ327664:MZQ327666 NJM327664:NJM327666 NTI327664:NTI327666 ODE327664:ODE327666 ONA327664:ONA327666 OWW327664:OWW327666 PGS327664:PGS327666 PQO327664:PQO327666 QAK327664:QAK327666 QKG327664:QKG327666 QUC327664:QUC327666 RDY327664:RDY327666 RNU327664:RNU327666 RXQ327664:RXQ327666 SHM327664:SHM327666 SRI327664:SRI327666 TBE327664:TBE327666 TLA327664:TLA327666 TUW327664:TUW327666 UES327664:UES327666 UOO327664:UOO327666 UYK327664:UYK327666 VIG327664:VIG327666 VSC327664:VSC327666 WBY327664:WBY327666 WLU327664:WLU327666 WVQ327664:WVQ327666 I393195:I393197 JE393200:JE393202 TA393200:TA393202 ACW393200:ACW393202 AMS393200:AMS393202 AWO393200:AWO393202 BGK393200:BGK393202 BQG393200:BQG393202 CAC393200:CAC393202 CJY393200:CJY393202 CTU393200:CTU393202 DDQ393200:DDQ393202 DNM393200:DNM393202 DXI393200:DXI393202 EHE393200:EHE393202 ERA393200:ERA393202 FAW393200:FAW393202 FKS393200:FKS393202 FUO393200:FUO393202 GEK393200:GEK393202 GOG393200:GOG393202 GYC393200:GYC393202 HHY393200:HHY393202 HRU393200:HRU393202 IBQ393200:IBQ393202 ILM393200:ILM393202 IVI393200:IVI393202 JFE393200:JFE393202 JPA393200:JPA393202 JYW393200:JYW393202 KIS393200:KIS393202 KSO393200:KSO393202 LCK393200:LCK393202 LMG393200:LMG393202 LWC393200:LWC393202 MFY393200:MFY393202 MPU393200:MPU393202 MZQ393200:MZQ393202 NJM393200:NJM393202 NTI393200:NTI393202 ODE393200:ODE393202 ONA393200:ONA393202 OWW393200:OWW393202 PGS393200:PGS393202 PQO393200:PQO393202 QAK393200:QAK393202 QKG393200:QKG393202 QUC393200:QUC393202 RDY393200:RDY393202 RNU393200:RNU393202 RXQ393200:RXQ393202 SHM393200:SHM393202 SRI393200:SRI393202 TBE393200:TBE393202 TLA393200:TLA393202 TUW393200:TUW393202 UES393200:UES393202 UOO393200:UOO393202 UYK393200:UYK393202 VIG393200:VIG393202 VSC393200:VSC393202 WBY393200:WBY393202 WLU393200:WLU393202 WVQ393200:WVQ393202 I458731:I458733 JE458736:JE458738 TA458736:TA458738 ACW458736:ACW458738 AMS458736:AMS458738 AWO458736:AWO458738 BGK458736:BGK458738 BQG458736:BQG458738 CAC458736:CAC458738 CJY458736:CJY458738 CTU458736:CTU458738 DDQ458736:DDQ458738 DNM458736:DNM458738 DXI458736:DXI458738 EHE458736:EHE458738 ERA458736:ERA458738 FAW458736:FAW458738 FKS458736:FKS458738 FUO458736:FUO458738 GEK458736:GEK458738 GOG458736:GOG458738 GYC458736:GYC458738 HHY458736:HHY458738 HRU458736:HRU458738 IBQ458736:IBQ458738 ILM458736:ILM458738 IVI458736:IVI458738 JFE458736:JFE458738 JPA458736:JPA458738 JYW458736:JYW458738 KIS458736:KIS458738 KSO458736:KSO458738 LCK458736:LCK458738 LMG458736:LMG458738 LWC458736:LWC458738 MFY458736:MFY458738 MPU458736:MPU458738 MZQ458736:MZQ458738 NJM458736:NJM458738 NTI458736:NTI458738 ODE458736:ODE458738 ONA458736:ONA458738 OWW458736:OWW458738 PGS458736:PGS458738 PQO458736:PQO458738 QAK458736:QAK458738 QKG458736:QKG458738 QUC458736:QUC458738 RDY458736:RDY458738 RNU458736:RNU458738 RXQ458736:RXQ458738 SHM458736:SHM458738 SRI458736:SRI458738 TBE458736:TBE458738 TLA458736:TLA458738 TUW458736:TUW458738 UES458736:UES458738 UOO458736:UOO458738 UYK458736:UYK458738 VIG458736:VIG458738 VSC458736:VSC458738 WBY458736:WBY458738 WLU458736:WLU458738 WVQ458736:WVQ458738 I524267:I524269 JE524272:JE524274 TA524272:TA524274 ACW524272:ACW524274 AMS524272:AMS524274 AWO524272:AWO524274 BGK524272:BGK524274 BQG524272:BQG524274 CAC524272:CAC524274 CJY524272:CJY524274 CTU524272:CTU524274 DDQ524272:DDQ524274 DNM524272:DNM524274 DXI524272:DXI524274 EHE524272:EHE524274 ERA524272:ERA524274 FAW524272:FAW524274 FKS524272:FKS524274 FUO524272:FUO524274 GEK524272:GEK524274 GOG524272:GOG524274 GYC524272:GYC524274 HHY524272:HHY524274 HRU524272:HRU524274 IBQ524272:IBQ524274 ILM524272:ILM524274 IVI524272:IVI524274 JFE524272:JFE524274 JPA524272:JPA524274 JYW524272:JYW524274 KIS524272:KIS524274 KSO524272:KSO524274 LCK524272:LCK524274 LMG524272:LMG524274 LWC524272:LWC524274 MFY524272:MFY524274 MPU524272:MPU524274 MZQ524272:MZQ524274 NJM524272:NJM524274 NTI524272:NTI524274 ODE524272:ODE524274 ONA524272:ONA524274 OWW524272:OWW524274 PGS524272:PGS524274 PQO524272:PQO524274 QAK524272:QAK524274 QKG524272:QKG524274 QUC524272:QUC524274 RDY524272:RDY524274 RNU524272:RNU524274 RXQ524272:RXQ524274 SHM524272:SHM524274 SRI524272:SRI524274 TBE524272:TBE524274 TLA524272:TLA524274 TUW524272:TUW524274 UES524272:UES524274 UOO524272:UOO524274 UYK524272:UYK524274 VIG524272:VIG524274 VSC524272:VSC524274 WBY524272:WBY524274 WLU524272:WLU524274 WVQ524272:WVQ524274 I589803:I589805 JE589808:JE589810 TA589808:TA589810 ACW589808:ACW589810 AMS589808:AMS589810 AWO589808:AWO589810 BGK589808:BGK589810 BQG589808:BQG589810 CAC589808:CAC589810 CJY589808:CJY589810 CTU589808:CTU589810 DDQ589808:DDQ589810 DNM589808:DNM589810 DXI589808:DXI589810 EHE589808:EHE589810 ERA589808:ERA589810 FAW589808:FAW589810 FKS589808:FKS589810 FUO589808:FUO589810 GEK589808:GEK589810 GOG589808:GOG589810 GYC589808:GYC589810 HHY589808:HHY589810 HRU589808:HRU589810 IBQ589808:IBQ589810 ILM589808:ILM589810 IVI589808:IVI589810 JFE589808:JFE589810 JPA589808:JPA589810 JYW589808:JYW589810 KIS589808:KIS589810 KSO589808:KSO589810 LCK589808:LCK589810 LMG589808:LMG589810 LWC589808:LWC589810 MFY589808:MFY589810 MPU589808:MPU589810 MZQ589808:MZQ589810 NJM589808:NJM589810 NTI589808:NTI589810 ODE589808:ODE589810 ONA589808:ONA589810 OWW589808:OWW589810 PGS589808:PGS589810 PQO589808:PQO589810 QAK589808:QAK589810 QKG589808:QKG589810 QUC589808:QUC589810 RDY589808:RDY589810 RNU589808:RNU589810 RXQ589808:RXQ589810 SHM589808:SHM589810 SRI589808:SRI589810 TBE589808:TBE589810 TLA589808:TLA589810 TUW589808:TUW589810 UES589808:UES589810 UOO589808:UOO589810 UYK589808:UYK589810 VIG589808:VIG589810 VSC589808:VSC589810 WBY589808:WBY589810 WLU589808:WLU589810 WVQ589808:WVQ589810 I655339:I655341 JE655344:JE655346 TA655344:TA655346 ACW655344:ACW655346 AMS655344:AMS655346 AWO655344:AWO655346 BGK655344:BGK655346 BQG655344:BQG655346 CAC655344:CAC655346 CJY655344:CJY655346 CTU655344:CTU655346 DDQ655344:DDQ655346 DNM655344:DNM655346 DXI655344:DXI655346 EHE655344:EHE655346 ERA655344:ERA655346 FAW655344:FAW655346 FKS655344:FKS655346 FUO655344:FUO655346 GEK655344:GEK655346 GOG655344:GOG655346 GYC655344:GYC655346 HHY655344:HHY655346 HRU655344:HRU655346 IBQ655344:IBQ655346 ILM655344:ILM655346 IVI655344:IVI655346 JFE655344:JFE655346 JPA655344:JPA655346 JYW655344:JYW655346 KIS655344:KIS655346 KSO655344:KSO655346 LCK655344:LCK655346 LMG655344:LMG655346 LWC655344:LWC655346 MFY655344:MFY655346 MPU655344:MPU655346 MZQ655344:MZQ655346 NJM655344:NJM655346 NTI655344:NTI655346 ODE655344:ODE655346 ONA655344:ONA655346 OWW655344:OWW655346 PGS655344:PGS655346 PQO655344:PQO655346 QAK655344:QAK655346 QKG655344:QKG655346 QUC655344:QUC655346 RDY655344:RDY655346 RNU655344:RNU655346 RXQ655344:RXQ655346 SHM655344:SHM655346 SRI655344:SRI655346 TBE655344:TBE655346 TLA655344:TLA655346 TUW655344:TUW655346 UES655344:UES655346 UOO655344:UOO655346 UYK655344:UYK655346 VIG655344:VIG655346 VSC655344:VSC655346 WBY655344:WBY655346 WLU655344:WLU655346 WVQ655344:WVQ655346 I720875:I720877 JE720880:JE720882 TA720880:TA720882 ACW720880:ACW720882 AMS720880:AMS720882 AWO720880:AWO720882 BGK720880:BGK720882 BQG720880:BQG720882 CAC720880:CAC720882 CJY720880:CJY720882 CTU720880:CTU720882 DDQ720880:DDQ720882 DNM720880:DNM720882 DXI720880:DXI720882 EHE720880:EHE720882 ERA720880:ERA720882 FAW720880:FAW720882 FKS720880:FKS720882 FUO720880:FUO720882 GEK720880:GEK720882 GOG720880:GOG720882 GYC720880:GYC720882 HHY720880:HHY720882 HRU720880:HRU720882 IBQ720880:IBQ720882 ILM720880:ILM720882 IVI720880:IVI720882 JFE720880:JFE720882 JPA720880:JPA720882 JYW720880:JYW720882 KIS720880:KIS720882 KSO720880:KSO720882 LCK720880:LCK720882 LMG720880:LMG720882 LWC720880:LWC720882 MFY720880:MFY720882 MPU720880:MPU720882 MZQ720880:MZQ720882 NJM720880:NJM720882 NTI720880:NTI720882 ODE720880:ODE720882 ONA720880:ONA720882 OWW720880:OWW720882 PGS720880:PGS720882 PQO720880:PQO720882 QAK720880:QAK720882 QKG720880:QKG720882 QUC720880:QUC720882 RDY720880:RDY720882 RNU720880:RNU720882 RXQ720880:RXQ720882 SHM720880:SHM720882 SRI720880:SRI720882 TBE720880:TBE720882 TLA720880:TLA720882 TUW720880:TUW720882 UES720880:UES720882 UOO720880:UOO720882 UYK720880:UYK720882 VIG720880:VIG720882 VSC720880:VSC720882 WBY720880:WBY720882 WLU720880:WLU720882 WVQ720880:WVQ720882 I786411:I786413 JE786416:JE786418 TA786416:TA786418 ACW786416:ACW786418 AMS786416:AMS786418 AWO786416:AWO786418 BGK786416:BGK786418 BQG786416:BQG786418 CAC786416:CAC786418 CJY786416:CJY786418 CTU786416:CTU786418 DDQ786416:DDQ786418 DNM786416:DNM786418 DXI786416:DXI786418 EHE786416:EHE786418 ERA786416:ERA786418 FAW786416:FAW786418 FKS786416:FKS786418 FUO786416:FUO786418 GEK786416:GEK786418 GOG786416:GOG786418 GYC786416:GYC786418 HHY786416:HHY786418 HRU786416:HRU786418 IBQ786416:IBQ786418 ILM786416:ILM786418 IVI786416:IVI786418 JFE786416:JFE786418 JPA786416:JPA786418 JYW786416:JYW786418 KIS786416:KIS786418 KSO786416:KSO786418 LCK786416:LCK786418 LMG786416:LMG786418 LWC786416:LWC786418 MFY786416:MFY786418 MPU786416:MPU786418 MZQ786416:MZQ786418 NJM786416:NJM786418 NTI786416:NTI786418 ODE786416:ODE786418 ONA786416:ONA786418 OWW786416:OWW786418 PGS786416:PGS786418 PQO786416:PQO786418 QAK786416:QAK786418 QKG786416:QKG786418 QUC786416:QUC786418 RDY786416:RDY786418 RNU786416:RNU786418 RXQ786416:RXQ786418 SHM786416:SHM786418 SRI786416:SRI786418 TBE786416:TBE786418 TLA786416:TLA786418 TUW786416:TUW786418 UES786416:UES786418 UOO786416:UOO786418 UYK786416:UYK786418 VIG786416:VIG786418 VSC786416:VSC786418 WBY786416:WBY786418 WLU786416:WLU786418 WVQ786416:WVQ786418 I851947:I851949 JE851952:JE851954 TA851952:TA851954 ACW851952:ACW851954 AMS851952:AMS851954 AWO851952:AWO851954 BGK851952:BGK851954 BQG851952:BQG851954 CAC851952:CAC851954 CJY851952:CJY851954 CTU851952:CTU851954 DDQ851952:DDQ851954 DNM851952:DNM851954 DXI851952:DXI851954 EHE851952:EHE851954 ERA851952:ERA851954 FAW851952:FAW851954 FKS851952:FKS851954 FUO851952:FUO851954 GEK851952:GEK851954 GOG851952:GOG851954 GYC851952:GYC851954 HHY851952:HHY851954 HRU851952:HRU851954 IBQ851952:IBQ851954 ILM851952:ILM851954 IVI851952:IVI851954 JFE851952:JFE851954 JPA851952:JPA851954 JYW851952:JYW851954 KIS851952:KIS851954 KSO851952:KSO851954 LCK851952:LCK851954 LMG851952:LMG851954 LWC851952:LWC851954 MFY851952:MFY851954 MPU851952:MPU851954 MZQ851952:MZQ851954 NJM851952:NJM851954 NTI851952:NTI851954 ODE851952:ODE851954 ONA851952:ONA851954 OWW851952:OWW851954 PGS851952:PGS851954 PQO851952:PQO851954 QAK851952:QAK851954 QKG851952:QKG851954 QUC851952:QUC851954 RDY851952:RDY851954 RNU851952:RNU851954 RXQ851952:RXQ851954 SHM851952:SHM851954 SRI851952:SRI851954 TBE851952:TBE851954 TLA851952:TLA851954 TUW851952:TUW851954 UES851952:UES851954 UOO851952:UOO851954 UYK851952:UYK851954 VIG851952:VIG851954 VSC851952:VSC851954 WBY851952:WBY851954 WLU851952:WLU851954 WVQ851952:WVQ851954 I917483:I917485 JE917488:JE917490 TA917488:TA917490 ACW917488:ACW917490 AMS917488:AMS917490 AWO917488:AWO917490 BGK917488:BGK917490 BQG917488:BQG917490 CAC917488:CAC917490 CJY917488:CJY917490 CTU917488:CTU917490 DDQ917488:DDQ917490 DNM917488:DNM917490 DXI917488:DXI917490 EHE917488:EHE917490 ERA917488:ERA917490 FAW917488:FAW917490 FKS917488:FKS917490 FUO917488:FUO917490 GEK917488:GEK917490 GOG917488:GOG917490 GYC917488:GYC917490 HHY917488:HHY917490 HRU917488:HRU917490 IBQ917488:IBQ917490 ILM917488:ILM917490 IVI917488:IVI917490 JFE917488:JFE917490 JPA917488:JPA917490 JYW917488:JYW917490 KIS917488:KIS917490 KSO917488:KSO917490 LCK917488:LCK917490 LMG917488:LMG917490 LWC917488:LWC917490 MFY917488:MFY917490 MPU917488:MPU917490 MZQ917488:MZQ917490 NJM917488:NJM917490 NTI917488:NTI917490 ODE917488:ODE917490 ONA917488:ONA917490 OWW917488:OWW917490 PGS917488:PGS917490 PQO917488:PQO917490 QAK917488:QAK917490 QKG917488:QKG917490 QUC917488:QUC917490 RDY917488:RDY917490 RNU917488:RNU917490 RXQ917488:RXQ917490 SHM917488:SHM917490 SRI917488:SRI917490 TBE917488:TBE917490 TLA917488:TLA917490 TUW917488:TUW917490 UES917488:UES917490 UOO917488:UOO917490 UYK917488:UYK917490 VIG917488:VIG917490 VSC917488:VSC917490 WBY917488:WBY917490 WLU917488:WLU917490 WVQ917488:WVQ917490 I983019:I983021 JE983024:JE983026 TA983024:TA983026 ACW983024:ACW983026 AMS983024:AMS983026 AWO983024:AWO983026 BGK983024:BGK983026 BQG983024:BQG983026 CAC983024:CAC983026 CJY983024:CJY983026 CTU983024:CTU983026 DDQ983024:DDQ983026 DNM983024:DNM983026 DXI983024:DXI983026 EHE983024:EHE983026 ERA983024:ERA983026 FAW983024:FAW983026 FKS983024:FKS983026 FUO983024:FUO983026 GEK983024:GEK983026 GOG983024:GOG983026 GYC983024:GYC983026 HHY983024:HHY983026 HRU983024:HRU983026 IBQ983024:IBQ983026 ILM983024:ILM983026 IVI983024:IVI983026 JFE983024:JFE983026 JPA983024:JPA983026 JYW983024:JYW983026 KIS983024:KIS983026 KSO983024:KSO983026 LCK983024:LCK983026 LMG983024:LMG983026 LWC983024:LWC983026 MFY983024:MFY983026 MPU983024:MPU983026 MZQ983024:MZQ983026 NJM983024:NJM983026 NTI983024:NTI983026 ODE983024:ODE983026 ONA983024:ONA983026 OWW983024:OWW983026 PGS983024:PGS983026 PQO983024:PQO983026 QAK983024:QAK983026 QKG983024:QKG983026 QUC983024:QUC983026 RDY983024:RDY983026 RNU983024:RNU983026 RXQ983024:RXQ983026 SHM983024:SHM983026 SRI983024:SRI983026 TBE983024:TBE983026 TLA983024:TLA983026 TUW983024:TUW983026 UES983024:UES983026 UOO983024:UOO983026 UYK983024:UYK983026 VIG983024:VIG983026 VSC983024:VSC983026 WBY983024:WBY983026 WLU983024:WLU983026 WVQ983024:WVQ983026 I37:I39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20:I65522 JE65525:JE65527 TA65525:TA65527 ACW65525:ACW65527 AMS65525:AMS65527 AWO65525:AWO65527 BGK65525:BGK65527 BQG65525:BQG65527 CAC65525:CAC65527 CJY65525:CJY65527 CTU65525:CTU65527 DDQ65525:DDQ65527 DNM65525:DNM65527 DXI65525:DXI65527 EHE65525:EHE65527 ERA65525:ERA65527 FAW65525:FAW65527 FKS65525:FKS65527 FUO65525:FUO65527 GEK65525:GEK65527 GOG65525:GOG65527 GYC65525:GYC65527 HHY65525:HHY65527 HRU65525:HRU65527 IBQ65525:IBQ65527 ILM65525:ILM65527 IVI65525:IVI65527 JFE65525:JFE65527 JPA65525:JPA65527 JYW65525:JYW65527 KIS65525:KIS65527 KSO65525:KSO65527 LCK65525:LCK65527 LMG65525:LMG65527 LWC65525:LWC65527 MFY65525:MFY65527 MPU65525:MPU65527 MZQ65525:MZQ65527 NJM65525:NJM65527 NTI65525:NTI65527 ODE65525:ODE65527 ONA65525:ONA65527 OWW65525:OWW65527 PGS65525:PGS65527 PQO65525:PQO65527 QAK65525:QAK65527 QKG65525:QKG65527 QUC65525:QUC65527 RDY65525:RDY65527 RNU65525:RNU65527 RXQ65525:RXQ65527 SHM65525:SHM65527 SRI65525:SRI65527 TBE65525:TBE65527 TLA65525:TLA65527 TUW65525:TUW65527 UES65525:UES65527 UOO65525:UOO65527 UYK65525:UYK65527 VIG65525:VIG65527 VSC65525:VSC65527 WBY65525:WBY65527 WLU65525:WLU65527 WVQ65525:WVQ65527 I131056:I131058 JE131061:JE131063 TA131061:TA131063 ACW131061:ACW131063 AMS131061:AMS131063 AWO131061:AWO131063 BGK131061:BGK131063 BQG131061:BQG131063 CAC131061:CAC131063 CJY131061:CJY131063 CTU131061:CTU131063 DDQ131061:DDQ131063 DNM131061:DNM131063 DXI131061:DXI131063 EHE131061:EHE131063 ERA131061:ERA131063 FAW131061:FAW131063 FKS131061:FKS131063 FUO131061:FUO131063 GEK131061:GEK131063 GOG131061:GOG131063 GYC131061:GYC131063 HHY131061:HHY131063 HRU131061:HRU131063 IBQ131061:IBQ131063 ILM131061:ILM131063 IVI131061:IVI131063 JFE131061:JFE131063 JPA131061:JPA131063 JYW131061:JYW131063 KIS131061:KIS131063 KSO131061:KSO131063 LCK131061:LCK131063 LMG131061:LMG131063 LWC131061:LWC131063 MFY131061:MFY131063 MPU131061:MPU131063 MZQ131061:MZQ131063 NJM131061:NJM131063 NTI131061:NTI131063 ODE131061:ODE131063 ONA131061:ONA131063 OWW131061:OWW131063 PGS131061:PGS131063 PQO131061:PQO131063 QAK131061:QAK131063 QKG131061:QKG131063 QUC131061:QUC131063 RDY131061:RDY131063 RNU131061:RNU131063 RXQ131061:RXQ131063 SHM131061:SHM131063 SRI131061:SRI131063 TBE131061:TBE131063 TLA131061:TLA131063 TUW131061:TUW131063 UES131061:UES131063 UOO131061:UOO131063 UYK131061:UYK131063 VIG131061:VIG131063 VSC131061:VSC131063 WBY131061:WBY131063 WLU131061:WLU131063 WVQ131061:WVQ131063 I196592:I196594 JE196597:JE196599 TA196597:TA196599 ACW196597:ACW196599 AMS196597:AMS196599 AWO196597:AWO196599 BGK196597:BGK196599 BQG196597:BQG196599 CAC196597:CAC196599 CJY196597:CJY196599 CTU196597:CTU196599 DDQ196597:DDQ196599 DNM196597:DNM196599 DXI196597:DXI196599 EHE196597:EHE196599 ERA196597:ERA196599 FAW196597:FAW196599 FKS196597:FKS196599 FUO196597:FUO196599 GEK196597:GEK196599 GOG196597:GOG196599 GYC196597:GYC196599 HHY196597:HHY196599 HRU196597:HRU196599 IBQ196597:IBQ196599 ILM196597:ILM196599 IVI196597:IVI196599 JFE196597:JFE196599 JPA196597:JPA196599 JYW196597:JYW196599 KIS196597:KIS196599 KSO196597:KSO196599 LCK196597:LCK196599 LMG196597:LMG196599 LWC196597:LWC196599 MFY196597:MFY196599 MPU196597:MPU196599 MZQ196597:MZQ196599 NJM196597:NJM196599 NTI196597:NTI196599 ODE196597:ODE196599 ONA196597:ONA196599 OWW196597:OWW196599 PGS196597:PGS196599 PQO196597:PQO196599 QAK196597:QAK196599 QKG196597:QKG196599 QUC196597:QUC196599 RDY196597:RDY196599 RNU196597:RNU196599 RXQ196597:RXQ196599 SHM196597:SHM196599 SRI196597:SRI196599 TBE196597:TBE196599 TLA196597:TLA196599 TUW196597:TUW196599 UES196597:UES196599 UOO196597:UOO196599 UYK196597:UYK196599 VIG196597:VIG196599 VSC196597:VSC196599 WBY196597:WBY196599 WLU196597:WLU196599 WVQ196597:WVQ196599 I262128:I262130 JE262133:JE262135 TA262133:TA262135 ACW262133:ACW262135 AMS262133:AMS262135 AWO262133:AWO262135 BGK262133:BGK262135 BQG262133:BQG262135 CAC262133:CAC262135 CJY262133:CJY262135 CTU262133:CTU262135 DDQ262133:DDQ262135 DNM262133:DNM262135 DXI262133:DXI262135 EHE262133:EHE262135 ERA262133:ERA262135 FAW262133:FAW262135 FKS262133:FKS262135 FUO262133:FUO262135 GEK262133:GEK262135 GOG262133:GOG262135 GYC262133:GYC262135 HHY262133:HHY262135 HRU262133:HRU262135 IBQ262133:IBQ262135 ILM262133:ILM262135 IVI262133:IVI262135 JFE262133:JFE262135 JPA262133:JPA262135 JYW262133:JYW262135 KIS262133:KIS262135 KSO262133:KSO262135 LCK262133:LCK262135 LMG262133:LMG262135 LWC262133:LWC262135 MFY262133:MFY262135 MPU262133:MPU262135 MZQ262133:MZQ262135 NJM262133:NJM262135 NTI262133:NTI262135 ODE262133:ODE262135 ONA262133:ONA262135 OWW262133:OWW262135 PGS262133:PGS262135 PQO262133:PQO262135 QAK262133:QAK262135 QKG262133:QKG262135 QUC262133:QUC262135 RDY262133:RDY262135 RNU262133:RNU262135 RXQ262133:RXQ262135 SHM262133:SHM262135 SRI262133:SRI262135 TBE262133:TBE262135 TLA262133:TLA262135 TUW262133:TUW262135 UES262133:UES262135 UOO262133:UOO262135 UYK262133:UYK262135 VIG262133:VIG262135 VSC262133:VSC262135 WBY262133:WBY262135 WLU262133:WLU262135 WVQ262133:WVQ262135 I327664:I327666 JE327669:JE327671 TA327669:TA327671 ACW327669:ACW327671 AMS327669:AMS327671 AWO327669:AWO327671 BGK327669:BGK327671 BQG327669:BQG327671 CAC327669:CAC327671 CJY327669:CJY327671 CTU327669:CTU327671 DDQ327669:DDQ327671 DNM327669:DNM327671 DXI327669:DXI327671 EHE327669:EHE327671 ERA327669:ERA327671 FAW327669:FAW327671 FKS327669:FKS327671 FUO327669:FUO327671 GEK327669:GEK327671 GOG327669:GOG327671 GYC327669:GYC327671 HHY327669:HHY327671 HRU327669:HRU327671 IBQ327669:IBQ327671 ILM327669:ILM327671 IVI327669:IVI327671 JFE327669:JFE327671 JPA327669:JPA327671 JYW327669:JYW327671 KIS327669:KIS327671 KSO327669:KSO327671 LCK327669:LCK327671 LMG327669:LMG327671 LWC327669:LWC327671 MFY327669:MFY327671 MPU327669:MPU327671 MZQ327669:MZQ327671 NJM327669:NJM327671 NTI327669:NTI327671 ODE327669:ODE327671 ONA327669:ONA327671 OWW327669:OWW327671 PGS327669:PGS327671 PQO327669:PQO327671 QAK327669:QAK327671 QKG327669:QKG327671 QUC327669:QUC327671 RDY327669:RDY327671 RNU327669:RNU327671 RXQ327669:RXQ327671 SHM327669:SHM327671 SRI327669:SRI327671 TBE327669:TBE327671 TLA327669:TLA327671 TUW327669:TUW327671 UES327669:UES327671 UOO327669:UOO327671 UYK327669:UYK327671 VIG327669:VIG327671 VSC327669:VSC327671 WBY327669:WBY327671 WLU327669:WLU327671 WVQ327669:WVQ327671 I393200:I393202 JE393205:JE393207 TA393205:TA393207 ACW393205:ACW393207 AMS393205:AMS393207 AWO393205:AWO393207 BGK393205:BGK393207 BQG393205:BQG393207 CAC393205:CAC393207 CJY393205:CJY393207 CTU393205:CTU393207 DDQ393205:DDQ393207 DNM393205:DNM393207 DXI393205:DXI393207 EHE393205:EHE393207 ERA393205:ERA393207 FAW393205:FAW393207 FKS393205:FKS393207 FUO393205:FUO393207 GEK393205:GEK393207 GOG393205:GOG393207 GYC393205:GYC393207 HHY393205:HHY393207 HRU393205:HRU393207 IBQ393205:IBQ393207 ILM393205:ILM393207 IVI393205:IVI393207 JFE393205:JFE393207 JPA393205:JPA393207 JYW393205:JYW393207 KIS393205:KIS393207 KSO393205:KSO393207 LCK393205:LCK393207 LMG393205:LMG393207 LWC393205:LWC393207 MFY393205:MFY393207 MPU393205:MPU393207 MZQ393205:MZQ393207 NJM393205:NJM393207 NTI393205:NTI393207 ODE393205:ODE393207 ONA393205:ONA393207 OWW393205:OWW393207 PGS393205:PGS393207 PQO393205:PQO393207 QAK393205:QAK393207 QKG393205:QKG393207 QUC393205:QUC393207 RDY393205:RDY393207 RNU393205:RNU393207 RXQ393205:RXQ393207 SHM393205:SHM393207 SRI393205:SRI393207 TBE393205:TBE393207 TLA393205:TLA393207 TUW393205:TUW393207 UES393205:UES393207 UOO393205:UOO393207 UYK393205:UYK393207 VIG393205:VIG393207 VSC393205:VSC393207 WBY393205:WBY393207 WLU393205:WLU393207 WVQ393205:WVQ393207 I458736:I458738 JE458741:JE458743 TA458741:TA458743 ACW458741:ACW458743 AMS458741:AMS458743 AWO458741:AWO458743 BGK458741:BGK458743 BQG458741:BQG458743 CAC458741:CAC458743 CJY458741:CJY458743 CTU458741:CTU458743 DDQ458741:DDQ458743 DNM458741:DNM458743 DXI458741:DXI458743 EHE458741:EHE458743 ERA458741:ERA458743 FAW458741:FAW458743 FKS458741:FKS458743 FUO458741:FUO458743 GEK458741:GEK458743 GOG458741:GOG458743 GYC458741:GYC458743 HHY458741:HHY458743 HRU458741:HRU458743 IBQ458741:IBQ458743 ILM458741:ILM458743 IVI458741:IVI458743 JFE458741:JFE458743 JPA458741:JPA458743 JYW458741:JYW458743 KIS458741:KIS458743 KSO458741:KSO458743 LCK458741:LCK458743 LMG458741:LMG458743 LWC458741:LWC458743 MFY458741:MFY458743 MPU458741:MPU458743 MZQ458741:MZQ458743 NJM458741:NJM458743 NTI458741:NTI458743 ODE458741:ODE458743 ONA458741:ONA458743 OWW458741:OWW458743 PGS458741:PGS458743 PQO458741:PQO458743 QAK458741:QAK458743 QKG458741:QKG458743 QUC458741:QUC458743 RDY458741:RDY458743 RNU458741:RNU458743 RXQ458741:RXQ458743 SHM458741:SHM458743 SRI458741:SRI458743 TBE458741:TBE458743 TLA458741:TLA458743 TUW458741:TUW458743 UES458741:UES458743 UOO458741:UOO458743 UYK458741:UYK458743 VIG458741:VIG458743 VSC458741:VSC458743 WBY458741:WBY458743 WLU458741:WLU458743 WVQ458741:WVQ458743 I524272:I524274 JE524277:JE524279 TA524277:TA524279 ACW524277:ACW524279 AMS524277:AMS524279 AWO524277:AWO524279 BGK524277:BGK524279 BQG524277:BQG524279 CAC524277:CAC524279 CJY524277:CJY524279 CTU524277:CTU524279 DDQ524277:DDQ524279 DNM524277:DNM524279 DXI524277:DXI524279 EHE524277:EHE524279 ERA524277:ERA524279 FAW524277:FAW524279 FKS524277:FKS524279 FUO524277:FUO524279 GEK524277:GEK524279 GOG524277:GOG524279 GYC524277:GYC524279 HHY524277:HHY524279 HRU524277:HRU524279 IBQ524277:IBQ524279 ILM524277:ILM524279 IVI524277:IVI524279 JFE524277:JFE524279 JPA524277:JPA524279 JYW524277:JYW524279 KIS524277:KIS524279 KSO524277:KSO524279 LCK524277:LCK524279 LMG524277:LMG524279 LWC524277:LWC524279 MFY524277:MFY524279 MPU524277:MPU524279 MZQ524277:MZQ524279 NJM524277:NJM524279 NTI524277:NTI524279 ODE524277:ODE524279 ONA524277:ONA524279 OWW524277:OWW524279 PGS524277:PGS524279 PQO524277:PQO524279 QAK524277:QAK524279 QKG524277:QKG524279 QUC524277:QUC524279 RDY524277:RDY524279 RNU524277:RNU524279 RXQ524277:RXQ524279 SHM524277:SHM524279 SRI524277:SRI524279 TBE524277:TBE524279 TLA524277:TLA524279 TUW524277:TUW524279 UES524277:UES524279 UOO524277:UOO524279 UYK524277:UYK524279 VIG524277:VIG524279 VSC524277:VSC524279 WBY524277:WBY524279 WLU524277:WLU524279 WVQ524277:WVQ524279 I589808:I589810 JE589813:JE589815 TA589813:TA589815 ACW589813:ACW589815 AMS589813:AMS589815 AWO589813:AWO589815 BGK589813:BGK589815 BQG589813:BQG589815 CAC589813:CAC589815 CJY589813:CJY589815 CTU589813:CTU589815 DDQ589813:DDQ589815 DNM589813:DNM589815 DXI589813:DXI589815 EHE589813:EHE589815 ERA589813:ERA589815 FAW589813:FAW589815 FKS589813:FKS589815 FUO589813:FUO589815 GEK589813:GEK589815 GOG589813:GOG589815 GYC589813:GYC589815 HHY589813:HHY589815 HRU589813:HRU589815 IBQ589813:IBQ589815 ILM589813:ILM589815 IVI589813:IVI589815 JFE589813:JFE589815 JPA589813:JPA589815 JYW589813:JYW589815 KIS589813:KIS589815 KSO589813:KSO589815 LCK589813:LCK589815 LMG589813:LMG589815 LWC589813:LWC589815 MFY589813:MFY589815 MPU589813:MPU589815 MZQ589813:MZQ589815 NJM589813:NJM589815 NTI589813:NTI589815 ODE589813:ODE589815 ONA589813:ONA589815 OWW589813:OWW589815 PGS589813:PGS589815 PQO589813:PQO589815 QAK589813:QAK589815 QKG589813:QKG589815 QUC589813:QUC589815 RDY589813:RDY589815 RNU589813:RNU589815 RXQ589813:RXQ589815 SHM589813:SHM589815 SRI589813:SRI589815 TBE589813:TBE589815 TLA589813:TLA589815 TUW589813:TUW589815 UES589813:UES589815 UOO589813:UOO589815 UYK589813:UYK589815 VIG589813:VIG589815 VSC589813:VSC589815 WBY589813:WBY589815 WLU589813:WLU589815 WVQ589813:WVQ589815 I655344:I655346 JE655349:JE655351 TA655349:TA655351 ACW655349:ACW655351 AMS655349:AMS655351 AWO655349:AWO655351 BGK655349:BGK655351 BQG655349:BQG655351 CAC655349:CAC655351 CJY655349:CJY655351 CTU655349:CTU655351 DDQ655349:DDQ655351 DNM655349:DNM655351 DXI655349:DXI655351 EHE655349:EHE655351 ERA655349:ERA655351 FAW655349:FAW655351 FKS655349:FKS655351 FUO655349:FUO655351 GEK655349:GEK655351 GOG655349:GOG655351 GYC655349:GYC655351 HHY655349:HHY655351 HRU655349:HRU655351 IBQ655349:IBQ655351 ILM655349:ILM655351 IVI655349:IVI655351 JFE655349:JFE655351 JPA655349:JPA655351 JYW655349:JYW655351 KIS655349:KIS655351 KSO655349:KSO655351 LCK655349:LCK655351 LMG655349:LMG655351 LWC655349:LWC655351 MFY655349:MFY655351 MPU655349:MPU655351 MZQ655349:MZQ655351 NJM655349:NJM655351 NTI655349:NTI655351 ODE655349:ODE655351 ONA655349:ONA655351 OWW655349:OWW655351 PGS655349:PGS655351 PQO655349:PQO655351 QAK655349:QAK655351 QKG655349:QKG655351 QUC655349:QUC655351 RDY655349:RDY655351 RNU655349:RNU655351 RXQ655349:RXQ655351 SHM655349:SHM655351 SRI655349:SRI655351 TBE655349:TBE655351 TLA655349:TLA655351 TUW655349:TUW655351 UES655349:UES655351 UOO655349:UOO655351 UYK655349:UYK655351 VIG655349:VIG655351 VSC655349:VSC655351 WBY655349:WBY655351 WLU655349:WLU655351 WVQ655349:WVQ655351 I720880:I720882 JE720885:JE720887 TA720885:TA720887 ACW720885:ACW720887 AMS720885:AMS720887 AWO720885:AWO720887 BGK720885:BGK720887 BQG720885:BQG720887 CAC720885:CAC720887 CJY720885:CJY720887 CTU720885:CTU720887 DDQ720885:DDQ720887 DNM720885:DNM720887 DXI720885:DXI720887 EHE720885:EHE720887 ERA720885:ERA720887 FAW720885:FAW720887 FKS720885:FKS720887 FUO720885:FUO720887 GEK720885:GEK720887 GOG720885:GOG720887 GYC720885:GYC720887 HHY720885:HHY720887 HRU720885:HRU720887 IBQ720885:IBQ720887 ILM720885:ILM720887 IVI720885:IVI720887 JFE720885:JFE720887 JPA720885:JPA720887 JYW720885:JYW720887 KIS720885:KIS720887 KSO720885:KSO720887 LCK720885:LCK720887 LMG720885:LMG720887 LWC720885:LWC720887 MFY720885:MFY720887 MPU720885:MPU720887 MZQ720885:MZQ720887 NJM720885:NJM720887 NTI720885:NTI720887 ODE720885:ODE720887 ONA720885:ONA720887 OWW720885:OWW720887 PGS720885:PGS720887 PQO720885:PQO720887 QAK720885:QAK720887 QKG720885:QKG720887 QUC720885:QUC720887 RDY720885:RDY720887 RNU720885:RNU720887 RXQ720885:RXQ720887 SHM720885:SHM720887 SRI720885:SRI720887 TBE720885:TBE720887 TLA720885:TLA720887 TUW720885:TUW720887 UES720885:UES720887 UOO720885:UOO720887 UYK720885:UYK720887 VIG720885:VIG720887 VSC720885:VSC720887 WBY720885:WBY720887 WLU720885:WLU720887 WVQ720885:WVQ720887 I786416:I786418 JE786421:JE786423 TA786421:TA786423 ACW786421:ACW786423 AMS786421:AMS786423 AWO786421:AWO786423 BGK786421:BGK786423 BQG786421:BQG786423 CAC786421:CAC786423 CJY786421:CJY786423 CTU786421:CTU786423 DDQ786421:DDQ786423 DNM786421:DNM786423 DXI786421:DXI786423 EHE786421:EHE786423 ERA786421:ERA786423 FAW786421:FAW786423 FKS786421:FKS786423 FUO786421:FUO786423 GEK786421:GEK786423 GOG786421:GOG786423 GYC786421:GYC786423 HHY786421:HHY786423 HRU786421:HRU786423 IBQ786421:IBQ786423 ILM786421:ILM786423 IVI786421:IVI786423 JFE786421:JFE786423 JPA786421:JPA786423 JYW786421:JYW786423 KIS786421:KIS786423 KSO786421:KSO786423 LCK786421:LCK786423 LMG786421:LMG786423 LWC786421:LWC786423 MFY786421:MFY786423 MPU786421:MPU786423 MZQ786421:MZQ786423 NJM786421:NJM786423 NTI786421:NTI786423 ODE786421:ODE786423 ONA786421:ONA786423 OWW786421:OWW786423 PGS786421:PGS786423 PQO786421:PQO786423 QAK786421:QAK786423 QKG786421:QKG786423 QUC786421:QUC786423 RDY786421:RDY786423 RNU786421:RNU786423 RXQ786421:RXQ786423 SHM786421:SHM786423 SRI786421:SRI786423 TBE786421:TBE786423 TLA786421:TLA786423 TUW786421:TUW786423 UES786421:UES786423 UOO786421:UOO786423 UYK786421:UYK786423 VIG786421:VIG786423 VSC786421:VSC786423 WBY786421:WBY786423 WLU786421:WLU786423 WVQ786421:WVQ786423 I851952:I851954 JE851957:JE851959 TA851957:TA851959 ACW851957:ACW851959 AMS851957:AMS851959 AWO851957:AWO851959 BGK851957:BGK851959 BQG851957:BQG851959 CAC851957:CAC851959 CJY851957:CJY851959 CTU851957:CTU851959 DDQ851957:DDQ851959 DNM851957:DNM851959 DXI851957:DXI851959 EHE851957:EHE851959 ERA851957:ERA851959 FAW851957:FAW851959 FKS851957:FKS851959 FUO851957:FUO851959 GEK851957:GEK851959 GOG851957:GOG851959 GYC851957:GYC851959 HHY851957:HHY851959 HRU851957:HRU851959 IBQ851957:IBQ851959 ILM851957:ILM851959 IVI851957:IVI851959 JFE851957:JFE851959 JPA851957:JPA851959 JYW851957:JYW851959 KIS851957:KIS851959 KSO851957:KSO851959 LCK851957:LCK851959 LMG851957:LMG851959 LWC851957:LWC851959 MFY851957:MFY851959 MPU851957:MPU851959 MZQ851957:MZQ851959 NJM851957:NJM851959 NTI851957:NTI851959 ODE851957:ODE851959 ONA851957:ONA851959 OWW851957:OWW851959 PGS851957:PGS851959 PQO851957:PQO851959 QAK851957:QAK851959 QKG851957:QKG851959 QUC851957:QUC851959 RDY851957:RDY851959 RNU851957:RNU851959 RXQ851957:RXQ851959 SHM851957:SHM851959 SRI851957:SRI851959 TBE851957:TBE851959 TLA851957:TLA851959 TUW851957:TUW851959 UES851957:UES851959 UOO851957:UOO851959 UYK851957:UYK851959 VIG851957:VIG851959 VSC851957:VSC851959 WBY851957:WBY851959 WLU851957:WLU851959 WVQ851957:WVQ851959 I917488:I917490 JE917493:JE917495 TA917493:TA917495 ACW917493:ACW917495 AMS917493:AMS917495 AWO917493:AWO917495 BGK917493:BGK917495 BQG917493:BQG917495 CAC917493:CAC917495 CJY917493:CJY917495 CTU917493:CTU917495 DDQ917493:DDQ917495 DNM917493:DNM917495 DXI917493:DXI917495 EHE917493:EHE917495 ERA917493:ERA917495 FAW917493:FAW917495 FKS917493:FKS917495 FUO917493:FUO917495 GEK917493:GEK917495 GOG917493:GOG917495 GYC917493:GYC917495 HHY917493:HHY917495 HRU917493:HRU917495 IBQ917493:IBQ917495 ILM917493:ILM917495 IVI917493:IVI917495 JFE917493:JFE917495 JPA917493:JPA917495 JYW917493:JYW917495 KIS917493:KIS917495 KSO917493:KSO917495 LCK917493:LCK917495 LMG917493:LMG917495 LWC917493:LWC917495 MFY917493:MFY917495 MPU917493:MPU917495 MZQ917493:MZQ917495 NJM917493:NJM917495 NTI917493:NTI917495 ODE917493:ODE917495 ONA917493:ONA917495 OWW917493:OWW917495 PGS917493:PGS917495 PQO917493:PQO917495 QAK917493:QAK917495 QKG917493:QKG917495 QUC917493:QUC917495 RDY917493:RDY917495 RNU917493:RNU917495 RXQ917493:RXQ917495 SHM917493:SHM917495 SRI917493:SRI917495 TBE917493:TBE917495 TLA917493:TLA917495 TUW917493:TUW917495 UES917493:UES917495 UOO917493:UOO917495 UYK917493:UYK917495 VIG917493:VIG917495 VSC917493:VSC917495 WBY917493:WBY917495 WLU917493:WLU917495 WVQ917493:WVQ917495 I983024:I983026 JE983029:JE983031 TA983029:TA983031 ACW983029:ACW983031 AMS983029:AMS983031 AWO983029:AWO983031 BGK983029:BGK983031 BQG983029:BQG983031 CAC983029:CAC983031 CJY983029:CJY983031 CTU983029:CTU983031 DDQ983029:DDQ983031 DNM983029:DNM983031 DXI983029:DXI983031 EHE983029:EHE983031 ERA983029:ERA983031 FAW983029:FAW983031 FKS983029:FKS983031 FUO983029:FUO983031 GEK983029:GEK983031 GOG983029:GOG983031 GYC983029:GYC983031 HHY983029:HHY983031 HRU983029:HRU983031 IBQ983029:IBQ983031 ILM983029:ILM983031 IVI983029:IVI983031 JFE983029:JFE983031 JPA983029:JPA983031 JYW983029:JYW983031 KIS983029:KIS983031 KSO983029:KSO983031 LCK983029:LCK983031 LMG983029:LMG983031 LWC983029:LWC983031 MFY983029:MFY983031 MPU983029:MPU983031 MZQ983029:MZQ983031 NJM983029:NJM983031 NTI983029:NTI983031 ODE983029:ODE983031 ONA983029:ONA983031 OWW983029:OWW983031 PGS983029:PGS983031 PQO983029:PQO983031 QAK983029:QAK983031 QKG983029:QKG983031 QUC983029:QUC983031 RDY983029:RDY983031 RNU983029:RNU983031 RXQ983029:RXQ983031 SHM983029:SHM983031 SRI983029:SRI983031 TBE983029:TBE983031 TLA983029:TLA983031 TUW983029:TUW983031 UES983029:UES983031 UOO983029:UOO983031 UYK983029:UYK983031 VIG983029:VIG983031 VSC983029:VSC983031 WBY983029:WBY983031 WLU983029:WLU983031 WVQ983029:WVQ983031" xr:uid="{00000000-0002-0000-0800-000000000000}">
      <formula1>"X"</formula1>
    </dataValidation>
    <dataValidation type="list" allowBlank="1" showInputMessage="1" showErrorMessage="1" sqref="C65539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5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1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7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3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9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5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1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7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3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9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5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1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7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3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800-000001000000}">
      <formula1>"501c3, Other Nonprofit, Limited Partnership, LLC, Unknown"</formula1>
    </dataValidation>
    <dataValidation type="list" allowBlank="1" showInputMessage="1" showErrorMessage="1" sqref="C65544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80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6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2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8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4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60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6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2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8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4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40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6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2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8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00000000-0002-0000-0800-000002000000}">
      <formula1>"construction &amp; buyer assistance, buyer assistance only, construction only"</formula1>
    </dataValidation>
    <dataValidation type="list" allowBlank="1" showInputMessage="1" showErrorMessage="1" sqref="J36 WVP983025 WLT983025 WBX983025 VSB983025 VIF983025 UYJ983025 UON983025 UER983025 TUV983025 TKZ983025 TBD983025 SRH983025 SHL983025 RXP983025 RNT983025 RDX983025 QUB983025 QKF983025 QAJ983025 PQN983025 PGR983025 OWV983025 OMZ983025 ODD983025 NTH983025 NJL983025 MZP983025 MPT983025 MFX983025 LWB983025 LMF983025 LCJ983025 KSN983025 KIR983025 JYV983025 JOZ983025 JFD983025 IVH983025 ILL983025 IBP983025 HRT983025 HHX983025 GYB983025 GOF983025 GEJ983025 FUN983025 FKR983025 FAV983025 EQZ983025 EHD983025 DXH983025 DNL983025 DDP983025 CTT983025 CJX983025 CAB983025 BQF983025 BGJ983025 AWN983025 AMR983025 ACV983025 SZ983025 JD983025 H983020 WVP917489 WLT917489 WBX917489 VSB917489 VIF917489 UYJ917489 UON917489 UER917489 TUV917489 TKZ917489 TBD917489 SRH917489 SHL917489 RXP917489 RNT917489 RDX917489 QUB917489 QKF917489 QAJ917489 PQN917489 PGR917489 OWV917489 OMZ917489 ODD917489 NTH917489 NJL917489 MZP917489 MPT917489 MFX917489 LWB917489 LMF917489 LCJ917489 KSN917489 KIR917489 JYV917489 JOZ917489 JFD917489 IVH917489 ILL917489 IBP917489 HRT917489 HHX917489 GYB917489 GOF917489 GEJ917489 FUN917489 FKR917489 FAV917489 EQZ917489 EHD917489 DXH917489 DNL917489 DDP917489 CTT917489 CJX917489 CAB917489 BQF917489 BGJ917489 AWN917489 AMR917489 ACV917489 SZ917489 JD917489 H917484 WVP851953 WLT851953 WBX851953 VSB851953 VIF851953 UYJ851953 UON851953 UER851953 TUV851953 TKZ851953 TBD851953 SRH851953 SHL851953 RXP851953 RNT851953 RDX851953 QUB851953 QKF851953 QAJ851953 PQN851953 PGR851953 OWV851953 OMZ851953 ODD851953 NTH851953 NJL851953 MZP851953 MPT851953 MFX851953 LWB851953 LMF851953 LCJ851953 KSN851953 KIR851953 JYV851953 JOZ851953 JFD851953 IVH851953 ILL851953 IBP851953 HRT851953 HHX851953 GYB851953 GOF851953 GEJ851953 FUN851953 FKR851953 FAV851953 EQZ851953 EHD851953 DXH851953 DNL851953 DDP851953 CTT851953 CJX851953 CAB851953 BQF851953 BGJ851953 AWN851953 AMR851953 ACV851953 SZ851953 JD851953 H851948 WVP786417 WLT786417 WBX786417 VSB786417 VIF786417 UYJ786417 UON786417 UER786417 TUV786417 TKZ786417 TBD786417 SRH786417 SHL786417 RXP786417 RNT786417 RDX786417 QUB786417 QKF786417 QAJ786417 PQN786417 PGR786417 OWV786417 OMZ786417 ODD786417 NTH786417 NJL786417 MZP786417 MPT786417 MFX786417 LWB786417 LMF786417 LCJ786417 KSN786417 KIR786417 JYV786417 JOZ786417 JFD786417 IVH786417 ILL786417 IBP786417 HRT786417 HHX786417 GYB786417 GOF786417 GEJ786417 FUN786417 FKR786417 FAV786417 EQZ786417 EHD786417 DXH786417 DNL786417 DDP786417 CTT786417 CJX786417 CAB786417 BQF786417 BGJ786417 AWN786417 AMR786417 ACV786417 SZ786417 JD786417 H786412 WVP720881 WLT720881 WBX720881 VSB720881 VIF720881 UYJ720881 UON720881 UER720881 TUV720881 TKZ720881 TBD720881 SRH720881 SHL720881 RXP720881 RNT720881 RDX720881 QUB720881 QKF720881 QAJ720881 PQN720881 PGR720881 OWV720881 OMZ720881 ODD720881 NTH720881 NJL720881 MZP720881 MPT720881 MFX720881 LWB720881 LMF720881 LCJ720881 KSN720881 KIR720881 JYV720881 JOZ720881 JFD720881 IVH720881 ILL720881 IBP720881 HRT720881 HHX720881 GYB720881 GOF720881 GEJ720881 FUN720881 FKR720881 FAV720881 EQZ720881 EHD720881 DXH720881 DNL720881 DDP720881 CTT720881 CJX720881 CAB720881 BQF720881 BGJ720881 AWN720881 AMR720881 ACV720881 SZ720881 JD720881 H720876 WVP655345 WLT655345 WBX655345 VSB655345 VIF655345 UYJ655345 UON655345 UER655345 TUV655345 TKZ655345 TBD655345 SRH655345 SHL655345 RXP655345 RNT655345 RDX655345 QUB655345 QKF655345 QAJ655345 PQN655345 PGR655345 OWV655345 OMZ655345 ODD655345 NTH655345 NJL655345 MZP655345 MPT655345 MFX655345 LWB655345 LMF655345 LCJ655345 KSN655345 KIR655345 JYV655345 JOZ655345 JFD655345 IVH655345 ILL655345 IBP655345 HRT655345 HHX655345 GYB655345 GOF655345 GEJ655345 FUN655345 FKR655345 FAV655345 EQZ655345 EHD655345 DXH655345 DNL655345 DDP655345 CTT655345 CJX655345 CAB655345 BQF655345 BGJ655345 AWN655345 AMR655345 ACV655345 SZ655345 JD655345 H655340 WVP589809 WLT589809 WBX589809 VSB589809 VIF589809 UYJ589809 UON589809 UER589809 TUV589809 TKZ589809 TBD589809 SRH589809 SHL589809 RXP589809 RNT589809 RDX589809 QUB589809 QKF589809 QAJ589809 PQN589809 PGR589809 OWV589809 OMZ589809 ODD589809 NTH589809 NJL589809 MZP589809 MPT589809 MFX589809 LWB589809 LMF589809 LCJ589809 KSN589809 KIR589809 JYV589809 JOZ589809 JFD589809 IVH589809 ILL589809 IBP589809 HRT589809 HHX589809 GYB589809 GOF589809 GEJ589809 FUN589809 FKR589809 FAV589809 EQZ589809 EHD589809 DXH589809 DNL589809 DDP589809 CTT589809 CJX589809 CAB589809 BQF589809 BGJ589809 AWN589809 AMR589809 ACV589809 SZ589809 JD589809 H589804 WVP524273 WLT524273 WBX524273 VSB524273 VIF524273 UYJ524273 UON524273 UER524273 TUV524273 TKZ524273 TBD524273 SRH524273 SHL524273 RXP524273 RNT524273 RDX524273 QUB524273 QKF524273 QAJ524273 PQN524273 PGR524273 OWV524273 OMZ524273 ODD524273 NTH524273 NJL524273 MZP524273 MPT524273 MFX524273 LWB524273 LMF524273 LCJ524273 KSN524273 KIR524273 JYV524273 JOZ524273 JFD524273 IVH524273 ILL524273 IBP524273 HRT524273 HHX524273 GYB524273 GOF524273 GEJ524273 FUN524273 FKR524273 FAV524273 EQZ524273 EHD524273 DXH524273 DNL524273 DDP524273 CTT524273 CJX524273 CAB524273 BQF524273 BGJ524273 AWN524273 AMR524273 ACV524273 SZ524273 JD524273 H524268 WVP458737 WLT458737 WBX458737 VSB458737 VIF458737 UYJ458737 UON458737 UER458737 TUV458737 TKZ458737 TBD458737 SRH458737 SHL458737 RXP458737 RNT458737 RDX458737 QUB458737 QKF458737 QAJ458737 PQN458737 PGR458737 OWV458737 OMZ458737 ODD458737 NTH458737 NJL458737 MZP458737 MPT458737 MFX458737 LWB458737 LMF458737 LCJ458737 KSN458737 KIR458737 JYV458737 JOZ458737 JFD458737 IVH458737 ILL458737 IBP458737 HRT458737 HHX458737 GYB458737 GOF458737 GEJ458737 FUN458737 FKR458737 FAV458737 EQZ458737 EHD458737 DXH458737 DNL458737 DDP458737 CTT458737 CJX458737 CAB458737 BQF458737 BGJ458737 AWN458737 AMR458737 ACV458737 SZ458737 JD458737 H458732 WVP393201 WLT393201 WBX393201 VSB393201 VIF393201 UYJ393201 UON393201 UER393201 TUV393201 TKZ393201 TBD393201 SRH393201 SHL393201 RXP393201 RNT393201 RDX393201 QUB393201 QKF393201 QAJ393201 PQN393201 PGR393201 OWV393201 OMZ393201 ODD393201 NTH393201 NJL393201 MZP393201 MPT393201 MFX393201 LWB393201 LMF393201 LCJ393201 KSN393201 KIR393201 JYV393201 JOZ393201 JFD393201 IVH393201 ILL393201 IBP393201 HRT393201 HHX393201 GYB393201 GOF393201 GEJ393201 FUN393201 FKR393201 FAV393201 EQZ393201 EHD393201 DXH393201 DNL393201 DDP393201 CTT393201 CJX393201 CAB393201 BQF393201 BGJ393201 AWN393201 AMR393201 ACV393201 SZ393201 JD393201 H393196 WVP327665 WLT327665 WBX327665 VSB327665 VIF327665 UYJ327665 UON327665 UER327665 TUV327665 TKZ327665 TBD327665 SRH327665 SHL327665 RXP327665 RNT327665 RDX327665 QUB327665 QKF327665 QAJ327665 PQN327665 PGR327665 OWV327665 OMZ327665 ODD327665 NTH327665 NJL327665 MZP327665 MPT327665 MFX327665 LWB327665 LMF327665 LCJ327665 KSN327665 KIR327665 JYV327665 JOZ327665 JFD327665 IVH327665 ILL327665 IBP327665 HRT327665 HHX327665 GYB327665 GOF327665 GEJ327665 FUN327665 FKR327665 FAV327665 EQZ327665 EHD327665 DXH327665 DNL327665 DDP327665 CTT327665 CJX327665 CAB327665 BQF327665 BGJ327665 AWN327665 AMR327665 ACV327665 SZ327665 JD327665 H327660 WVP262129 WLT262129 WBX262129 VSB262129 VIF262129 UYJ262129 UON262129 UER262129 TUV262129 TKZ262129 TBD262129 SRH262129 SHL262129 RXP262129 RNT262129 RDX262129 QUB262129 QKF262129 QAJ262129 PQN262129 PGR262129 OWV262129 OMZ262129 ODD262129 NTH262129 NJL262129 MZP262129 MPT262129 MFX262129 LWB262129 LMF262129 LCJ262129 KSN262129 KIR262129 JYV262129 JOZ262129 JFD262129 IVH262129 ILL262129 IBP262129 HRT262129 HHX262129 GYB262129 GOF262129 GEJ262129 FUN262129 FKR262129 FAV262129 EQZ262129 EHD262129 DXH262129 DNL262129 DDP262129 CTT262129 CJX262129 CAB262129 BQF262129 BGJ262129 AWN262129 AMR262129 ACV262129 SZ262129 JD262129 H262124 WVP196593 WLT196593 WBX196593 VSB196593 VIF196593 UYJ196593 UON196593 UER196593 TUV196593 TKZ196593 TBD196593 SRH196593 SHL196593 RXP196593 RNT196593 RDX196593 QUB196593 QKF196593 QAJ196593 PQN196593 PGR196593 OWV196593 OMZ196593 ODD196593 NTH196593 NJL196593 MZP196593 MPT196593 MFX196593 LWB196593 LMF196593 LCJ196593 KSN196593 KIR196593 JYV196593 JOZ196593 JFD196593 IVH196593 ILL196593 IBP196593 HRT196593 HHX196593 GYB196593 GOF196593 GEJ196593 FUN196593 FKR196593 FAV196593 EQZ196593 EHD196593 DXH196593 DNL196593 DDP196593 CTT196593 CJX196593 CAB196593 BQF196593 BGJ196593 AWN196593 AMR196593 ACV196593 SZ196593 JD196593 H196588 WVP131057 WLT131057 WBX131057 VSB131057 VIF131057 UYJ131057 UON131057 UER131057 TUV131057 TKZ131057 TBD131057 SRH131057 SHL131057 RXP131057 RNT131057 RDX131057 QUB131057 QKF131057 QAJ131057 PQN131057 PGR131057 OWV131057 OMZ131057 ODD131057 NTH131057 NJL131057 MZP131057 MPT131057 MFX131057 LWB131057 LMF131057 LCJ131057 KSN131057 KIR131057 JYV131057 JOZ131057 JFD131057 IVH131057 ILL131057 IBP131057 HRT131057 HHX131057 GYB131057 GOF131057 GEJ131057 FUN131057 FKR131057 FAV131057 EQZ131057 EHD131057 DXH131057 DNL131057 DDP131057 CTT131057 CJX131057 CAB131057 BQF131057 BGJ131057 AWN131057 AMR131057 ACV131057 SZ131057 JD131057 H131052 WVP65521 WLT65521 WBX65521 VSB65521 VIF65521 UYJ65521 UON65521 UER65521 TUV65521 TKZ65521 TBD65521 SRH65521 SHL65521 RXP65521 RNT65521 RDX65521 QUB65521 QKF65521 QAJ65521 PQN65521 PGR65521 OWV65521 OMZ65521 ODD65521 NTH65521 NJL65521 MZP65521 MPT65521 MFX65521 LWB65521 LMF65521 LCJ65521 KSN65521 KIR65521 JYV65521 JOZ65521 JFD65521 IVH65521 ILL65521 IBP65521 HRT65521 HHX65521 GYB65521 GOF65521 GEJ65521 FUN65521 FKR65521 FAV65521 EQZ65521 EHD65521 DXH65521 DNL65521 DDP65521 CTT65521 CJX65521 CAB65521 BQF65521 BGJ65521 AWN65521 AMR65521 ACV65521 SZ65521 JD65521 H65516 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JD38 H33 WVR983028 WLV983028 WBZ983028 VSD983028 VIH983028 UYL983028 UOP983028 UET983028 TUX983028 TLB983028 TBF983028 SRJ983028 SHN983028 RXR983028 RNV983028 RDZ983028 QUD983028 QKH983028 QAL983028 PQP983028 PGT983028 OWX983028 ONB983028 ODF983028 NTJ983028 NJN983028 MZR983028 MPV983028 MFZ983028 LWD983028 LMH983028 LCL983028 KSP983028 KIT983028 JYX983028 JPB983028 JFF983028 IVJ983028 ILN983028 IBR983028 HRV983028 HHZ983028 GYD983028 GOH983028 GEL983028 FUP983028 FKT983028 FAX983028 ERB983028 EHF983028 DXJ983028 DNN983028 DDR983028 CTV983028 CJZ983028 CAD983028 BQH983028 BGL983028 AWP983028 AMT983028 ACX983028 TB983028 JF983028 J983023 WVR917492 WLV917492 WBZ917492 VSD917492 VIH917492 UYL917492 UOP917492 UET917492 TUX917492 TLB917492 TBF917492 SRJ917492 SHN917492 RXR917492 RNV917492 RDZ917492 QUD917492 QKH917492 QAL917492 PQP917492 PGT917492 OWX917492 ONB917492 ODF917492 NTJ917492 NJN917492 MZR917492 MPV917492 MFZ917492 LWD917492 LMH917492 LCL917492 KSP917492 KIT917492 JYX917492 JPB917492 JFF917492 IVJ917492 ILN917492 IBR917492 HRV917492 HHZ917492 GYD917492 GOH917492 GEL917492 FUP917492 FKT917492 FAX917492 ERB917492 EHF917492 DXJ917492 DNN917492 DDR917492 CTV917492 CJZ917492 CAD917492 BQH917492 BGL917492 AWP917492 AMT917492 ACX917492 TB917492 JF917492 J917487 WVR851956 WLV851956 WBZ851956 VSD851956 VIH851956 UYL851956 UOP851956 UET851956 TUX851956 TLB851956 TBF851956 SRJ851956 SHN851956 RXR851956 RNV851956 RDZ851956 QUD851956 QKH851956 QAL851956 PQP851956 PGT851956 OWX851956 ONB851956 ODF851956 NTJ851956 NJN851956 MZR851956 MPV851956 MFZ851956 LWD851956 LMH851956 LCL851956 KSP851956 KIT851956 JYX851956 JPB851956 JFF851956 IVJ851956 ILN851956 IBR851956 HRV851956 HHZ851956 GYD851956 GOH851956 GEL851956 FUP851956 FKT851956 FAX851956 ERB851956 EHF851956 DXJ851956 DNN851956 DDR851956 CTV851956 CJZ851956 CAD851956 BQH851956 BGL851956 AWP851956 AMT851956 ACX851956 TB851956 JF851956 J851951 WVR786420 WLV786420 WBZ786420 VSD786420 VIH786420 UYL786420 UOP786420 UET786420 TUX786420 TLB786420 TBF786420 SRJ786420 SHN786420 RXR786420 RNV786420 RDZ786420 QUD786420 QKH786420 QAL786420 PQP786420 PGT786420 OWX786420 ONB786420 ODF786420 NTJ786420 NJN786420 MZR786420 MPV786420 MFZ786420 LWD786420 LMH786420 LCL786420 KSP786420 KIT786420 JYX786420 JPB786420 JFF786420 IVJ786420 ILN786420 IBR786420 HRV786420 HHZ786420 GYD786420 GOH786420 GEL786420 FUP786420 FKT786420 FAX786420 ERB786420 EHF786420 DXJ786420 DNN786420 DDR786420 CTV786420 CJZ786420 CAD786420 BQH786420 BGL786420 AWP786420 AMT786420 ACX786420 TB786420 JF786420 J786415 WVR720884 WLV720884 WBZ720884 VSD720884 VIH720884 UYL720884 UOP720884 UET720884 TUX720884 TLB720884 TBF720884 SRJ720884 SHN720884 RXR720884 RNV720884 RDZ720884 QUD720884 QKH720884 QAL720884 PQP720884 PGT720884 OWX720884 ONB720884 ODF720884 NTJ720884 NJN720884 MZR720884 MPV720884 MFZ720884 LWD720884 LMH720884 LCL720884 KSP720884 KIT720884 JYX720884 JPB720884 JFF720884 IVJ720884 ILN720884 IBR720884 HRV720884 HHZ720884 GYD720884 GOH720884 GEL720884 FUP720884 FKT720884 FAX720884 ERB720884 EHF720884 DXJ720884 DNN720884 DDR720884 CTV720884 CJZ720884 CAD720884 BQH720884 BGL720884 AWP720884 AMT720884 ACX720884 TB720884 JF720884 J720879 WVR655348 WLV655348 WBZ655348 VSD655348 VIH655348 UYL655348 UOP655348 UET655348 TUX655348 TLB655348 TBF655348 SRJ655348 SHN655348 RXR655348 RNV655348 RDZ655348 QUD655348 QKH655348 QAL655348 PQP655348 PGT655348 OWX655348 ONB655348 ODF655348 NTJ655348 NJN655348 MZR655348 MPV655348 MFZ655348 LWD655348 LMH655348 LCL655348 KSP655348 KIT655348 JYX655348 JPB655348 JFF655348 IVJ655348 ILN655348 IBR655348 HRV655348 HHZ655348 GYD655348 GOH655348 GEL655348 FUP655348 FKT655348 FAX655348 ERB655348 EHF655348 DXJ655348 DNN655348 DDR655348 CTV655348 CJZ655348 CAD655348 BQH655348 BGL655348 AWP655348 AMT655348 ACX655348 TB655348 JF655348 J655343 WVR589812 WLV589812 WBZ589812 VSD589812 VIH589812 UYL589812 UOP589812 UET589812 TUX589812 TLB589812 TBF589812 SRJ589812 SHN589812 RXR589812 RNV589812 RDZ589812 QUD589812 QKH589812 QAL589812 PQP589812 PGT589812 OWX589812 ONB589812 ODF589812 NTJ589812 NJN589812 MZR589812 MPV589812 MFZ589812 LWD589812 LMH589812 LCL589812 KSP589812 KIT589812 JYX589812 JPB589812 JFF589812 IVJ589812 ILN589812 IBR589812 HRV589812 HHZ589812 GYD589812 GOH589812 GEL589812 FUP589812 FKT589812 FAX589812 ERB589812 EHF589812 DXJ589812 DNN589812 DDR589812 CTV589812 CJZ589812 CAD589812 BQH589812 BGL589812 AWP589812 AMT589812 ACX589812 TB589812 JF589812 J589807 WVR524276 WLV524276 WBZ524276 VSD524276 VIH524276 UYL524276 UOP524276 UET524276 TUX524276 TLB524276 TBF524276 SRJ524276 SHN524276 RXR524276 RNV524276 RDZ524276 QUD524276 QKH524276 QAL524276 PQP524276 PGT524276 OWX524276 ONB524276 ODF524276 NTJ524276 NJN524276 MZR524276 MPV524276 MFZ524276 LWD524276 LMH524276 LCL524276 KSP524276 KIT524276 JYX524276 JPB524276 JFF524276 IVJ524276 ILN524276 IBR524276 HRV524276 HHZ524276 GYD524276 GOH524276 GEL524276 FUP524276 FKT524276 FAX524276 ERB524276 EHF524276 DXJ524276 DNN524276 DDR524276 CTV524276 CJZ524276 CAD524276 BQH524276 BGL524276 AWP524276 AMT524276 ACX524276 TB524276 JF524276 J524271 WVR458740 WLV458740 WBZ458740 VSD458740 VIH458740 UYL458740 UOP458740 UET458740 TUX458740 TLB458740 TBF458740 SRJ458740 SHN458740 RXR458740 RNV458740 RDZ458740 QUD458740 QKH458740 QAL458740 PQP458740 PGT458740 OWX458740 ONB458740 ODF458740 NTJ458740 NJN458740 MZR458740 MPV458740 MFZ458740 LWD458740 LMH458740 LCL458740 KSP458740 KIT458740 JYX458740 JPB458740 JFF458740 IVJ458740 ILN458740 IBR458740 HRV458740 HHZ458740 GYD458740 GOH458740 GEL458740 FUP458740 FKT458740 FAX458740 ERB458740 EHF458740 DXJ458740 DNN458740 DDR458740 CTV458740 CJZ458740 CAD458740 BQH458740 BGL458740 AWP458740 AMT458740 ACX458740 TB458740 JF458740 J458735 WVR393204 WLV393204 WBZ393204 VSD393204 VIH393204 UYL393204 UOP393204 UET393204 TUX393204 TLB393204 TBF393204 SRJ393204 SHN393204 RXR393204 RNV393204 RDZ393204 QUD393204 QKH393204 QAL393204 PQP393204 PGT393204 OWX393204 ONB393204 ODF393204 NTJ393204 NJN393204 MZR393204 MPV393204 MFZ393204 LWD393204 LMH393204 LCL393204 KSP393204 KIT393204 JYX393204 JPB393204 JFF393204 IVJ393204 ILN393204 IBR393204 HRV393204 HHZ393204 GYD393204 GOH393204 GEL393204 FUP393204 FKT393204 FAX393204 ERB393204 EHF393204 DXJ393204 DNN393204 DDR393204 CTV393204 CJZ393204 CAD393204 BQH393204 BGL393204 AWP393204 AMT393204 ACX393204 TB393204 JF393204 J393199 WVR327668 WLV327668 WBZ327668 VSD327668 VIH327668 UYL327668 UOP327668 UET327668 TUX327668 TLB327668 TBF327668 SRJ327668 SHN327668 RXR327668 RNV327668 RDZ327668 QUD327668 QKH327668 QAL327668 PQP327668 PGT327668 OWX327668 ONB327668 ODF327668 NTJ327668 NJN327668 MZR327668 MPV327668 MFZ327668 LWD327668 LMH327668 LCL327668 KSP327668 KIT327668 JYX327668 JPB327668 JFF327668 IVJ327668 ILN327668 IBR327668 HRV327668 HHZ327668 GYD327668 GOH327668 GEL327668 FUP327668 FKT327668 FAX327668 ERB327668 EHF327668 DXJ327668 DNN327668 DDR327668 CTV327668 CJZ327668 CAD327668 BQH327668 BGL327668 AWP327668 AMT327668 ACX327668 TB327668 JF327668 J327663 WVR262132 WLV262132 WBZ262132 VSD262132 VIH262132 UYL262132 UOP262132 UET262132 TUX262132 TLB262132 TBF262132 SRJ262132 SHN262132 RXR262132 RNV262132 RDZ262132 QUD262132 QKH262132 QAL262132 PQP262132 PGT262132 OWX262132 ONB262132 ODF262132 NTJ262132 NJN262132 MZR262132 MPV262132 MFZ262132 LWD262132 LMH262132 LCL262132 KSP262132 KIT262132 JYX262132 JPB262132 JFF262132 IVJ262132 ILN262132 IBR262132 HRV262132 HHZ262132 GYD262132 GOH262132 GEL262132 FUP262132 FKT262132 FAX262132 ERB262132 EHF262132 DXJ262132 DNN262132 DDR262132 CTV262132 CJZ262132 CAD262132 BQH262132 BGL262132 AWP262132 AMT262132 ACX262132 TB262132 JF262132 J262127 WVR196596 WLV196596 WBZ196596 VSD196596 VIH196596 UYL196596 UOP196596 UET196596 TUX196596 TLB196596 TBF196596 SRJ196596 SHN196596 RXR196596 RNV196596 RDZ196596 QUD196596 QKH196596 QAL196596 PQP196596 PGT196596 OWX196596 ONB196596 ODF196596 NTJ196596 NJN196596 MZR196596 MPV196596 MFZ196596 LWD196596 LMH196596 LCL196596 KSP196596 KIT196596 JYX196596 JPB196596 JFF196596 IVJ196596 ILN196596 IBR196596 HRV196596 HHZ196596 GYD196596 GOH196596 GEL196596 FUP196596 FKT196596 FAX196596 ERB196596 EHF196596 DXJ196596 DNN196596 DDR196596 CTV196596 CJZ196596 CAD196596 BQH196596 BGL196596 AWP196596 AMT196596 ACX196596 TB196596 JF196596 J196591 WVR131060 WLV131060 WBZ131060 VSD131060 VIH131060 UYL131060 UOP131060 UET131060 TUX131060 TLB131060 TBF131060 SRJ131060 SHN131060 RXR131060 RNV131060 RDZ131060 QUD131060 QKH131060 QAL131060 PQP131060 PGT131060 OWX131060 ONB131060 ODF131060 NTJ131060 NJN131060 MZR131060 MPV131060 MFZ131060 LWD131060 LMH131060 LCL131060 KSP131060 KIT131060 JYX131060 JPB131060 JFF131060 IVJ131060 ILN131060 IBR131060 HRV131060 HHZ131060 GYD131060 GOH131060 GEL131060 FUP131060 FKT131060 FAX131060 ERB131060 EHF131060 DXJ131060 DNN131060 DDR131060 CTV131060 CJZ131060 CAD131060 BQH131060 BGL131060 AWP131060 AMT131060 ACX131060 TB131060 JF131060 J131055 WVR65524 WLV65524 WBZ65524 VSD65524 VIH65524 UYL65524 UOP65524 UET65524 TUX65524 TLB65524 TBF65524 SRJ65524 SHN65524 RXR65524 RNV65524 RDZ65524 QUD65524 QKH65524 QAL65524 PQP65524 PGT65524 OWX65524 ONB65524 ODF65524 NTJ65524 NJN65524 MZR65524 MPV65524 MFZ65524 LWD65524 LMH65524 LCL65524 KSP65524 KIT65524 JYX65524 JPB65524 JFF65524 IVJ65524 ILN65524 IBR65524 HRV65524 HHZ65524 GYD65524 GOH65524 GEL65524 FUP65524 FKT65524 FAX65524 ERB65524 EHF65524 DXJ65524 DNN65524 DDR65524 CTV65524 CJZ65524 CAD65524 BQH65524 BGL65524 AWP65524 AMT65524 ACX65524 TB65524 JF65524 J65519 WVR41 WLV41 WBZ41 VSD41 VIH41 UYL41 UOP41 UET41 TUX41 TLB41 TBF41 SRJ41 SHN41 RXR41 RNV41 RDZ41 QUD41 QKH41 QAL41 PQP41 PGT41 OWX41 ONB41 ODF41 NTJ41 NJN41 MZR41 MPV41 MFZ41 LWD41 LMH41 LCL41 KSP41 KIT41 JYX41 JPB41 JFF41 IVJ41 ILN41 IBR41 HRV41 HHZ41 GYD41 GOH41 GEL41 FUP41 FKT41 FAX41 ERB41 EHF41 DXJ41 DNN41 DDR41 CTV41 CJZ41 CAD41 BQH41 BGL41 AWP41 AMT41 ACX41 TB41 JF41" xr:uid="{00000000-0002-0000-0800-000003000000}">
      <formula1>$AB$32:$AB$35</formula1>
    </dataValidation>
    <dataValidation type="list" allowBlank="1" showInputMessage="1" showErrorMessage="1" sqref="C65557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3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9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5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1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7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3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9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5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1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7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3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9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5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1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00000000-0002-0000-0800-000004000000}">
      <formula1>"Yes, No"</formula1>
    </dataValidation>
  </dataValidations>
  <printOptions horizontalCentered="1"/>
  <pageMargins left="0.25" right="0.25" top="0.75" bottom="0.75" header="0.3" footer="0.3"/>
  <pageSetup orientation="portrait" r:id="rId1"/>
  <headerFooter>
    <oddFooter>&amp;L&amp;"-,Regular"&amp;9&amp;F
&amp;A&amp;R&amp;"Calibri,Regular"&amp;9Page &amp;P of &amp;N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B2E52653479E40A5277B2AE0A7B210" ma:contentTypeVersion="1" ma:contentTypeDescription="Create a new document." ma:contentTypeScope="" ma:versionID="944240f33e6502e6b6b32538b94e0f5e">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B2BD3-ED64-4BB2-ADAC-8BE267EAD72F}">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0302EB7-6656-4E89-A3B4-ECA9F381ADF9}">
  <ds:schemaRefs>
    <ds:schemaRef ds:uri="http://schemas.microsoft.com/sharepoint/v3/contenttype/forms"/>
  </ds:schemaRefs>
</ds:datastoreItem>
</file>

<file path=customXml/itemProps3.xml><?xml version="1.0" encoding="utf-8"?>
<ds:datastoreItem xmlns:ds="http://schemas.openxmlformats.org/officeDocument/2006/customXml" ds:itemID="{837DA2F5-86D1-4205-A939-AEE0DCBA0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Cover</vt:lpstr>
      <vt:lpstr>INSTRUCTIONS</vt:lpstr>
      <vt:lpstr>a)Compliance &amp; Underwriting</vt:lpstr>
      <vt:lpstr>b)Setup Checklist</vt:lpstr>
      <vt:lpstr>1)Project Summary </vt:lpstr>
      <vt:lpstr>2)Repair Scope</vt:lpstr>
      <vt:lpstr>3)Sources &amp; Uses</vt:lpstr>
      <vt:lpstr>4)Owner Income</vt:lpstr>
      <vt:lpstr>KHC Internal</vt:lpstr>
      <vt:lpstr>AHTF Limits 6-1-21</vt:lpstr>
      <vt:lpstr>AHTF Limits 7-1-20</vt:lpstr>
      <vt:lpstr>PCR Cover</vt:lpstr>
      <vt:lpstr>PCR a)Checklist</vt:lpstr>
      <vt:lpstr>PCR 1)Repair Scope</vt:lpstr>
      <vt:lpstr>PCR 2)Sources &amp; Uses </vt:lpstr>
      <vt:lpstr>PCR KHC Internal</vt:lpstr>
      <vt:lpstr>buyer</vt:lpstr>
      <vt:lpstr>city</vt:lpstr>
      <vt:lpstr>closeout</vt:lpstr>
      <vt:lpstr>Constr</vt:lpstr>
      <vt:lpstr>county</vt:lpstr>
      <vt:lpstr>developer</vt:lpstr>
      <vt:lpstr>file</vt:lpstr>
      <vt:lpstr>HHsize</vt:lpstr>
      <vt:lpstr>'PCR KHC Internal'!IDISNum</vt:lpstr>
      <vt:lpstr>IDISNum</vt:lpstr>
      <vt:lpstr>'1)Project Summary '!Print_Area</vt:lpstr>
      <vt:lpstr>'2)Repair Scope'!Print_Area</vt:lpstr>
      <vt:lpstr>'3)Sources &amp; Uses'!Print_Area</vt:lpstr>
      <vt:lpstr>'4)Owner Income'!Print_Area</vt:lpstr>
      <vt:lpstr>'a)Compliance &amp; Underwriting'!Print_Area</vt:lpstr>
      <vt:lpstr>'AHTF Limits 6-1-21'!Print_Area</vt:lpstr>
      <vt:lpstr>'b)Setup Checklist'!Print_Area</vt:lpstr>
      <vt:lpstr>INSTRUCTIONS!Print_Area</vt:lpstr>
      <vt:lpstr>'KHC Internal'!Print_Area</vt:lpstr>
      <vt:lpstr>'PCR 1)Repair Scope'!Print_Area</vt:lpstr>
      <vt:lpstr>'PCR 2)Sources &amp; Uses '!Print_Area</vt:lpstr>
      <vt:lpstr>'PCR a)Checklist'!Print_Area</vt:lpstr>
      <vt:lpstr>'PCR Cover'!Print_Area</vt:lpstr>
      <vt:lpstr>'PCR KHC Internal'!Print_Area</vt:lpstr>
      <vt:lpstr>'2)Repair Scope'!Print_Titles</vt:lpstr>
      <vt:lpstr>'AHTF Limits 6-1-21'!Print_Titles</vt:lpstr>
      <vt:lpstr>'PCR 1)Repair Scope'!Print_Titles</vt:lpstr>
      <vt:lpstr>proj</vt:lpstr>
      <vt:lpstr>ProjNum</vt:lpstr>
      <vt:lpstr>'PCR 2)Sources &amp; Uses '!tdc</vt:lpstr>
      <vt:lpstr>tdc</vt:lpstr>
      <vt:lpstr>zip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Smith</dc:creator>
  <cp:lastModifiedBy>Keli Reynolds</cp:lastModifiedBy>
  <cp:lastPrinted>2020-04-16T19:41:41Z</cp:lastPrinted>
  <dcterms:created xsi:type="dcterms:W3CDTF">2019-02-05T01:10:53Z</dcterms:created>
  <dcterms:modified xsi:type="dcterms:W3CDTF">2021-06-01T20:47:19Z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0x0101006CB2E52653479E40A5277B2AE0A7B210</vt:lpwstr>
  </property>
</Properties>
</file>