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codeName="ThisWorkbook" defaultThemeVersion="124226"/>
  <mc:AlternateContent xmlns:mc="http://schemas.openxmlformats.org/markup-compatibility/2006">
    <mc:Choice Requires="x15">
      <x15ac:absPath xmlns:x15ac="http://schemas.microsoft.com/office/spreadsheetml/2010/11/ac" url="C:\Users\lcallis\Downloads\"/>
    </mc:Choice>
  </mc:AlternateContent>
  <xr:revisionPtr revIDLastSave="0" documentId="8_{24A10B64-9FA8-4493-B320-96D5604F00E8}" xr6:coauthVersionLast="47" xr6:coauthVersionMax="47" xr10:uidLastSave="{00000000-0000-0000-0000-000000000000}"/>
  <workbookProtection workbookAlgorithmName="SHA-512" workbookHashValue="bv2bB3gb9nQkNTEKEyH0VTmDcj7qsJ73w/kYg4Hk5IeCjgJ1HPN9ih6mk+/Q6KWgZu0DHlG/hYLmB0NN+yEbFw==" workbookSaltValue="y3FkEjBVzX0Glbw+23DNrw==" workbookSpinCount="100000" lockStructure="1"/>
  <bookViews>
    <workbookView xWindow="2770" yWindow="1800" windowWidth="14720" windowHeight="10400" firstSheet="1" activeTab="1" xr2:uid="{00000000-000D-0000-FFFF-FFFF00000000}"/>
  </bookViews>
  <sheets>
    <sheet name="Instructions" sheetId="4" r:id="rId1"/>
    <sheet name="Step 1- Annual Income Worksheet" sheetId="3" r:id="rId2"/>
    <sheet name="Step 2 -TBRA Subsidy Worksheet" sheetId="1" r:id="rId3"/>
    <sheet name="Step 3 - Voucher" sheetId="2" r:id="rId4"/>
  </sheets>
  <externalReferences>
    <externalReference r:id="rId5"/>
  </externalReferences>
  <definedNames>
    <definedName name="_xlnm.Print_Area" localSheetId="0">Instructions!$B$1:$B$50</definedName>
    <definedName name="_xlnm.Print_Area" localSheetId="1">'Step 1- Annual Income Worksheet'!$A$1:$J$42</definedName>
    <definedName name="_xlnm.Print_Area" localSheetId="2">'Step 2 -TBRA Subsidy Worksheet'!$A$1:$C$45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3" l="1"/>
  <c r="H13" i="3"/>
  <c r="H14" i="3"/>
  <c r="H15" i="3"/>
  <c r="H16" i="3"/>
  <c r="H17" i="3"/>
  <c r="H18" i="3"/>
  <c r="H19" i="3"/>
  <c r="H11" i="3"/>
  <c r="H20" i="3" l="1"/>
  <c r="G7" i="2"/>
  <c r="B7" i="1" l="1"/>
  <c r="C35" i="1" l="1"/>
  <c r="C19" i="1"/>
  <c r="A12" i="2" l="1"/>
  <c r="C9" i="1" l="1"/>
  <c r="I5" i="2"/>
  <c r="G6" i="2" s="1"/>
  <c r="B4" i="2"/>
  <c r="A4" i="2"/>
  <c r="C10" i="2"/>
  <c r="C12" i="1" l="1"/>
  <c r="J35" i="3"/>
  <c r="G34" i="3"/>
  <c r="J36" i="3" s="1"/>
  <c r="J6" i="3"/>
  <c r="J37" i="3" l="1"/>
  <c r="J39" i="3" s="1"/>
  <c r="C10" i="1" s="1"/>
  <c r="C20" i="1" l="1"/>
  <c r="C37" i="1"/>
  <c r="C21" i="1"/>
  <c r="C25" i="1" s="1"/>
  <c r="C26" i="1" s="1"/>
  <c r="C37" i="2" l="1"/>
  <c r="A30" i="2"/>
  <c r="C30" i="1" l="1"/>
  <c r="C31" i="1" s="1"/>
  <c r="C36" i="1" s="1"/>
  <c r="C39" i="1" s="1"/>
  <c r="G30" i="1"/>
  <c r="G26" i="1"/>
  <c r="C40" i="1" l="1"/>
  <c r="C41" i="1" s="1"/>
  <c r="H4" i="2" s="1"/>
  <c r="F4" i="2"/>
  <c r="G23" i="1"/>
  <c r="G28" i="1" s="1"/>
  <c r="G31" i="1" s="1"/>
  <c r="G35" i="1" s="1"/>
  <c r="C43" i="1" l="1"/>
  <c r="C44" i="1" s="1"/>
  <c r="C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Antwoine Linton</author>
  </authors>
  <commentList>
    <comment ref="G10" authorId="0" shapeId="0" xr:uid="{00000000-0006-0000-0100-000001000000}">
      <text>
        <r>
          <rPr>
            <b/>
            <sz val="9"/>
            <color indexed="81"/>
            <rFont val="Tahoma"/>
            <charset val="1"/>
          </rPr>
          <t>12 - Monthly
24  - BI-Monthly
26 -  BI-Weekly
52 -  Weekly
2080 - Hourly (full-time)
=(Hours * No. of Weeks)</t>
        </r>
        <r>
          <rPr>
            <sz val="9"/>
            <color indexed="81"/>
            <rFont val="Tahoma"/>
            <charset val="1"/>
          </rPr>
          <t xml:space="preserve">
</t>
        </r>
      </text>
    </comment>
  </commentList>
</comments>
</file>

<file path=xl/sharedStrings.xml><?xml version="1.0" encoding="utf-8"?>
<sst xmlns="http://schemas.openxmlformats.org/spreadsheetml/2006/main" count="136" uniqueCount="133">
  <si>
    <t>HOME TBRA Voucher Subsidy Worksheet</t>
  </si>
  <si>
    <t>Voucher Model</t>
  </si>
  <si>
    <t>Certificate Model</t>
  </si>
  <si>
    <t>Payment Standard</t>
  </si>
  <si>
    <t>30% of Monthly Adjusted Income (line 14/12x.30)</t>
  </si>
  <si>
    <t>10% of Gross monthly income (line 1/12x.30)</t>
  </si>
  <si>
    <t>Welfare rent, if applicable</t>
  </si>
  <si>
    <t>TOTAL TENANT PAYMENT (greater of lines 15, 16, or 17)</t>
  </si>
  <si>
    <t>Utility Allowance</t>
  </si>
  <si>
    <t>Contract Rent to Owners</t>
  </si>
  <si>
    <t>Gross Rent (line 19 plus line 20)</t>
  </si>
  <si>
    <t>Tenant Rent (line 18 minus line 20) If line 20 is greater than line 18, enter zero, and enter the difference in line 23)</t>
  </si>
  <si>
    <t>Utility Reimbursement to Tenant (line 20 minus line 18 only if line 20 is greater than line 18)</t>
  </si>
  <si>
    <t>PJ Payment to Owner (line 19 minus line 22)</t>
  </si>
  <si>
    <t>HOME TENANT-BASED RENTAL ASSISTANCE (TBRA) VOUCHER</t>
  </si>
  <si>
    <t>Insert actual date the voucher is issued to the Family in Issue Date box to the right</t>
  </si>
  <si>
    <t>Insert the number of days the voucher is good for to the right</t>
  </si>
  <si>
    <t xml:space="preserve">No. of days voucher </t>
  </si>
  <si>
    <t>Insert the number of days the given for an extension (if applicable)</t>
  </si>
  <si>
    <t>No. of extension days</t>
  </si>
  <si>
    <t>1.  HOME TBRA Program</t>
  </si>
  <si>
    <t>3.  Family and the Agency share of the rent.</t>
  </si>
  <si>
    <t>A.  The portion of the rent payable by the family to the landlord ("family share") is calculated based upon the family's ability to pay.  The family must provide the Agency with information about income, assets and other family circumstances that affect the amount the family will pay.  The family share of the rent may change as a result of changes in income or other family circumstances.  The family is also responsible for payment of all utilities not included in the rent.</t>
  </si>
  <si>
    <t>B.  Each month the Agency will make a rental payment to the landlord on behalf of the family.  The monthly payment will be equal to the difference between the approved rent the landlord is charging and the family's share of the rent.</t>
  </si>
  <si>
    <t>2.  Key steps in using this voucher.</t>
  </si>
  <si>
    <t>4.  Requirements for Participating families</t>
  </si>
  <si>
    <t>The family must:</t>
  </si>
  <si>
    <t xml:space="preserve">   -  supply information about the family's income assets, and other family circumstances that affect eligibility and the amount of the family's share, and cooperate fully with annual and interim re-examinations; and</t>
  </si>
  <si>
    <r>
      <t>(</t>
    </r>
    <r>
      <rPr>
        <b/>
        <sz val="10"/>
        <rFont val="Calibri"/>
        <family val="2"/>
        <scheme val="minor"/>
      </rPr>
      <t>Note:</t>
    </r>
    <r>
      <rPr>
        <sz val="10"/>
        <rFont val="Calibri"/>
        <family val="2"/>
        <scheme val="minor"/>
      </rPr>
      <t xml:space="preserve">  The family has</t>
    </r>
  </si>
  <si>
    <t xml:space="preserve">   -  allow the Agency to inspect the unit on an annual basis and at reasonable times and after giving reasonable notices; and                                                  </t>
  </si>
  <si>
    <t xml:space="preserve">  -  notify the Agency when any person moves in or out of the unit and before vacating the dwelling unit; and</t>
  </si>
  <si>
    <t xml:space="preserve">  -  at any re-examination the family's income is greater than the published income limit for the program; or</t>
  </si>
  <si>
    <t xml:space="preserve">  -  the family is evicted from the assisted unit; or</t>
  </si>
  <si>
    <t>C.  The Agency will then work with the landlord and the family to execute all of the necessary documents as follows:</t>
  </si>
  <si>
    <t xml:space="preserve">   -  the family provides false information or commits any fraud in connection with the program, or fails to cooperate with required re-examinations; or</t>
  </si>
  <si>
    <t xml:space="preserve">  -  funding or the Agency's HOME TBRA Program is terminated.</t>
  </si>
  <si>
    <t>Agency will give the family at least 30 days' notice of termination of assistance.</t>
  </si>
  <si>
    <t>A.  The family must select a rental unit within the  County limits of:</t>
  </si>
  <si>
    <t>B.  After the Agency receives the "Request for Unit Approval" form, the Agency will inspect the unit and review the landlord's lease.  If the unit meets the program's standards an the rent for the unit is reasonable, the Agency will notify the landlord and the family that the unit has been approved.</t>
  </si>
  <si>
    <t xml:space="preserve">  days to use</t>
  </si>
  <si>
    <r>
      <rPr>
        <sz val="10"/>
        <color theme="1"/>
        <rFont val="Calibri"/>
        <family val="2"/>
        <scheme val="minor"/>
      </rPr>
      <t>(</t>
    </r>
    <r>
      <rPr>
        <b/>
        <sz val="10"/>
        <color theme="1"/>
        <rFont val="Calibri"/>
        <family val="2"/>
        <scheme val="minor"/>
      </rPr>
      <t>Note:</t>
    </r>
    <r>
      <rPr>
        <sz val="10"/>
        <color theme="1"/>
        <rFont val="Calibri"/>
        <family val="2"/>
        <scheme val="minor"/>
      </rPr>
      <t xml:space="preserve">  If the unit or lease cannot be approved, the Agency will give the landlord an opportunity to correct the problem, or the family can begin to look for another unit.</t>
    </r>
  </si>
  <si>
    <t xml:space="preserve">     - The landlord and the family must sign an Agency approved lease.</t>
  </si>
  <si>
    <t xml:space="preserve">     - The landlord and the Agency must sign a HOME TBRA contract.</t>
  </si>
  <si>
    <t xml:space="preserve">     - Once all necessary documents have been signed and the family moves into the unit, payments to the landlord will begin.</t>
  </si>
  <si>
    <t xml:space="preserve">  -  use the dwelling unit as the family's principal place of residence and solely as a residence for the family.  The family must not sub-lease or assign the lease.</t>
  </si>
  <si>
    <t>5.  Length of voucher assistance</t>
  </si>
  <si>
    <t>Assistance under the HOME TBRA Program is not guaranteed.  Assistance may be terminated if:</t>
  </si>
  <si>
    <t>6.  Equal Housing Opportunity</t>
  </si>
  <si>
    <t>If a family has reason to believe that he/she has been discriminated on the basis of age, race, color, creed, religion, sex, disability, national origin, or familial status, the family may file a compliant with the Kentucky Commission on Human Rights.  The toll-free number is (800) 292-5566.</t>
  </si>
  <si>
    <t>2.  Payment Standard</t>
  </si>
  <si>
    <t>3.  County</t>
  </si>
  <si>
    <t>4.  Estimated Family Rent</t>
  </si>
  <si>
    <t>5.  Maximum Subsidy</t>
  </si>
  <si>
    <t>7.  Expiration Date:</t>
  </si>
  <si>
    <t>8.  Extension Date:</t>
  </si>
  <si>
    <t>9.  Printed Name of Family Representative</t>
  </si>
  <si>
    <t>10.  Signature of Family Representative</t>
  </si>
  <si>
    <t>11.  Date Signed</t>
  </si>
  <si>
    <t>11.  Agency Name:</t>
  </si>
  <si>
    <t>13.  Signature of Agency Representative</t>
  </si>
  <si>
    <t>14.  Date Signed</t>
  </si>
  <si>
    <t>A. The voucher has been issued by Agency (item 11) to the family (item 9) who is eligible to participate in the HOME TBRA Program.  Under this program, the Agency makes monthly payments to a landlord on behalf of the family.  The family selects a decent, safe and sanitary dwelling unit the Agency makes payments to the landlord to help the family to afford the rent.  When the Agency issues the voucher, it fully expects to have money available to provide assistance.  However, the Agency is under no obligation to the family or the landlord or any other party until the Agency has approved the unit and entered into an Agreement with the landlord and the family.</t>
  </si>
  <si>
    <t xml:space="preserve"> that meets the program's housing quality standards and as a reasonable rent.  When the family finds a suitable unit, the family must give the Agency a "Request for Unit Approval" form signed by the landlord and also provide a copy of the landlord's lease.</t>
  </si>
  <si>
    <t>the voucher.  If the "Request for Unit Approval" form has not been submitted by the expiration date (Item 7), the voucher will expire unless the Agency approves an extension.</t>
  </si>
  <si>
    <t>Effective Date</t>
  </si>
  <si>
    <t>Enter total annual Medical Expenses</t>
  </si>
  <si>
    <t>Minimum Tenant Paid Rent (Determined by Agency)</t>
  </si>
  <si>
    <t>Certification Type</t>
  </si>
  <si>
    <t>Agency Name / Project Number:</t>
  </si>
  <si>
    <r>
      <t xml:space="preserve">Number of Dependents: Defined as household members under 18, </t>
    </r>
    <r>
      <rPr>
        <b/>
        <sz val="12"/>
        <color theme="1"/>
        <rFont val="Calibri"/>
        <family val="2"/>
        <scheme val="minor"/>
      </rPr>
      <t>or</t>
    </r>
    <r>
      <rPr>
        <sz val="12"/>
        <color theme="1"/>
        <rFont val="Calibri"/>
        <family val="2"/>
        <scheme val="minor"/>
      </rPr>
      <t xml:space="preserve"> disabled (of any age), </t>
    </r>
    <r>
      <rPr>
        <b/>
        <sz val="12"/>
        <color theme="1"/>
        <rFont val="Calibri"/>
        <family val="2"/>
        <scheme val="minor"/>
      </rPr>
      <t>or</t>
    </r>
    <r>
      <rPr>
        <sz val="12"/>
        <color theme="1"/>
        <rFont val="Calibri"/>
        <family val="2"/>
        <scheme val="minor"/>
      </rPr>
      <t xml:space="preserve"> fulltime students (of any age) (Excluding head, co-head of household)</t>
    </r>
  </si>
  <si>
    <r>
      <rPr>
        <sz val="12"/>
        <rFont val="Calibri"/>
        <family val="2"/>
        <scheme val="minor"/>
      </rPr>
      <t>Annual</t>
    </r>
    <r>
      <rPr>
        <sz val="12"/>
        <color theme="1"/>
        <rFont val="Calibri"/>
        <family val="2"/>
        <scheme val="minor"/>
      </rPr>
      <t xml:space="preserve"> Child care deduction (Must be reasonable, for children age 12 and under or disabled. Applies only if childcare allows head or co-head to work or attend school).</t>
    </r>
  </si>
  <si>
    <t>Elderly /Disabled Allowance (choose $400.00 if head or co-head is elderly or disabled)</t>
  </si>
  <si>
    <t xml:space="preserve">Qualified Bedrooms (Enter # of bedrooms family qualifies based on agency occupancy standards in Admin Plan) </t>
  </si>
  <si>
    <t>Actual Bedrooms Rented (enter # of bedrooms in unit that family selected)</t>
  </si>
  <si>
    <t>Rent Charged by Owner/Landlord</t>
  </si>
  <si>
    <t>Utility Allowance from Utility Calculation Chart (eligible client paid utilities based on # of bedrooms actually rented)</t>
  </si>
  <si>
    <t>Disability Assistance Expenses (Annual amount of disability expense for the head or co-head of household that allow that household member to work (Forms HCA 153 and/or HCA 154)</t>
  </si>
  <si>
    <t>Deductions</t>
  </si>
  <si>
    <t>Allowances</t>
  </si>
  <si>
    <t>Adjustments</t>
  </si>
  <si>
    <t>Family Member</t>
  </si>
  <si>
    <t>Description of Asset</t>
  </si>
  <si>
    <t>Cash Value</t>
  </si>
  <si>
    <t>Actual or Disposed</t>
  </si>
  <si>
    <t>Actual Income</t>
  </si>
  <si>
    <t xml:space="preserve">Household Name: </t>
  </si>
  <si>
    <t>Recipient(s) Name:</t>
  </si>
  <si>
    <t xml:space="preserve">Effective Date: </t>
  </si>
  <si>
    <t>Agency Staff Member / Title:</t>
  </si>
  <si>
    <t>12.  Agency Staff Member Name and Title:</t>
  </si>
  <si>
    <t>6.  Effective Date:</t>
  </si>
  <si>
    <t>1. Qualified # of Bedrooms</t>
  </si>
  <si>
    <r>
      <t xml:space="preserve">                                                    </t>
    </r>
    <r>
      <rPr>
        <b/>
        <sz val="12"/>
        <color theme="1"/>
        <rFont val="Calibri"/>
        <family val="2"/>
        <scheme val="minor"/>
      </rPr>
      <t>AGENCY PAYS TO LANDLORD:</t>
    </r>
  </si>
  <si>
    <r>
      <t xml:space="preserve">                                                    </t>
    </r>
    <r>
      <rPr>
        <b/>
        <sz val="12"/>
        <color theme="1"/>
        <rFont val="Calibri"/>
        <family val="2"/>
        <scheme val="minor"/>
      </rPr>
      <t>FAMILY PAYS TO LANDLORD:</t>
    </r>
  </si>
  <si>
    <r>
      <t xml:space="preserve">                                </t>
    </r>
    <r>
      <rPr>
        <b/>
        <sz val="12"/>
        <color theme="1"/>
        <rFont val="Calibri"/>
        <family val="2"/>
        <scheme val="minor"/>
      </rPr>
      <t>AGENCY PAYS TO FAMILY OR UTILITY CO:</t>
    </r>
  </si>
  <si>
    <r>
      <t>Elderly and/or Disabled Deductions &amp; Allowances
(Complete lines 7-12</t>
    </r>
    <r>
      <rPr>
        <b/>
        <sz val="12"/>
        <rFont val="Calibri"/>
        <family val="2"/>
        <scheme val="minor"/>
      </rPr>
      <t xml:space="preserve"> </t>
    </r>
    <r>
      <rPr>
        <b/>
        <sz val="12"/>
        <color theme="1"/>
        <rFont val="Calibri"/>
        <family val="2"/>
        <scheme val="minor"/>
      </rPr>
      <t>as applicable, for households with elderly or disabled head or co-head of household)</t>
    </r>
  </si>
  <si>
    <t>Total Annual Deduction (line 10 subtracted from line 9)</t>
  </si>
  <si>
    <t>3% of Annual Income (line 3 multiplied by 0.03)</t>
  </si>
  <si>
    <t>Total Dependent Deductions (line 4 multiplied by $480)</t>
  </si>
  <si>
    <t>Total of annual Disability Assistance Expenses and annual Medical Expenses (total of lines 7 and 8)</t>
  </si>
  <si>
    <t>Total Annual Deductions/Expenses/Allowances (total of lines 5, 6, 11,12)</t>
  </si>
  <si>
    <r>
      <t xml:space="preserve">Adjusted Annual Income </t>
    </r>
    <r>
      <rPr>
        <sz val="12"/>
        <color theme="1"/>
        <rFont val="Calibri"/>
        <family val="2"/>
        <scheme val="minor"/>
      </rPr>
      <t>(line 13 substracted from line 3)</t>
    </r>
  </si>
  <si>
    <t>30% of Monthly Adjusted Income (line 14/ 12 x 0.30)</t>
  </si>
  <si>
    <t>Maximum Subsidy (line 17 substacted from line 16)</t>
  </si>
  <si>
    <t>Gross Rent (total of lines 20 and 21)</t>
  </si>
  <si>
    <t>Gross Rent Minus Maximum Subsidy (line 22 minus line 18)</t>
  </si>
  <si>
    <t>10% of Monthly Gross Income (line 3 /12 x 0.10)</t>
  </si>
  <si>
    <t>Total Family contribution (higher of line 23, 24, or 25)</t>
  </si>
  <si>
    <t>Gross Rent minus Family Contribution (line 26 substracted from line 22)</t>
  </si>
  <si>
    <t>Total Voucher Subsidy (lower of line 27 or line 18)</t>
  </si>
  <si>
    <t>Annual Income</t>
  </si>
  <si>
    <t>2.  Total family assets</t>
  </si>
  <si>
    <t>3.  Total actual income from assets</t>
  </si>
  <si>
    <r>
      <t xml:space="preserve">4.  </t>
    </r>
    <r>
      <rPr>
        <b/>
        <sz val="9"/>
        <rFont val="Arial"/>
        <family val="2"/>
      </rPr>
      <t>(Complete only if Item 1 is greater than $5,000.)</t>
    </r>
    <r>
      <rPr>
        <sz val="9"/>
        <rFont val="Arial"/>
        <family val="2"/>
      </rPr>
      <t xml:space="preserve"> </t>
    </r>
    <r>
      <rPr>
        <sz val="8"/>
        <rFont val="Arial"/>
        <family val="2"/>
      </rPr>
      <t>Imputed income from assets (Item 1 x passbook rate of 2%)</t>
    </r>
  </si>
  <si>
    <t>5.  Asset income to be considered (greater of Item 2 or Item 3)</t>
  </si>
  <si>
    <t>Rate of Pay</t>
  </si>
  <si>
    <t>Comments</t>
  </si>
  <si>
    <t>Earned and Unearned Income Source</t>
  </si>
  <si>
    <t xml:space="preserve">If no assets, please enter "0" in Cash Value Column to confirm Asset verification. </t>
  </si>
  <si>
    <t>1.  TOTAL ANNUAL INCOME:</t>
  </si>
  <si>
    <t>TBRA Program Annual Income Worksheet</t>
  </si>
  <si>
    <t xml:space="preserve">For assistance, please review the Step 1 Instruction tab.  </t>
  </si>
  <si>
    <t xml:space="preserve">II.  Assets:  As defined by 24 CFR 5.609 </t>
  </si>
  <si>
    <t>I.  Annual Wages and Salary Income Calculator:  Income as defined by 24 CFR 5.609</t>
  </si>
  <si>
    <t>Annual Gross Income (Step 1, Line 6)</t>
  </si>
  <si>
    <r>
      <rPr>
        <b/>
        <sz val="11"/>
        <color theme="1"/>
        <rFont val="Calibri"/>
        <family val="2"/>
        <scheme val="minor"/>
      </rPr>
      <t xml:space="preserve"> 6.  TOTAL ANNUAL INCOME</t>
    </r>
    <r>
      <rPr>
        <sz val="11"/>
        <color theme="1"/>
        <rFont val="Calibri"/>
        <family val="2"/>
        <scheme val="minor"/>
      </rPr>
      <t xml:space="preserve"> (Total of Line 1 and Line 5):</t>
    </r>
  </si>
  <si>
    <r>
      <t xml:space="preserve">No. of Pay Periods </t>
    </r>
    <r>
      <rPr>
        <b/>
        <u/>
        <sz val="10"/>
        <rFont val="Arial"/>
        <family val="2"/>
      </rPr>
      <t>or</t>
    </r>
    <r>
      <rPr>
        <b/>
        <sz val="10"/>
        <rFont val="Arial"/>
        <family val="2"/>
      </rPr>
      <t xml:space="preserve"> Total Annual Hours </t>
    </r>
  </si>
  <si>
    <r>
      <t xml:space="preserve">TBRA Program Annual Income Worksheet Instructions 
</t>
    </r>
    <r>
      <rPr>
        <b/>
        <sz val="12"/>
        <rFont val="Arial"/>
        <family val="2"/>
      </rPr>
      <t>(updated 5/20/2020)</t>
    </r>
  </si>
  <si>
    <r>
      <rPr>
        <sz val="11"/>
        <color theme="0"/>
        <rFont val="Modern No. 20"/>
        <family val="1"/>
      </rPr>
      <t>I</t>
    </r>
    <r>
      <rPr>
        <sz val="11"/>
        <color theme="0"/>
        <rFont val="Calibri"/>
        <family val="2"/>
        <scheme val="minor"/>
      </rPr>
      <t xml:space="preserve"> .  Annual Wages and Salary Income Calculator</t>
    </r>
  </si>
  <si>
    <r>
      <rPr>
        <sz val="11"/>
        <color theme="0"/>
        <rFont val="Modern No. 20"/>
        <family val="1"/>
      </rPr>
      <t xml:space="preserve">II.  </t>
    </r>
    <r>
      <rPr>
        <b/>
        <sz val="11"/>
        <color theme="0"/>
        <rFont val="Calibri"/>
        <family val="2"/>
        <scheme val="minor"/>
      </rPr>
      <t>Asset Calculator</t>
    </r>
  </si>
  <si>
    <r>
      <t xml:space="preserve">• Under the column titled "Family Member," enter each family member's name that has some sort of income.
• Under the column titled "earned and unearned income source", enter the employer name, or the source of income (i.e. social security, SSI, K-Tap, etc. or enter N/A or none, if that member has no income)
• Under the column titled “Rate of Pay” enter the amount of pay such as:
o If paid by the hour enter the hourly rate in this column
o If paid by the day enter the daily rate in this column
o If paid on a weekly salary, enter the weekly salary amount in this column
o If paid on a monthly salary, enter the monthly salary amount in this column
o If paid on an annual salary, enter the annual salary amount in this column
• Under the column titled “Number of pay periods or total annual hours” enter the appropriate pay basis:
o If paid hourly – calculate the number of hours worked each week and multiply that by 52 to get the annual hours and enter the total annual hours in this column
o If paid by the day – enter the number of days worked in a year
o If paid on a weekly salary – enter 52 in this column
o If paid on a monthly salary – enter 12 in this column
o If paid on a yearly salary – enter 1 in this column
• The column of Annual Income is a formula and will automatically calculate based on the information entered into the other columns.
• The comment field could be used to explain a unique pay situation
</t>
    </r>
    <r>
      <rPr>
        <b/>
        <sz val="11"/>
        <color rgb="FFC00000"/>
        <rFont val="Calibri"/>
        <family val="2"/>
        <scheme val="minor"/>
      </rPr>
      <t xml:space="preserve">
For questions about income please submit a ticket at the HCA Help Desk at www.https://kyhmis.zendesk.com/home.</t>
    </r>
    <r>
      <rPr>
        <sz val="11"/>
        <color rgb="FFC00000"/>
        <rFont val="Calibri"/>
        <family val="2"/>
        <scheme val="minor"/>
      </rPr>
      <t xml:space="preserve">
</t>
    </r>
    <r>
      <rPr>
        <sz val="11"/>
        <color theme="1"/>
        <rFont val="Calibri"/>
        <family val="2"/>
        <scheme val="minor"/>
      </rPr>
      <t xml:space="preserve">                                                                                                                                                                                   
</t>
    </r>
  </si>
  <si>
    <r>
      <t xml:space="preserve">• Under the column titled "Family Member," enter each family member's name that has some sort of asset.
• Under the column titled "Description of Asset", enter the type of asset (i.e. checking account, savings account, Pay Card Account, 401K, IRA, CD, Whole Life Insurance, Real Property )
• Under the column titled “CASH VALUE” enter the liquid value (Value after deducting fees and expenses for cashing in or converting to cash)
• Under the column titled “ACTUAL OR DISPOSED” enter whether the client still owns this asset (actual) or if the client sold or cashed in the asset (disposed).  Disposed of assets are counted for all assets disposed of 2 years prior to application. 
• The column of "Actual Income"  is used for assets that generate income.  Some bank accounts pay an interest rate for money held in the account, or the interest generated from a CD or money market account, or stock dividends, etc. If the asset generates income, compute the amount of income the asset generates and enter that amount here.  If the asset does not generate income, enter "0".  
</t>
    </r>
    <r>
      <rPr>
        <sz val="11"/>
        <color rgb="FFC00000"/>
        <rFont val="Calibri"/>
        <family val="2"/>
        <scheme val="minor"/>
      </rPr>
      <t xml:space="preserve">
</t>
    </r>
    <r>
      <rPr>
        <b/>
        <sz val="11"/>
        <color rgb="FFC00000"/>
        <rFont val="Calibri"/>
        <family val="2"/>
        <scheme val="minor"/>
      </rPr>
      <t xml:space="preserve">For questions about assets please submit a ticket at the HCA Help Desk at www.https://kyhmis.zendesk.com/home.  </t>
    </r>
    <r>
      <rPr>
        <sz val="11"/>
        <color rgb="FFFF0000"/>
        <rFont val="Calibri"/>
        <family val="2"/>
        <scheme val="minor"/>
      </rPr>
      <t xml:space="preserve"> </t>
    </r>
    <r>
      <rPr>
        <sz val="11"/>
        <color theme="1"/>
        <rFont val="Calibri"/>
        <family val="2"/>
        <scheme val="minor"/>
      </rPr>
      <t xml:space="preserve">                                                                                                                                                                     
</t>
    </r>
  </si>
  <si>
    <r>
      <rPr>
        <b/>
        <sz val="11"/>
        <rFont val="Arial"/>
        <family val="2"/>
      </rPr>
      <t>Step 1</t>
    </r>
    <r>
      <rPr>
        <b/>
        <sz val="11"/>
        <color rgb="FFC00000"/>
        <rFont val="Arial"/>
        <family val="2"/>
      </rPr>
      <t xml:space="preserve"> - Enter information for Income and Assets (as indicated in the instructions below) into the calculator on "Step 1 Annual Income" Worksheet tab.  This information worksheet will calculate the annual income and transfer it to the "Step 2 - TBRA Subsidy Worksheet" tab.                                                                                                            </t>
    </r>
    <r>
      <rPr>
        <b/>
        <sz val="11"/>
        <rFont val="Arial"/>
        <family val="2"/>
      </rPr>
      <t xml:space="preserve">Step 2 </t>
    </r>
    <r>
      <rPr>
        <b/>
        <sz val="11"/>
        <color rgb="FFC00000"/>
        <rFont val="Arial"/>
        <family val="2"/>
      </rPr>
      <t xml:space="preserve">-Complete the yellow highlighted cells on the "Step 2- TBRA Subsidy Worksheet" Tab, paying close attention to the instructions for each question.  The other cells will automatically populate from formulas.  If you enter the correct numbers into the yellow cells the subsidy calculations, as indicated in rows 29, 30 and 31, will be correct.                                                                                  </t>
    </r>
    <r>
      <rPr>
        <b/>
        <sz val="11"/>
        <rFont val="Arial"/>
        <family val="2"/>
      </rPr>
      <t xml:space="preserve">Step 3 </t>
    </r>
    <r>
      <rPr>
        <b/>
        <sz val="11"/>
        <color rgb="FFC00000"/>
        <rFont val="Arial"/>
        <family val="2"/>
      </rPr>
      <t xml:space="preserve">- Complete the yellow highlighted cells on the "Step 3- Voucher" tab.  The other cells will automatically populate to give you a completed voucher to give to the client/landlord.                                                   </t>
    </r>
    <r>
      <rPr>
        <b/>
        <sz val="11"/>
        <rFont val="Arial"/>
        <family val="2"/>
      </rPr>
      <t xml:space="preserve">Print one copy of step 1 and 2 for the client file and print 2-3 copies of step 3, one for the client file, one for the client and possibley one for the client to give the landlord.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</si>
</sst>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dd/yy"/>
    <numFmt numFmtId="165" formatCode="&quot;$&quot;#,##0"/>
    <numFmt numFmtId="166" formatCode="&quot;$&quot;#,##0.00"/>
    <numFmt numFmtId="167" formatCode="_(&quot;$&quot;* #,##0_);_(&quot;$&quot;* \(#,##0\);_(&quot;$&quot;* &quot;-&quot;??_);_(@_)"/>
  </numFmts>
  <fonts count="46" x14ac:knownFonts="1">
    <font>
      <sz val="11"/>
      <color theme="1"/>
      <name val="Calibri"/>
      <family val="2"/>
      <scheme val="minor"/>
    </font>
    <font>
      <sz val="11"/>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0"/>
      <name val="Bookman Old Style"/>
      <family val="1"/>
    </font>
    <font>
      <sz val="10"/>
      <name val="Arial"/>
    </font>
    <font>
      <sz val="12"/>
      <name val="Calibri"/>
      <family val="2"/>
      <scheme val="minor"/>
    </font>
    <font>
      <sz val="10"/>
      <name val="Calibri"/>
      <family val="2"/>
      <scheme val="minor"/>
    </font>
    <font>
      <b/>
      <sz val="10"/>
      <name val="Calibri"/>
      <family val="2"/>
      <scheme val="minor"/>
    </font>
    <font>
      <b/>
      <sz val="14"/>
      <name val="Calibri"/>
      <family val="2"/>
      <scheme val="minor"/>
    </font>
    <font>
      <sz val="10"/>
      <name val="Arial"/>
      <family val="2"/>
    </font>
    <font>
      <b/>
      <sz val="11"/>
      <name val="Calibri"/>
      <family val="2"/>
      <scheme val="minor"/>
    </font>
    <font>
      <sz val="10"/>
      <color theme="1"/>
      <name val="Calibri"/>
      <family val="2"/>
      <scheme val="minor"/>
    </font>
    <font>
      <b/>
      <sz val="10"/>
      <color theme="1"/>
      <name val="Calibri"/>
      <family val="2"/>
      <scheme val="minor"/>
    </font>
    <font>
      <b/>
      <sz val="12"/>
      <name val="Calibri"/>
      <family val="2"/>
      <scheme val="minor"/>
    </font>
    <font>
      <b/>
      <u/>
      <sz val="12"/>
      <name val="Calibri"/>
      <family val="2"/>
      <scheme val="minor"/>
    </font>
    <font>
      <b/>
      <sz val="14"/>
      <name val="Arial"/>
      <family val="2"/>
    </font>
    <font>
      <b/>
      <sz val="12"/>
      <name val="Arial"/>
      <family val="2"/>
    </font>
    <font>
      <b/>
      <sz val="10"/>
      <name val="Arial"/>
      <family val="2"/>
    </font>
    <font>
      <b/>
      <sz val="9"/>
      <name val="Arial"/>
      <family val="2"/>
    </font>
    <font>
      <sz val="9"/>
      <name val="Arial"/>
      <family val="2"/>
    </font>
    <font>
      <sz val="8"/>
      <name val="Arial"/>
      <family val="2"/>
    </font>
    <font>
      <b/>
      <sz val="11"/>
      <name val="Arial"/>
      <family val="2"/>
    </font>
    <font>
      <b/>
      <sz val="11"/>
      <color rgb="FFFF0000"/>
      <name val="Calibri"/>
      <family val="2"/>
      <scheme val="minor"/>
    </font>
    <font>
      <u/>
      <sz val="11"/>
      <color theme="1"/>
      <name val="Calibri"/>
      <family val="2"/>
      <scheme val="minor"/>
    </font>
    <font>
      <b/>
      <sz val="20"/>
      <color theme="1"/>
      <name val="Calibri"/>
      <family val="2"/>
      <scheme val="minor"/>
    </font>
    <font>
      <b/>
      <sz val="8"/>
      <name val="Calibri"/>
      <family val="2"/>
      <scheme val="minor"/>
    </font>
    <font>
      <u/>
      <sz val="14"/>
      <color theme="1"/>
      <name val="Calibri"/>
      <family val="2"/>
      <scheme val="minor"/>
    </font>
    <font>
      <sz val="16"/>
      <name val="Calibri"/>
      <family val="2"/>
      <scheme val="minor"/>
    </font>
    <font>
      <b/>
      <sz val="14"/>
      <color theme="1"/>
      <name val="Calibri"/>
      <family val="2"/>
      <scheme val="minor"/>
    </font>
    <font>
      <sz val="11"/>
      <name val="Calibri"/>
      <family val="2"/>
      <scheme val="minor"/>
    </font>
    <font>
      <b/>
      <sz val="9"/>
      <color rgb="FFFF0000"/>
      <name val="Arial"/>
      <family val="2"/>
    </font>
    <font>
      <b/>
      <u/>
      <sz val="10"/>
      <name val="Arial"/>
      <family val="2"/>
    </font>
    <font>
      <sz val="9"/>
      <color indexed="81"/>
      <name val="Tahoma"/>
      <charset val="1"/>
    </font>
    <font>
      <b/>
      <sz val="9"/>
      <color indexed="81"/>
      <name val="Tahoma"/>
      <charset val="1"/>
    </font>
    <font>
      <b/>
      <sz val="11"/>
      <color theme="0"/>
      <name val="Calibri"/>
      <family val="2"/>
      <scheme val="minor"/>
    </font>
    <font>
      <sz val="11"/>
      <color rgb="FFFF0000"/>
      <name val="Calibri"/>
      <family val="2"/>
      <scheme val="minor"/>
    </font>
    <font>
      <sz val="11"/>
      <color theme="0"/>
      <name val="Calibri"/>
      <family val="2"/>
      <scheme val="minor"/>
    </font>
    <font>
      <sz val="11"/>
      <color theme="0"/>
      <name val="Modern No. 20"/>
      <family val="1"/>
    </font>
    <font>
      <sz val="11"/>
      <color theme="0"/>
      <name val="Calibri"/>
      <family val="1"/>
      <scheme val="minor"/>
    </font>
    <font>
      <b/>
      <sz val="11"/>
      <color theme="0"/>
      <name val="Calibri"/>
      <family val="1"/>
      <scheme val="minor"/>
    </font>
    <font>
      <b/>
      <sz val="11"/>
      <color rgb="FFC00000"/>
      <name val="Arial"/>
      <family val="2"/>
    </font>
    <font>
      <b/>
      <sz val="11"/>
      <color rgb="FFC00000"/>
      <name val="Calibri"/>
      <family val="2"/>
      <scheme val="minor"/>
    </font>
    <font>
      <sz val="11"/>
      <color rgb="FFC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indexed="58"/>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6"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49">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44" fontId="4" fillId="0" borderId="0" xfId="1" applyFont="1"/>
    <xf numFmtId="0" fontId="4" fillId="0" borderId="0" xfId="0" applyFont="1" applyAlignment="1">
      <alignment vertical="center" wrapText="1"/>
    </xf>
    <xf numFmtId="0" fontId="4" fillId="0" borderId="0" xfId="0" applyFont="1" applyAlignment="1">
      <alignment horizontal="left" vertical="center" wrapText="1"/>
    </xf>
    <xf numFmtId="44" fontId="4" fillId="0" borderId="0" xfId="1" applyFont="1" applyAlignment="1">
      <alignment horizontal="center" vertical="center"/>
    </xf>
    <xf numFmtId="0" fontId="4" fillId="0" borderId="0" xfId="0" applyFont="1" applyAlignment="1">
      <alignment horizontal="center" vertical="center"/>
    </xf>
    <xf numFmtId="44" fontId="4" fillId="0" borderId="0" xfId="1" applyFont="1" applyFill="1"/>
    <xf numFmtId="0" fontId="4" fillId="0" borderId="0" xfId="0" applyFont="1" applyFill="1"/>
    <xf numFmtId="44" fontId="4" fillId="0" borderId="0" xfId="0" applyNumberFormat="1" applyFont="1"/>
    <xf numFmtId="0" fontId="4"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vertical="center"/>
    </xf>
    <xf numFmtId="44" fontId="4" fillId="0" borderId="0" xfId="0" applyNumberFormat="1" applyFont="1" applyAlignment="1">
      <alignment vertical="center"/>
    </xf>
    <xf numFmtId="0" fontId="3" fillId="0" borderId="0" xfId="0" applyFont="1" applyAlignment="1">
      <alignment vertical="center"/>
    </xf>
    <xf numFmtId="44" fontId="4" fillId="0" borderId="0" xfId="1" applyFont="1" applyAlignment="1">
      <alignment vertical="center"/>
    </xf>
    <xf numFmtId="0" fontId="9" fillId="0" borderId="0" xfId="2" applyFont="1" applyAlignment="1">
      <alignment vertical="top" wrapText="1"/>
    </xf>
    <xf numFmtId="0" fontId="8" fillId="0" borderId="0" xfId="2" applyFont="1"/>
    <xf numFmtId="0" fontId="5" fillId="0" borderId="0" xfId="0" applyFont="1"/>
    <xf numFmtId="0" fontId="13" fillId="0" borderId="0" xfId="2" applyFont="1"/>
    <xf numFmtId="0" fontId="0" fillId="0" borderId="0" xfId="0"/>
    <xf numFmtId="0" fontId="9" fillId="0" borderId="0" xfId="2" applyFont="1" applyAlignment="1">
      <alignment horizontal="left" vertical="top" wrapText="1"/>
    </xf>
    <xf numFmtId="0" fontId="9" fillId="0" borderId="0" xfId="2" applyFont="1" applyAlignment="1">
      <alignment vertical="top" wrapText="1"/>
    </xf>
    <xf numFmtId="0" fontId="14" fillId="0" borderId="0" xfId="0" applyFont="1" applyAlignment="1">
      <alignment vertical="top" wrapText="1"/>
    </xf>
    <xf numFmtId="0" fontId="14" fillId="0" borderId="0" xfId="0" applyFont="1"/>
    <xf numFmtId="0" fontId="15" fillId="0" borderId="0" xfId="0" applyFont="1" applyAlignment="1">
      <alignment vertical="top" wrapText="1"/>
    </xf>
    <xf numFmtId="0" fontId="9" fillId="0" borderId="0" xfId="2" applyFont="1" applyBorder="1" applyAlignment="1">
      <alignment vertical="top" wrapText="1"/>
    </xf>
    <xf numFmtId="0" fontId="0" fillId="0" borderId="0" xfId="0"/>
    <xf numFmtId="0" fontId="8" fillId="0" borderId="6" xfId="2" applyFont="1" applyFill="1" applyBorder="1"/>
    <xf numFmtId="0" fontId="8" fillId="0" borderId="12" xfId="2" applyFont="1" applyFill="1" applyBorder="1" applyProtection="1">
      <protection locked="0"/>
    </xf>
    <xf numFmtId="0" fontId="2" fillId="0" borderId="0" xfId="0" applyFont="1" applyFill="1"/>
    <xf numFmtId="0" fontId="3" fillId="0" borderId="0" xfId="0" applyFont="1" applyAlignment="1">
      <alignment horizontal="center" vertical="top"/>
    </xf>
    <xf numFmtId="0" fontId="4" fillId="0" borderId="0" xfId="0" applyFont="1" applyAlignment="1">
      <alignment vertical="top" wrapText="1"/>
    </xf>
    <xf numFmtId="0" fontId="4" fillId="0" borderId="0" xfId="0" applyFont="1" applyAlignment="1"/>
    <xf numFmtId="0" fontId="8" fillId="0" borderId="0" xfId="0" applyFont="1" applyAlignment="1">
      <alignment vertical="top" wrapText="1"/>
    </xf>
    <xf numFmtId="44" fontId="2" fillId="0" borderId="0" xfId="0" applyNumberFormat="1" applyFont="1"/>
    <xf numFmtId="44" fontId="2" fillId="0" borderId="0" xfId="0" applyNumberFormat="1" applyFont="1" applyFill="1" applyBorder="1"/>
    <xf numFmtId="44" fontId="2" fillId="0" borderId="0" xfId="0" applyNumberFormat="1" applyFont="1" applyBorder="1"/>
    <xf numFmtId="44" fontId="4" fillId="0" borderId="0" xfId="1" applyNumberFormat="1" applyFont="1" applyFill="1" applyBorder="1" applyAlignment="1" applyProtection="1">
      <alignment vertical="center"/>
    </xf>
    <xf numFmtId="0" fontId="19" fillId="0" borderId="0" xfId="0" applyFont="1" applyAlignment="1" applyProtection="1">
      <alignment horizontal="center" wrapText="1"/>
    </xf>
    <xf numFmtId="0" fontId="0" fillId="0" borderId="0" xfId="0" applyFill="1" applyBorder="1" applyAlignment="1" applyProtection="1"/>
    <xf numFmtId="0" fontId="0" fillId="5" borderId="24" xfId="0" applyFill="1" applyBorder="1" applyProtection="1"/>
    <xf numFmtId="0" fontId="0" fillId="6" borderId="22" xfId="0" applyFill="1" applyBorder="1" applyAlignment="1" applyProtection="1"/>
    <xf numFmtId="0" fontId="0" fillId="0" borderId="22" xfId="0" applyBorder="1" applyProtection="1"/>
    <xf numFmtId="0" fontId="21" fillId="0" borderId="0" xfId="0" applyFont="1" applyProtection="1"/>
    <xf numFmtId="166" fontId="20" fillId="0" borderId="0" xfId="0" applyNumberFormat="1" applyFont="1" applyFill="1" applyBorder="1" applyAlignment="1" applyProtection="1"/>
    <xf numFmtId="165" fontId="20" fillId="0" borderId="0" xfId="0" applyNumberFormat="1" applyFont="1" applyFill="1" applyBorder="1" applyAlignment="1" applyProtection="1"/>
    <xf numFmtId="166" fontId="20" fillId="0" borderId="1" xfId="0" applyNumberFormat="1" applyFont="1" applyFill="1" applyBorder="1" applyAlignment="1" applyProtection="1"/>
    <xf numFmtId="0" fontId="0" fillId="0" borderId="0" xfId="0" applyFill="1" applyBorder="1" applyProtection="1"/>
    <xf numFmtId="0" fontId="0" fillId="0" borderId="0" xfId="0" applyNumberFormat="1" applyBorder="1" applyAlignment="1" applyProtection="1"/>
    <xf numFmtId="0" fontId="0" fillId="0" borderId="29" xfId="0" applyFill="1" applyBorder="1" applyProtection="1"/>
    <xf numFmtId="0" fontId="0" fillId="0" borderId="31" xfId="0" applyNumberFormat="1" applyBorder="1" applyAlignment="1" applyProtection="1"/>
    <xf numFmtId="0" fontId="0" fillId="0" borderId="32" xfId="0" applyNumberFormat="1" applyBorder="1" applyAlignment="1" applyProtection="1"/>
    <xf numFmtId="0" fontId="0" fillId="0" borderId="31" xfId="0" applyFill="1" applyBorder="1" applyAlignment="1" applyProtection="1"/>
    <xf numFmtId="0" fontId="0" fillId="0" borderId="31" xfId="0" applyNumberFormat="1" applyFill="1" applyBorder="1" applyAlignment="1" applyProtection="1"/>
    <xf numFmtId="164" fontId="0" fillId="0" borderId="27" xfId="0" applyNumberFormat="1" applyFill="1" applyBorder="1" applyAlignment="1" applyProtection="1">
      <alignment horizontal="left"/>
      <protection locked="0"/>
    </xf>
    <xf numFmtId="0" fontId="0" fillId="0" borderId="0" xfId="0" applyNumberFormat="1" applyFill="1" applyBorder="1" applyAlignment="1" applyProtection="1"/>
    <xf numFmtId="49" fontId="26" fillId="0" borderId="26" xfId="0" applyNumberFormat="1" applyFont="1" applyFill="1" applyBorder="1" applyAlignment="1" applyProtection="1"/>
    <xf numFmtId="1" fontId="8" fillId="0" borderId="1" xfId="2" applyNumberFormat="1" applyFont="1" applyFill="1" applyBorder="1" applyAlignment="1" applyProtection="1">
      <alignment horizontal="center"/>
    </xf>
    <xf numFmtId="0" fontId="16" fillId="0" borderId="1" xfId="2" applyFont="1" applyBorder="1" applyAlignment="1">
      <alignment horizontal="center" wrapText="1"/>
    </xf>
    <xf numFmtId="0" fontId="16" fillId="0" borderId="15" xfId="2" applyFont="1" applyBorder="1"/>
    <xf numFmtId="0" fontId="16" fillId="0" borderId="5" xfId="2" applyFont="1" applyBorder="1"/>
    <xf numFmtId="0" fontId="16" fillId="0" borderId="1" xfId="2" applyFont="1" applyBorder="1" applyAlignment="1" applyProtection="1">
      <alignment horizontal="center" vertical="center" wrapText="1"/>
    </xf>
    <xf numFmtId="0" fontId="28" fillId="0" borderId="13" xfId="2" applyFont="1" applyBorder="1" applyAlignment="1">
      <alignment vertical="center" wrapText="1"/>
    </xf>
    <xf numFmtId="0" fontId="28" fillId="0" borderId="1" xfId="2" applyFont="1" applyBorder="1" applyAlignment="1">
      <alignment vertical="center" wrapText="1"/>
    </xf>
    <xf numFmtId="0" fontId="4" fillId="0" borderId="0" xfId="0" applyFont="1" applyAlignment="1">
      <alignment horizontal="right"/>
    </xf>
    <xf numFmtId="0" fontId="25" fillId="0" borderId="0" xfId="0" applyNumberFormat="1" applyFont="1" applyFill="1" applyBorder="1" applyAlignment="1" applyProtection="1">
      <alignment horizontal="right"/>
    </xf>
    <xf numFmtId="0" fontId="20" fillId="0" borderId="1" xfId="0" applyFont="1" applyBorder="1" applyAlignment="1" applyProtection="1">
      <alignment horizontal="center" wrapText="1"/>
    </xf>
    <xf numFmtId="0" fontId="16" fillId="0" borderId="14" xfId="2" applyFont="1" applyBorder="1" applyAlignment="1">
      <alignment horizontal="center" wrapText="1"/>
    </xf>
    <xf numFmtId="0" fontId="12" fillId="0" borderId="0" xfId="0" applyFont="1" applyFill="1" applyBorder="1" applyAlignment="1" applyProtection="1">
      <alignment horizontal="left"/>
    </xf>
    <xf numFmtId="0" fontId="0" fillId="0" borderId="0" xfId="0" applyFont="1" applyFill="1" applyBorder="1" applyAlignment="1" applyProtection="1">
      <alignment horizontal="left"/>
    </xf>
    <xf numFmtId="166" fontId="20" fillId="0" borderId="1" xfId="0" applyNumberFormat="1" applyFont="1" applyFill="1" applyBorder="1" applyProtection="1"/>
    <xf numFmtId="166" fontId="24" fillId="0" borderId="36" xfId="0" applyNumberFormat="1" applyFont="1" applyFill="1" applyBorder="1" applyAlignment="1" applyProtection="1"/>
    <xf numFmtId="0" fontId="12" fillId="0" borderId="0" xfId="0" applyFont="1" applyFill="1" applyBorder="1" applyAlignment="1" applyProtection="1"/>
    <xf numFmtId="0" fontId="29" fillId="2" borderId="0" xfId="0" applyFont="1" applyFill="1" applyBorder="1" applyAlignment="1" applyProtection="1">
      <alignment horizontal="left"/>
      <protection locked="0"/>
    </xf>
    <xf numFmtId="44" fontId="4" fillId="0" borderId="0" xfId="0" applyNumberFormat="1" applyFont="1" applyBorder="1" applyProtection="1"/>
    <xf numFmtId="14" fontId="8" fillId="0" borderId="1" xfId="2" applyNumberFormat="1" applyFont="1" applyFill="1" applyBorder="1" applyAlignment="1">
      <alignment horizontal="center"/>
    </xf>
    <xf numFmtId="0" fontId="8" fillId="2" borderId="13" xfId="2" applyFont="1" applyFill="1" applyBorder="1"/>
    <xf numFmtId="44" fontId="4" fillId="2" borderId="1"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protection locked="0"/>
    </xf>
    <xf numFmtId="0" fontId="4" fillId="2" borderId="1" xfId="1" applyNumberFormat="1" applyFont="1" applyFill="1" applyBorder="1" applyAlignment="1" applyProtection="1">
      <alignment horizontal="center"/>
      <protection locked="0"/>
    </xf>
    <xf numFmtId="166" fontId="0" fillId="2" borderId="1" xfId="1" applyNumberFormat="1" applyFont="1" applyFill="1" applyBorder="1" applyAlignment="1" applyProtection="1">
      <alignment horizontal="right"/>
      <protection locked="0"/>
    </xf>
    <xf numFmtId="166" fontId="0" fillId="2" borderId="23" xfId="1" applyNumberFormat="1" applyFont="1" applyFill="1" applyBorder="1" applyAlignment="1" applyProtection="1">
      <alignment horizontal="right"/>
      <protection locked="0"/>
    </xf>
    <xf numFmtId="166" fontId="0" fillId="2" borderId="13" xfId="1" applyNumberFormat="1" applyFont="1" applyFill="1" applyBorder="1" applyAlignment="1" applyProtection="1">
      <alignment horizontal="right"/>
      <protection locked="0"/>
    </xf>
    <xf numFmtId="166" fontId="0" fillId="2" borderId="1" xfId="1" applyNumberFormat="1" applyFont="1" applyFill="1" applyBorder="1" applyAlignment="1" applyProtection="1">
      <alignment horizontal="center"/>
      <protection locked="0"/>
    </xf>
    <xf numFmtId="14" fontId="4" fillId="0" borderId="1" xfId="0" applyNumberFormat="1" applyFont="1" applyFill="1" applyBorder="1" applyAlignment="1" applyProtection="1">
      <alignment horizontal="center" vertical="center"/>
    </xf>
    <xf numFmtId="0" fontId="9" fillId="0" borderId="1" xfId="2" applyFont="1" applyFill="1" applyBorder="1" applyAlignment="1" applyProtection="1">
      <alignment horizontal="center"/>
    </xf>
    <xf numFmtId="0" fontId="9" fillId="0" borderId="13" xfId="2" applyFont="1" applyFill="1" applyBorder="1" applyAlignment="1" applyProtection="1">
      <alignment horizontal="center"/>
    </xf>
    <xf numFmtId="14" fontId="8" fillId="2" borderId="1" xfId="2" applyNumberFormat="1" applyFont="1" applyFill="1" applyBorder="1" applyAlignment="1" applyProtection="1">
      <alignment horizontal="center"/>
      <protection locked="0"/>
    </xf>
    <xf numFmtId="0" fontId="0" fillId="2" borderId="2" xfId="0" applyFill="1" applyBorder="1"/>
    <xf numFmtId="0" fontId="31" fillId="0" borderId="0" xfId="0" applyFont="1"/>
    <xf numFmtId="0" fontId="31" fillId="0" borderId="0" xfId="0" applyFont="1" applyBorder="1"/>
    <xf numFmtId="0" fontId="2" fillId="0" borderId="0" xfId="0" applyFont="1" applyFill="1" applyBorder="1" applyAlignment="1" applyProtection="1">
      <protection locked="0"/>
    </xf>
    <xf numFmtId="0" fontId="29" fillId="2" borderId="0" xfId="0" applyNumberFormat="1" applyFont="1" applyFill="1" applyBorder="1" applyAlignment="1" applyProtection="1">
      <protection locked="0"/>
    </xf>
    <xf numFmtId="0" fontId="29" fillId="0" borderId="0" xfId="0" applyNumberFormat="1" applyFont="1" applyFill="1" applyBorder="1" applyAlignment="1" applyProtection="1">
      <protection locked="0"/>
    </xf>
    <xf numFmtId="0" fontId="29" fillId="2" borderId="0" xfId="0" applyFont="1" applyFill="1" applyBorder="1" applyAlignment="1" applyProtection="1">
      <protection locked="0"/>
    </xf>
    <xf numFmtId="0" fontId="29" fillId="0" borderId="0" xfId="0" applyFont="1" applyFill="1" applyBorder="1" applyAlignment="1" applyProtection="1">
      <protection locked="0"/>
    </xf>
    <xf numFmtId="49" fontId="13" fillId="0" borderId="26" xfId="0" applyNumberFormat="1" applyFont="1" applyFill="1" applyBorder="1" applyAlignment="1" applyProtection="1">
      <alignment horizontal="right"/>
    </xf>
    <xf numFmtId="0" fontId="25" fillId="0" borderId="0" xfId="0" applyNumberFormat="1" applyFont="1" applyFill="1" applyBorder="1" applyAlignment="1" applyProtection="1">
      <alignment horizontal="right"/>
    </xf>
    <xf numFmtId="166" fontId="0" fillId="2" borderId="1" xfId="1" applyNumberFormat="1" applyFont="1" applyFill="1" applyBorder="1" applyAlignment="1" applyProtection="1">
      <protection locked="0"/>
    </xf>
    <xf numFmtId="0" fontId="32" fillId="0" borderId="0" xfId="0" applyFont="1" applyFill="1" applyBorder="1" applyAlignment="1" applyProtection="1"/>
    <xf numFmtId="0" fontId="18" fillId="0" borderId="0" xfId="0" applyFont="1" applyAlignment="1" applyProtection="1">
      <alignment horizontal="center" vertical="center" wrapText="1"/>
    </xf>
    <xf numFmtId="166" fontId="0" fillId="2" borderId="1" xfId="1" applyNumberFormat="1" applyFont="1" applyFill="1" applyBorder="1" applyAlignment="1" applyProtection="1">
      <alignment horizontal="right"/>
      <protection locked="0"/>
    </xf>
    <xf numFmtId="0" fontId="0" fillId="2" borderId="0" xfId="0" applyFont="1" applyFill="1" applyBorder="1" applyAlignment="1" applyProtection="1">
      <protection locked="0"/>
    </xf>
    <xf numFmtId="0" fontId="0" fillId="2" borderId="0" xfId="0" applyFill="1" applyBorder="1" applyAlignment="1" applyProtection="1"/>
    <xf numFmtId="0" fontId="0" fillId="2" borderId="0" xfId="0" applyFill="1" applyBorder="1" applyProtection="1"/>
    <xf numFmtId="0" fontId="0" fillId="2" borderId="26" xfId="0" applyNumberFormat="1" applyFont="1" applyFill="1" applyBorder="1" applyAlignment="1" applyProtection="1">
      <protection locked="0"/>
    </xf>
    <xf numFmtId="0" fontId="26" fillId="2" borderId="26" xfId="0" applyNumberFormat="1" applyFont="1" applyFill="1" applyBorder="1" applyAlignment="1" applyProtection="1"/>
    <xf numFmtId="14" fontId="26" fillId="2" borderId="26" xfId="0" applyNumberFormat="1" applyFont="1" applyFill="1" applyBorder="1" applyAlignment="1" applyProtection="1">
      <alignment horizontal="center"/>
      <protection locked="0"/>
    </xf>
    <xf numFmtId="14" fontId="26" fillId="0" borderId="31" xfId="0" applyNumberFormat="1" applyFont="1" applyFill="1" applyBorder="1" applyAlignment="1" applyProtection="1">
      <alignment horizontal="left"/>
    </xf>
    <xf numFmtId="166" fontId="13" fillId="0" borderId="0" xfId="0" applyNumberFormat="1" applyFont="1" applyFill="1" applyBorder="1" applyAlignment="1" applyProtection="1"/>
    <xf numFmtId="166" fontId="0" fillId="2" borderId="13" xfId="1" applyNumberFormat="1" applyFont="1" applyFill="1" applyBorder="1" applyAlignment="1" applyProtection="1">
      <protection locked="0"/>
    </xf>
    <xf numFmtId="0" fontId="25" fillId="0" borderId="0" xfId="0" applyNumberFormat="1" applyFont="1" applyFill="1" applyBorder="1" applyAlignment="1" applyProtection="1">
      <alignment horizontal="left"/>
    </xf>
    <xf numFmtId="0" fontId="0" fillId="0" borderId="0" xfId="0" applyAlignment="1">
      <alignment wrapText="1"/>
    </xf>
    <xf numFmtId="0" fontId="0" fillId="0" borderId="0" xfId="0" applyBorder="1" applyAlignment="1">
      <alignment vertical="top"/>
    </xf>
    <xf numFmtId="0" fontId="18" fillId="0" borderId="0" xfId="0" applyFont="1" applyAlignment="1" applyProtection="1">
      <alignment vertical="center" wrapText="1"/>
    </xf>
    <xf numFmtId="0" fontId="0" fillId="0" borderId="0" xfId="0" applyBorder="1" applyAlignment="1">
      <alignment vertical="top" wrapText="1"/>
    </xf>
    <xf numFmtId="0" fontId="20" fillId="0" borderId="7" xfId="0" applyFont="1" applyBorder="1" applyAlignment="1" applyProtection="1">
      <alignment horizontal="center" wrapText="1"/>
    </xf>
    <xf numFmtId="1" fontId="0" fillId="2" borderId="7" xfId="1" applyNumberFormat="1" applyFont="1" applyFill="1" applyBorder="1" applyAlignment="1" applyProtection="1">
      <alignment horizontal="center"/>
      <protection locked="0"/>
    </xf>
    <xf numFmtId="1" fontId="0" fillId="2" borderId="10" xfId="1" applyNumberFormat="1" applyFont="1" applyFill="1" applyBorder="1" applyAlignment="1" applyProtection="1">
      <alignment horizontal="center"/>
      <protection locked="0"/>
    </xf>
    <xf numFmtId="167" fontId="4" fillId="0" borderId="1" xfId="0" applyNumberFormat="1" applyFont="1" applyBorder="1" applyProtection="1"/>
    <xf numFmtId="167" fontId="0" fillId="0" borderId="1" xfId="0" applyNumberFormat="1" applyBorder="1"/>
    <xf numFmtId="167" fontId="4" fillId="0" borderId="1" xfId="0" applyNumberFormat="1" applyFont="1" applyBorder="1" applyAlignment="1" applyProtection="1">
      <alignment vertical="center"/>
    </xf>
    <xf numFmtId="167" fontId="4" fillId="2" borderId="1" xfId="0" applyNumberFormat="1" applyFont="1" applyFill="1" applyBorder="1" applyProtection="1"/>
    <xf numFmtId="167" fontId="3" fillId="0" borderId="1" xfId="1" applyNumberFormat="1" applyFont="1" applyBorder="1" applyProtection="1"/>
    <xf numFmtId="167" fontId="4" fillId="0" borderId="1" xfId="1" applyNumberFormat="1" applyFont="1" applyFill="1" applyBorder="1" applyProtection="1"/>
    <xf numFmtId="167" fontId="4" fillId="2" borderId="1" xfId="0" applyNumberFormat="1" applyFont="1" applyFill="1" applyBorder="1" applyAlignment="1" applyProtection="1">
      <alignment vertical="center"/>
      <protection locked="0"/>
    </xf>
    <xf numFmtId="167" fontId="0" fillId="0" borderId="23" xfId="0" applyNumberFormat="1" applyBorder="1"/>
    <xf numFmtId="167" fontId="4" fillId="2" borderId="1" xfId="1" applyNumberFormat="1" applyFont="1" applyFill="1" applyBorder="1" applyProtection="1">
      <protection locked="0"/>
    </xf>
    <xf numFmtId="167" fontId="4" fillId="0" borderId="1" xfId="1" applyNumberFormat="1" applyFont="1" applyBorder="1" applyProtection="1"/>
    <xf numFmtId="167" fontId="4" fillId="2" borderId="1" xfId="1" applyNumberFormat="1" applyFont="1" applyFill="1" applyBorder="1" applyAlignment="1" applyProtection="1">
      <alignment horizontal="center" vertical="center"/>
      <protection locked="0"/>
    </xf>
    <xf numFmtId="0" fontId="18" fillId="0" borderId="0" xfId="0" applyFont="1" applyAlignment="1" applyProtection="1">
      <alignment horizontal="center" vertical="center" wrapText="1"/>
    </xf>
    <xf numFmtId="0" fontId="18" fillId="0" borderId="40" xfId="0" applyFont="1" applyBorder="1" applyAlignment="1" applyProtection="1">
      <alignment horizontal="center" vertical="center" wrapText="1"/>
    </xf>
    <xf numFmtId="0" fontId="41" fillId="7" borderId="41" xfId="0" applyFont="1" applyFill="1" applyBorder="1"/>
    <xf numFmtId="0" fontId="42" fillId="7" borderId="41" xfId="0" applyFont="1" applyFill="1" applyBorder="1" applyAlignment="1">
      <alignment horizontal="left" vertical="top" wrapText="1"/>
    </xf>
    <xf numFmtId="0" fontId="43" fillId="0" borderId="41" xfId="0" applyFont="1" applyBorder="1" applyAlignment="1" applyProtection="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166" fontId="16" fillId="0" borderId="19" xfId="0" applyNumberFormat="1" applyFont="1" applyFill="1" applyBorder="1" applyAlignment="1" applyProtection="1">
      <alignment horizontal="right"/>
    </xf>
    <xf numFmtId="166" fontId="16" fillId="0" borderId="21" xfId="0" applyNumberFormat="1" applyFont="1" applyFill="1" applyBorder="1" applyAlignment="1" applyProtection="1">
      <alignment horizontal="right"/>
    </xf>
    <xf numFmtId="49" fontId="0" fillId="2" borderId="38" xfId="0" applyNumberFormat="1" applyFill="1" applyBorder="1" applyAlignment="1" applyProtection="1">
      <alignment horizontal="center"/>
      <protection locked="0"/>
    </xf>
    <xf numFmtId="49" fontId="0" fillId="2" borderId="31" xfId="0" applyNumberFormat="1" applyFill="1" applyBorder="1" applyAlignment="1" applyProtection="1">
      <alignment horizontal="center"/>
      <protection locked="0"/>
    </xf>
    <xf numFmtId="49" fontId="0" fillId="2" borderId="39" xfId="0" applyNumberFormat="1" applyFill="1" applyBorder="1" applyAlignment="1" applyProtection="1">
      <alignment horizontal="center"/>
      <protection locked="0"/>
    </xf>
    <xf numFmtId="49" fontId="0" fillId="2" borderId="1" xfId="0" applyNumberFormat="1" applyFill="1" applyBorder="1" applyAlignment="1" applyProtection="1">
      <alignment horizontal="center"/>
      <protection locked="0"/>
    </xf>
    <xf numFmtId="0" fontId="13" fillId="0" borderId="19" xfId="0" applyFont="1" applyFill="1" applyBorder="1" applyAlignment="1" applyProtection="1">
      <alignment horizontal="right"/>
    </xf>
    <xf numFmtId="0" fontId="13" fillId="0" borderId="20" xfId="0" applyFont="1" applyFill="1" applyBorder="1" applyAlignment="1" applyProtection="1">
      <alignment horizontal="right"/>
    </xf>
    <xf numFmtId="0" fontId="0" fillId="2" borderId="5" xfId="1" applyNumberFormat="1" applyFont="1" applyFill="1" applyBorder="1" applyAlignment="1" applyProtection="1">
      <alignment horizontal="center"/>
      <protection locked="0"/>
    </xf>
    <xf numFmtId="0" fontId="0" fillId="2" borderId="7" xfId="1" applyNumberFormat="1" applyFont="1" applyFill="1" applyBorder="1" applyAlignment="1" applyProtection="1">
      <alignment horizontal="center"/>
      <protection locked="0"/>
    </xf>
    <xf numFmtId="166" fontId="0" fillId="2" borderId="5" xfId="1" applyNumberFormat="1" applyFont="1" applyFill="1" applyBorder="1" applyAlignment="1" applyProtection="1">
      <alignment horizontal="right"/>
    </xf>
    <xf numFmtId="166" fontId="0" fillId="2" borderId="7" xfId="1" applyNumberFormat="1" applyFont="1" applyFill="1" applyBorder="1" applyAlignment="1" applyProtection="1">
      <alignment horizontal="right"/>
    </xf>
    <xf numFmtId="0" fontId="0" fillId="2" borderId="15" xfId="1" applyNumberFormat="1" applyFont="1" applyFill="1" applyBorder="1" applyAlignment="1" applyProtection="1">
      <alignment horizontal="center"/>
      <protection locked="0"/>
    </xf>
    <xf numFmtId="0" fontId="0" fillId="2" borderId="37" xfId="1" applyNumberFormat="1" applyFont="1" applyFill="1" applyBorder="1" applyAlignment="1" applyProtection="1">
      <alignment horizontal="center"/>
      <protection locked="0"/>
    </xf>
    <xf numFmtId="166" fontId="0" fillId="2" borderId="8" xfId="1" applyNumberFormat="1" applyFont="1" applyFill="1" applyBorder="1" applyAlignment="1" applyProtection="1">
      <alignment horizontal="right"/>
    </xf>
    <xf numFmtId="166" fontId="0" fillId="2" borderId="10" xfId="1" applyNumberFormat="1" applyFont="1" applyFill="1" applyBorder="1" applyAlignment="1" applyProtection="1">
      <alignment horizontal="right"/>
    </xf>
    <xf numFmtId="0" fontId="20" fillId="0" borderId="5" xfId="0" applyFont="1" applyBorder="1" applyAlignment="1" applyProtection="1">
      <alignment horizontal="center" wrapText="1"/>
    </xf>
    <xf numFmtId="0" fontId="20" fillId="0" borderId="22" xfId="0" applyFont="1" applyBorder="1" applyAlignment="1" applyProtection="1">
      <alignment horizontal="center" wrapText="1"/>
    </xf>
    <xf numFmtId="0" fontId="20" fillId="0" borderId="7" xfId="0" applyFont="1" applyBorder="1" applyAlignment="1" applyProtection="1">
      <alignment horizontal="center" wrapText="1"/>
    </xf>
    <xf numFmtId="0" fontId="25" fillId="0" borderId="30" xfId="0" applyNumberFormat="1" applyFont="1" applyFill="1" applyBorder="1" applyAlignment="1" applyProtection="1">
      <alignment horizontal="right"/>
    </xf>
    <xf numFmtId="0" fontId="25" fillId="0" borderId="31" xfId="0" applyNumberFormat="1" applyFont="1" applyFill="1" applyBorder="1" applyAlignment="1" applyProtection="1">
      <alignment horizontal="right"/>
    </xf>
    <xf numFmtId="0" fontId="18" fillId="0" borderId="0" xfId="0" applyFont="1" applyAlignment="1" applyProtection="1">
      <alignment horizontal="center" vertical="center" wrapText="1"/>
    </xf>
    <xf numFmtId="0" fontId="13" fillId="0" borderId="28" xfId="0" applyFont="1" applyFill="1" applyBorder="1" applyAlignment="1" applyProtection="1">
      <alignment horizontal="right"/>
    </xf>
    <xf numFmtId="0" fontId="13" fillId="0" borderId="0" xfId="0" applyFont="1" applyFill="1" applyBorder="1" applyAlignment="1" applyProtection="1">
      <alignment horizontal="right"/>
    </xf>
    <xf numFmtId="0" fontId="25" fillId="0" borderId="0" xfId="0" applyFont="1" applyFill="1" applyBorder="1" applyAlignment="1" applyProtection="1">
      <alignment horizontal="right"/>
    </xf>
    <xf numFmtId="0" fontId="13" fillId="0" borderId="25" xfId="0" applyFont="1" applyFill="1" applyBorder="1" applyAlignment="1" applyProtection="1">
      <alignment horizontal="right"/>
    </xf>
    <xf numFmtId="0" fontId="13" fillId="0" borderId="26" xfId="0" applyFont="1" applyFill="1" applyBorder="1" applyAlignment="1" applyProtection="1">
      <alignment horizontal="right"/>
    </xf>
    <xf numFmtId="0" fontId="0" fillId="0" borderId="19" xfId="0" applyFill="1" applyBorder="1" applyAlignment="1" applyProtection="1">
      <alignment horizontal="right"/>
    </xf>
    <xf numFmtId="0" fontId="0" fillId="0" borderId="20" xfId="0" applyFill="1" applyBorder="1" applyAlignment="1" applyProtection="1">
      <alignment horizontal="right"/>
    </xf>
    <xf numFmtId="0" fontId="0" fillId="0" borderId="21" xfId="0" applyFill="1" applyBorder="1" applyAlignment="1" applyProtection="1">
      <alignment horizontal="right"/>
    </xf>
    <xf numFmtId="49" fontId="0" fillId="0" borderId="24" xfId="0" applyNumberFormat="1" applyBorder="1" applyAlignment="1" applyProtection="1"/>
    <xf numFmtId="166" fontId="20" fillId="0" borderId="24" xfId="0" applyNumberFormat="1" applyFont="1" applyFill="1" applyBorder="1" applyAlignment="1" applyProtection="1"/>
    <xf numFmtId="0" fontId="0" fillId="0" borderId="22" xfId="0" applyBorder="1" applyAlignment="1" applyProtection="1"/>
    <xf numFmtId="49" fontId="0" fillId="2" borderId="1" xfId="0" applyNumberFormat="1" applyFill="1" applyBorder="1" applyAlignment="1" applyProtection="1">
      <protection locked="0"/>
    </xf>
    <xf numFmtId="166" fontId="0" fillId="2" borderId="1" xfId="1" applyNumberFormat="1" applyFont="1" applyFill="1" applyBorder="1" applyAlignment="1" applyProtection="1">
      <alignment horizontal="right"/>
      <protection locked="0"/>
    </xf>
    <xf numFmtId="49" fontId="0" fillId="2" borderId="23" xfId="0" applyNumberFormat="1" applyFill="1" applyBorder="1" applyAlignment="1" applyProtection="1">
      <protection locked="0"/>
    </xf>
    <xf numFmtId="49" fontId="0" fillId="2" borderId="33" xfId="0" applyNumberFormat="1" applyFill="1" applyBorder="1" applyAlignment="1" applyProtection="1">
      <protection locked="0"/>
    </xf>
    <xf numFmtId="166" fontId="0" fillId="2" borderId="33" xfId="1" applyNumberFormat="1" applyFont="1" applyFill="1" applyBorder="1" applyAlignment="1" applyProtection="1">
      <alignment horizontal="right"/>
      <protection locked="0"/>
    </xf>
    <xf numFmtId="166" fontId="0" fillId="2" borderId="5" xfId="1" applyNumberFormat="1" applyFont="1" applyFill="1" applyBorder="1" applyAlignment="1" applyProtection="1">
      <alignment horizontal="right"/>
      <protection locked="0"/>
    </xf>
    <xf numFmtId="166" fontId="0" fillId="2" borderId="7" xfId="1" applyNumberFormat="1" applyFont="1" applyFill="1" applyBorder="1" applyAlignment="1" applyProtection="1">
      <alignment horizontal="right"/>
      <protection locked="0"/>
    </xf>
    <xf numFmtId="0" fontId="0" fillId="0" borderId="1" xfId="0" applyFont="1" applyFill="1" applyBorder="1" applyAlignment="1" applyProtection="1">
      <alignment horizontal="left"/>
    </xf>
    <xf numFmtId="49" fontId="0" fillId="2" borderId="8"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10" xfId="0" applyNumberFormat="1" applyFill="1" applyBorder="1" applyAlignment="1" applyProtection="1">
      <alignment horizontal="center"/>
      <protection locked="0"/>
    </xf>
    <xf numFmtId="49" fontId="0" fillId="2" borderId="5" xfId="0" applyNumberFormat="1" applyFill="1" applyBorder="1" applyAlignment="1" applyProtection="1">
      <alignment horizontal="center"/>
      <protection locked="0"/>
    </xf>
    <xf numFmtId="49" fontId="0" fillId="2" borderId="22" xfId="0" applyNumberFormat="1" applyFill="1" applyBorder="1" applyAlignment="1" applyProtection="1">
      <alignment horizontal="center"/>
      <protection locked="0"/>
    </xf>
    <xf numFmtId="49" fontId="0" fillId="2" borderId="7" xfId="0" applyNumberFormat="1" applyFill="1" applyBorder="1" applyAlignment="1" applyProtection="1">
      <alignment horizontal="center"/>
      <protection locked="0"/>
    </xf>
    <xf numFmtId="49" fontId="0" fillId="2" borderId="5" xfId="0" applyNumberFormat="1" applyFill="1" applyBorder="1" applyAlignment="1" applyProtection="1">
      <alignment horizontal="left"/>
      <protection locked="0"/>
    </xf>
    <xf numFmtId="49" fontId="0" fillId="2" borderId="22" xfId="0" applyNumberFormat="1" applyFill="1" applyBorder="1" applyAlignment="1" applyProtection="1">
      <alignment horizontal="left"/>
      <protection locked="0"/>
    </xf>
    <xf numFmtId="49" fontId="0" fillId="2" borderId="7" xfId="0" applyNumberFormat="1" applyFill="1" applyBorder="1" applyAlignment="1" applyProtection="1">
      <alignment horizontal="left"/>
      <protection locked="0"/>
    </xf>
    <xf numFmtId="0" fontId="33" fillId="0" borderId="0" xfId="0" applyFont="1" applyAlignment="1" applyProtection="1">
      <alignment horizontal="left" wrapText="1"/>
    </xf>
    <xf numFmtId="0" fontId="20" fillId="0" borderId="1" xfId="0" applyFont="1" applyBorder="1" applyAlignment="1" applyProtection="1">
      <alignment horizontal="center"/>
    </xf>
    <xf numFmtId="0" fontId="3" fillId="3" borderId="0" xfId="0" applyFont="1" applyFill="1" applyAlignment="1">
      <alignment horizontal="center"/>
    </xf>
    <xf numFmtId="0" fontId="17" fillId="4" borderId="0" xfId="0" applyFont="1" applyFill="1" applyBorder="1" applyAlignment="1">
      <alignment horizontal="left" vertical="center" wrapText="1"/>
    </xf>
    <xf numFmtId="0" fontId="17" fillId="4" borderId="0" xfId="0" applyFont="1" applyFill="1" applyBorder="1" applyAlignment="1">
      <alignment horizontal="left" wrapText="1"/>
    </xf>
    <xf numFmtId="0" fontId="17" fillId="4" borderId="0" xfId="0" applyFont="1" applyFill="1" applyAlignment="1">
      <alignment horizontal="left"/>
    </xf>
    <xf numFmtId="0" fontId="27" fillId="3" borderId="0" xfId="0" applyFont="1" applyFill="1" applyAlignment="1">
      <alignment horizontal="center" vertical="center" wrapText="1"/>
    </xf>
    <xf numFmtId="0" fontId="3" fillId="3" borderId="0" xfId="0" applyFont="1" applyFill="1" applyAlignment="1">
      <alignment horizontal="center" vertical="center" wrapText="1"/>
    </xf>
    <xf numFmtId="0" fontId="14" fillId="0" borderId="0" xfId="0" applyFont="1" applyAlignment="1">
      <alignment horizontal="left" vertical="top" wrapText="1"/>
    </xf>
    <xf numFmtId="0" fontId="9" fillId="0" borderId="0" xfId="2" applyFont="1" applyAlignment="1">
      <alignment horizontal="left" vertical="top" wrapText="1"/>
    </xf>
    <xf numFmtId="0" fontId="15" fillId="0" borderId="0" xfId="0" applyFont="1" applyAlignment="1">
      <alignment horizontal="left" vertical="top" wrapText="1"/>
    </xf>
    <xf numFmtId="0" fontId="13" fillId="0" borderId="0" xfId="2" applyFont="1" applyAlignment="1">
      <alignment horizontal="left"/>
    </xf>
    <xf numFmtId="0" fontId="9" fillId="0" borderId="0" xfId="2" applyFont="1" applyBorder="1" applyAlignment="1">
      <alignment horizontal="left" vertical="top" wrapText="1"/>
    </xf>
    <xf numFmtId="0" fontId="13" fillId="0" borderId="0" xfId="2" applyFont="1" applyAlignment="1">
      <alignment horizontal="left" wrapText="1"/>
    </xf>
    <xf numFmtId="0" fontId="9" fillId="0" borderId="0" xfId="2" applyFont="1" applyAlignment="1">
      <alignment horizontal="left"/>
    </xf>
    <xf numFmtId="0" fontId="8" fillId="2" borderId="1" xfId="2" applyFont="1" applyFill="1" applyBorder="1" applyAlignment="1">
      <alignment horizontal="center"/>
    </xf>
    <xf numFmtId="0" fontId="8" fillId="2" borderId="11" xfId="2" applyFont="1" applyFill="1" applyBorder="1" applyAlignment="1">
      <alignment horizontal="center"/>
    </xf>
    <xf numFmtId="0" fontId="16" fillId="0" borderId="5" xfId="2" applyFont="1" applyBorder="1" applyAlignment="1" applyProtection="1">
      <alignment horizontal="center" vertical="center" wrapText="1"/>
    </xf>
    <xf numFmtId="0" fontId="16" fillId="0" borderId="7" xfId="2" applyFont="1" applyBorder="1" applyAlignment="1" applyProtection="1">
      <alignment horizontal="center" vertical="center" wrapText="1"/>
    </xf>
    <xf numFmtId="166" fontId="8" fillId="0" borderId="1" xfId="2" applyNumberFormat="1" applyFont="1" applyBorder="1" applyAlignment="1">
      <alignment horizontal="center"/>
    </xf>
    <xf numFmtId="0" fontId="8" fillId="0" borderId="8" xfId="2" applyFont="1" applyFill="1" applyBorder="1" applyAlignment="1">
      <alignment horizontal="left" vertical="center" wrapText="1"/>
    </xf>
    <xf numFmtId="0" fontId="8" fillId="0" borderId="3" xfId="2" applyFont="1" applyFill="1" applyBorder="1" applyAlignment="1">
      <alignment horizontal="left" vertical="center" wrapText="1"/>
    </xf>
    <xf numFmtId="0" fontId="8" fillId="0" borderId="10" xfId="2" applyFont="1" applyFill="1" applyBorder="1" applyAlignment="1">
      <alignment horizontal="left" vertical="center" wrapText="1"/>
    </xf>
    <xf numFmtId="0" fontId="8" fillId="0" borderId="16"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8" fillId="0" borderId="18" xfId="2" applyFont="1" applyFill="1" applyBorder="1" applyAlignment="1">
      <alignment horizontal="left" vertical="center" wrapText="1"/>
    </xf>
    <xf numFmtId="0" fontId="8" fillId="2" borderId="13" xfId="2" applyFont="1" applyFill="1" applyBorder="1" applyAlignment="1" applyProtection="1">
      <alignment horizontal="left"/>
      <protection locked="0"/>
    </xf>
    <xf numFmtId="0" fontId="16" fillId="0" borderId="34" xfId="2" applyFont="1" applyBorder="1" applyAlignment="1">
      <alignment horizontal="center" vertical="center"/>
    </xf>
    <xf numFmtId="0" fontId="16" fillId="0" borderId="24" xfId="2" applyFont="1" applyBorder="1" applyAlignment="1">
      <alignment horizontal="center" vertical="center"/>
    </xf>
    <xf numFmtId="0" fontId="16" fillId="0" borderId="35" xfId="2" applyFont="1" applyBorder="1" applyAlignment="1">
      <alignment horizontal="center" vertical="center"/>
    </xf>
    <xf numFmtId="0" fontId="16" fillId="0" borderId="1" xfId="2" applyFont="1" applyBorder="1" applyAlignment="1" applyProtection="1">
      <alignment horizontal="center" vertical="center" wrapText="1"/>
    </xf>
    <xf numFmtId="0" fontId="16" fillId="0" borderId="5" xfId="2" applyFont="1" applyBorder="1" applyAlignment="1" applyProtection="1">
      <alignment horizontal="center" vertical="center"/>
    </xf>
    <xf numFmtId="0" fontId="16" fillId="0" borderId="7" xfId="2" applyFont="1" applyBorder="1" applyAlignment="1" applyProtection="1">
      <alignment horizontal="center" vertical="center"/>
    </xf>
    <xf numFmtId="166" fontId="8" fillId="0" borderId="5" xfId="2" applyNumberFormat="1" applyFont="1" applyFill="1" applyBorder="1" applyAlignment="1" applyProtection="1">
      <alignment horizontal="center"/>
    </xf>
    <xf numFmtId="166" fontId="8" fillId="0" borderId="7" xfId="2" applyNumberFormat="1" applyFont="1" applyFill="1" applyBorder="1" applyAlignment="1" applyProtection="1">
      <alignment horizontal="center"/>
    </xf>
    <xf numFmtId="0" fontId="8" fillId="2" borderId="1" xfId="2" applyFont="1" applyFill="1" applyBorder="1" applyAlignment="1" applyProtection="1">
      <alignment horizontal="center"/>
      <protection locked="0"/>
    </xf>
    <xf numFmtId="0" fontId="11" fillId="0" borderId="19" xfId="2" applyFont="1" applyBorder="1" applyAlignment="1">
      <alignment horizontal="center"/>
    </xf>
    <xf numFmtId="0" fontId="11" fillId="0" borderId="20" xfId="2" applyFont="1" applyBorder="1" applyAlignment="1">
      <alignment horizontal="center"/>
    </xf>
    <xf numFmtId="0" fontId="11" fillId="0" borderId="21" xfId="2" applyFont="1" applyBorder="1" applyAlignment="1">
      <alignment horizontal="center"/>
    </xf>
    <xf numFmtId="0" fontId="9" fillId="2" borderId="2" xfId="2" applyFont="1" applyFill="1" applyBorder="1" applyAlignment="1">
      <alignment horizontal="left" vertical="top" wrapText="1"/>
    </xf>
    <xf numFmtId="0" fontId="16" fillId="0" borderId="4" xfId="2" applyFont="1" applyBorder="1" applyAlignment="1">
      <alignment horizontal="left"/>
    </xf>
    <xf numFmtId="0" fontId="16" fillId="0" borderId="9" xfId="2" applyFont="1" applyBorder="1" applyAlignment="1">
      <alignment horizontal="left"/>
    </xf>
    <xf numFmtId="0" fontId="30" fillId="0" borderId="34" xfId="2" applyFont="1" applyFill="1" applyBorder="1" applyAlignment="1">
      <alignment horizontal="center" vertical="center"/>
    </xf>
    <xf numFmtId="0" fontId="30" fillId="0" borderId="24" xfId="2" applyFont="1" applyFill="1" applyBorder="1" applyAlignment="1">
      <alignment horizontal="center" vertical="center"/>
    </xf>
    <xf numFmtId="0" fontId="30" fillId="0" borderId="35" xfId="2" applyFont="1" applyFill="1" applyBorder="1" applyAlignment="1">
      <alignment horizontal="center" vertical="center"/>
    </xf>
    <xf numFmtId="0" fontId="8" fillId="2" borderId="13" xfId="2" applyFont="1" applyFill="1" applyBorder="1" applyAlignment="1" applyProtection="1">
      <alignment horizontal="center"/>
    </xf>
    <xf numFmtId="0" fontId="13" fillId="0" borderId="5" xfId="2" applyFont="1" applyBorder="1" applyAlignment="1">
      <alignment horizontal="left" vertical="center" wrapText="1"/>
    </xf>
    <xf numFmtId="0" fontId="13" fillId="0" borderId="22" xfId="2" applyFont="1" applyBorder="1" applyAlignment="1">
      <alignment horizontal="left" vertical="center" wrapText="1"/>
    </xf>
    <xf numFmtId="0" fontId="13" fillId="0" borderId="7" xfId="2" applyFont="1" applyBorder="1" applyAlignment="1">
      <alignment horizontal="left" vertical="center" wrapText="1"/>
    </xf>
    <xf numFmtId="0" fontId="16" fillId="0" borderId="5" xfId="2" applyFont="1" applyBorder="1" applyAlignment="1">
      <alignment horizontal="center" vertical="center"/>
    </xf>
    <xf numFmtId="0" fontId="16" fillId="0" borderId="22" xfId="2" applyFont="1" applyBorder="1" applyAlignment="1">
      <alignment horizontal="center" vertical="center"/>
    </xf>
    <xf numFmtId="0" fontId="16" fillId="0" borderId="7" xfId="2" applyFont="1" applyBorder="1" applyAlignment="1">
      <alignment horizontal="center" vertical="center"/>
    </xf>
    <xf numFmtId="0" fontId="9" fillId="0" borderId="1" xfId="2" applyFont="1" applyBorder="1" applyAlignment="1">
      <alignment horizontal="left"/>
    </xf>
    <xf numFmtId="0" fontId="8" fillId="0" borderId="1" xfId="2" applyFont="1" applyBorder="1" applyAlignment="1">
      <alignment horizontal="left"/>
    </xf>
    <xf numFmtId="0" fontId="9" fillId="0" borderId="13" xfId="2" applyFont="1" applyBorder="1" applyAlignment="1">
      <alignment horizontal="left"/>
    </xf>
    <xf numFmtId="0" fontId="8" fillId="0" borderId="13" xfId="2" applyFont="1" applyBorder="1" applyAlignment="1">
      <alignment horizontal="left"/>
    </xf>
    <xf numFmtId="0" fontId="16" fillId="0" borderId="14" xfId="2" applyFont="1" applyBorder="1" applyAlignment="1">
      <alignment horizontal="center" wrapText="1"/>
    </xf>
    <xf numFmtId="0" fontId="9" fillId="0" borderId="0" xfId="2" applyFont="1" applyAlignment="1">
      <alignment horizontal="left" wrapText="1"/>
    </xf>
  </cellXfs>
  <cellStyles count="9">
    <cellStyle name="Comma 2" xfId="3" xr:uid="{00000000-0005-0000-0000-000000000000}"/>
    <cellStyle name="Comma 2 2" xfId="6" xr:uid="{00000000-0005-0000-0000-000001000000}"/>
    <cellStyle name="Currency" xfId="1" builtinId="4"/>
    <cellStyle name="Currency 2" xfId="4" xr:uid="{00000000-0005-0000-0000-000003000000}"/>
    <cellStyle name="Currency 2 2" xfId="7" xr:uid="{00000000-0005-0000-0000-000004000000}"/>
    <cellStyle name="Normal" xfId="0" builtinId="0"/>
    <cellStyle name="Normal 2" xfId="2" xr:uid="{00000000-0005-0000-0000-000007000000}"/>
    <cellStyle name="Percent 2" xfId="5" xr:uid="{00000000-0005-0000-0000-000008000000}"/>
    <cellStyle name="Percent 2 2" xfId="8" xr:uid="{00000000-0005-0000-0000-000009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FC/HPM/FORMS/Old%20Forms%20(Pre%202007)/Homebuyer%20set-up%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buyer checklist"/>
      <sheetName val="Construction start-up notice"/>
      <sheetName val="HUD 40094-Pg. 1"/>
      <sheetName val="HUD 40094-Pg. 2"/>
      <sheetName val="Annual Income Worksheet"/>
      <sheetName val="Guideform Notice"/>
      <sheetName val="Max. Subsidy"/>
      <sheetName val="Cost Estimate"/>
      <sheetName val="ERR checklist-1"/>
      <sheetName val="ERR checklist-2"/>
      <sheetName val="LBP-Homebuyer"/>
      <sheetName val="HOME Repayment Criteria"/>
      <sheetName val="Signature Page"/>
    </sheetNames>
    <sheetDataSet>
      <sheetData sheetId="0"/>
      <sheetData sheetId="1"/>
      <sheetData sheetId="2">
        <row r="34">
          <cell r="Y34" t="str">
            <v xml:space="preserve"> </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5"/>
  <sheetViews>
    <sheetView showGridLines="0" view="pageBreakPreview" topLeftCell="A9" zoomScale="60" zoomScaleNormal="80" workbookViewId="0">
      <selection activeCell="B4" sqref="B4:B29"/>
    </sheetView>
  </sheetViews>
  <sheetFormatPr defaultRowHeight="14.5" x14ac:dyDescent="0.35"/>
  <cols>
    <col min="1" max="1" width="9.1796875" style="30"/>
    <col min="2" max="2" width="97.81640625" customWidth="1"/>
    <col min="8" max="8" width="32.26953125" customWidth="1"/>
    <col min="9" max="9" width="26" hidden="1" customWidth="1"/>
    <col min="10" max="10" width="16.6328125" customWidth="1"/>
  </cols>
  <sheetData>
    <row r="1" spans="2:11" ht="39.75" customHeight="1" x14ac:dyDescent="0.35">
      <c r="B1" s="135" t="s">
        <v>127</v>
      </c>
      <c r="C1" s="104"/>
      <c r="D1" s="104"/>
      <c r="E1" s="104"/>
      <c r="F1" s="104"/>
      <c r="G1" s="104"/>
      <c r="H1" s="104"/>
      <c r="I1" s="104"/>
      <c r="J1" s="104"/>
      <c r="K1" s="118"/>
    </row>
    <row r="2" spans="2:11" s="30" customFormat="1" ht="176.25" customHeight="1" x14ac:dyDescent="0.35">
      <c r="B2" s="138" t="s">
        <v>132</v>
      </c>
      <c r="C2" s="134"/>
      <c r="D2" s="134"/>
      <c r="E2" s="134"/>
      <c r="F2" s="134"/>
      <c r="G2" s="134"/>
      <c r="H2" s="134"/>
      <c r="I2" s="134"/>
      <c r="J2" s="134"/>
      <c r="K2" s="118"/>
    </row>
    <row r="3" spans="2:11" x14ac:dyDescent="0.35">
      <c r="B3" s="136" t="s">
        <v>128</v>
      </c>
    </row>
    <row r="4" spans="2:11" ht="15" customHeight="1" x14ac:dyDescent="0.35">
      <c r="B4" s="139" t="s">
        <v>130</v>
      </c>
      <c r="C4" s="119"/>
      <c r="D4" s="119"/>
      <c r="E4" s="119"/>
      <c r="F4" s="119"/>
      <c r="G4" s="119"/>
      <c r="H4" s="119"/>
      <c r="I4" s="119"/>
      <c r="J4" s="119"/>
      <c r="K4" s="117"/>
    </row>
    <row r="5" spans="2:11" x14ac:dyDescent="0.35">
      <c r="B5" s="139"/>
      <c r="C5" s="119"/>
      <c r="D5" s="119"/>
      <c r="E5" s="119"/>
      <c r="F5" s="119"/>
      <c r="G5" s="119"/>
      <c r="H5" s="119"/>
      <c r="I5" s="119"/>
      <c r="J5" s="119"/>
      <c r="K5" s="117"/>
    </row>
    <row r="6" spans="2:11" x14ac:dyDescent="0.35">
      <c r="B6" s="139"/>
      <c r="C6" s="119"/>
      <c r="D6" s="119"/>
      <c r="E6" s="119"/>
      <c r="F6" s="119"/>
      <c r="G6" s="119"/>
      <c r="H6" s="119"/>
      <c r="I6" s="119"/>
      <c r="J6" s="119"/>
      <c r="K6" s="117"/>
    </row>
    <row r="7" spans="2:11" x14ac:dyDescent="0.35">
      <c r="B7" s="139"/>
      <c r="C7" s="119"/>
      <c r="D7" s="119"/>
      <c r="E7" s="119"/>
      <c r="F7" s="119"/>
      <c r="G7" s="119"/>
      <c r="H7" s="119"/>
      <c r="I7" s="119"/>
      <c r="J7" s="119"/>
      <c r="K7" s="117"/>
    </row>
    <row r="8" spans="2:11" x14ac:dyDescent="0.35">
      <c r="B8" s="139"/>
      <c r="C8" s="119"/>
      <c r="D8" s="119"/>
      <c r="E8" s="119"/>
      <c r="F8" s="119"/>
      <c r="G8" s="119"/>
      <c r="H8" s="119"/>
      <c r="I8" s="119"/>
      <c r="J8" s="119"/>
      <c r="K8" s="117"/>
    </row>
    <row r="9" spans="2:11" x14ac:dyDescent="0.35">
      <c r="B9" s="139"/>
      <c r="C9" s="119"/>
      <c r="D9" s="119"/>
      <c r="E9" s="119"/>
      <c r="F9" s="119"/>
      <c r="G9" s="119"/>
      <c r="H9" s="119"/>
      <c r="I9" s="119"/>
      <c r="J9" s="119"/>
      <c r="K9" s="117"/>
    </row>
    <row r="10" spans="2:11" x14ac:dyDescent="0.35">
      <c r="B10" s="139"/>
      <c r="C10" s="119"/>
      <c r="D10" s="119"/>
      <c r="E10" s="119"/>
      <c r="F10" s="119"/>
      <c r="G10" s="119"/>
      <c r="H10" s="119"/>
      <c r="I10" s="119"/>
      <c r="J10" s="119"/>
      <c r="K10" s="117"/>
    </row>
    <row r="11" spans="2:11" x14ac:dyDescent="0.35">
      <c r="B11" s="139"/>
      <c r="C11" s="119"/>
      <c r="D11" s="119"/>
      <c r="E11" s="119"/>
      <c r="F11" s="119"/>
      <c r="G11" s="119"/>
      <c r="H11" s="119"/>
      <c r="I11" s="119"/>
      <c r="J11" s="119"/>
      <c r="K11" s="117"/>
    </row>
    <row r="12" spans="2:11" x14ac:dyDescent="0.35">
      <c r="B12" s="139"/>
      <c r="C12" s="119"/>
      <c r="D12" s="119"/>
      <c r="E12" s="119"/>
      <c r="F12" s="119"/>
      <c r="G12" s="119"/>
      <c r="H12" s="119"/>
      <c r="I12" s="119"/>
      <c r="J12" s="119"/>
      <c r="K12" s="117"/>
    </row>
    <row r="13" spans="2:11" x14ac:dyDescent="0.35">
      <c r="B13" s="139"/>
      <c r="C13" s="119"/>
      <c r="D13" s="119"/>
      <c r="E13" s="119"/>
      <c r="F13" s="119"/>
      <c r="G13" s="119"/>
      <c r="H13" s="119"/>
      <c r="I13" s="119"/>
      <c r="J13" s="119"/>
      <c r="K13" s="117"/>
    </row>
    <row r="14" spans="2:11" x14ac:dyDescent="0.35">
      <c r="B14" s="139"/>
      <c r="C14" s="119"/>
      <c r="D14" s="119"/>
      <c r="E14" s="119"/>
      <c r="F14" s="119"/>
      <c r="G14" s="119"/>
      <c r="H14" s="119"/>
      <c r="I14" s="119"/>
      <c r="J14" s="119"/>
      <c r="K14" s="117"/>
    </row>
    <row r="15" spans="2:11" x14ac:dyDescent="0.35">
      <c r="B15" s="139"/>
      <c r="C15" s="119"/>
      <c r="D15" s="119"/>
      <c r="E15" s="119"/>
      <c r="F15" s="119"/>
      <c r="G15" s="119"/>
      <c r="H15" s="119"/>
      <c r="I15" s="119"/>
      <c r="J15" s="119"/>
      <c r="K15" s="117"/>
    </row>
    <row r="16" spans="2:11" x14ac:dyDescent="0.35">
      <c r="B16" s="139"/>
      <c r="C16" s="119"/>
      <c r="D16" s="119"/>
      <c r="E16" s="119"/>
      <c r="F16" s="119"/>
      <c r="G16" s="119"/>
      <c r="H16" s="119"/>
      <c r="I16" s="119"/>
      <c r="J16" s="119"/>
      <c r="K16" s="117"/>
    </row>
    <row r="17" spans="2:13" x14ac:dyDescent="0.35">
      <c r="B17" s="139"/>
      <c r="C17" s="119"/>
      <c r="D17" s="119"/>
      <c r="E17" s="119"/>
      <c r="F17" s="119"/>
      <c r="G17" s="119"/>
      <c r="H17" s="119"/>
      <c r="I17" s="119"/>
      <c r="J17" s="119"/>
      <c r="K17" s="117"/>
    </row>
    <row r="18" spans="2:13" x14ac:dyDescent="0.35">
      <c r="B18" s="139"/>
      <c r="C18" s="119"/>
      <c r="D18" s="119"/>
      <c r="E18" s="119"/>
      <c r="F18" s="119"/>
      <c r="G18" s="119"/>
      <c r="H18" s="119"/>
      <c r="I18" s="119"/>
      <c r="J18" s="119"/>
      <c r="K18" s="117"/>
    </row>
    <row r="19" spans="2:13" x14ac:dyDescent="0.35">
      <c r="B19" s="139"/>
      <c r="C19" s="119"/>
      <c r="D19" s="119"/>
      <c r="E19" s="119"/>
      <c r="F19" s="119"/>
      <c r="G19" s="119"/>
      <c r="H19" s="119"/>
      <c r="I19" s="119"/>
      <c r="J19" s="119"/>
      <c r="K19" s="117"/>
    </row>
    <row r="20" spans="2:13" x14ac:dyDescent="0.35">
      <c r="B20" s="139"/>
      <c r="C20" s="119"/>
      <c r="D20" s="119"/>
      <c r="E20" s="119"/>
      <c r="F20" s="119"/>
      <c r="G20" s="119"/>
      <c r="H20" s="119"/>
      <c r="I20" s="119"/>
      <c r="J20" s="119"/>
      <c r="K20" s="117"/>
    </row>
    <row r="21" spans="2:13" x14ac:dyDescent="0.35">
      <c r="B21" s="139"/>
      <c r="C21" s="119"/>
      <c r="D21" s="119"/>
      <c r="E21" s="119"/>
      <c r="F21" s="119"/>
      <c r="G21" s="119"/>
      <c r="H21" s="119"/>
      <c r="I21" s="119"/>
      <c r="J21" s="119"/>
      <c r="K21" s="117"/>
    </row>
    <row r="22" spans="2:13" x14ac:dyDescent="0.35">
      <c r="B22" s="139"/>
      <c r="C22" s="119"/>
      <c r="D22" s="119"/>
      <c r="E22" s="119"/>
      <c r="F22" s="119"/>
      <c r="G22" s="119"/>
      <c r="H22" s="119"/>
      <c r="I22" s="119"/>
      <c r="J22" s="119"/>
      <c r="K22" s="117"/>
    </row>
    <row r="23" spans="2:13" x14ac:dyDescent="0.35">
      <c r="B23" s="139"/>
      <c r="C23" s="119"/>
      <c r="D23" s="119"/>
      <c r="E23" s="119"/>
      <c r="F23" s="119"/>
      <c r="G23" s="119"/>
      <c r="H23" s="119"/>
      <c r="I23" s="119"/>
      <c r="J23" s="119"/>
      <c r="K23" s="117"/>
    </row>
    <row r="24" spans="2:13" x14ac:dyDescent="0.35">
      <c r="B24" s="139"/>
      <c r="C24" s="119"/>
      <c r="D24" s="119"/>
      <c r="E24" s="119"/>
      <c r="F24" s="119"/>
      <c r="G24" s="119"/>
      <c r="H24" s="119"/>
      <c r="I24" s="119"/>
      <c r="J24" s="119"/>
      <c r="K24" s="117"/>
    </row>
    <row r="25" spans="2:13" x14ac:dyDescent="0.35">
      <c r="B25" s="139"/>
      <c r="C25" s="119"/>
      <c r="D25" s="119"/>
      <c r="E25" s="119"/>
      <c r="F25" s="119"/>
      <c r="G25" s="119"/>
      <c r="H25" s="119"/>
      <c r="I25" s="119"/>
      <c r="J25" s="119"/>
      <c r="K25" s="117"/>
    </row>
    <row r="26" spans="2:13" x14ac:dyDescent="0.35">
      <c r="B26" s="139"/>
      <c r="C26" s="119"/>
      <c r="D26" s="119"/>
      <c r="E26" s="119"/>
      <c r="F26" s="119"/>
      <c r="G26" s="119"/>
      <c r="H26" s="119"/>
      <c r="I26" s="119"/>
      <c r="J26" s="119"/>
      <c r="K26" s="117"/>
    </row>
    <row r="27" spans="2:13" x14ac:dyDescent="0.35">
      <c r="B27" s="139"/>
      <c r="C27" s="119"/>
      <c r="D27" s="119"/>
      <c r="E27" s="119"/>
      <c r="F27" s="119"/>
      <c r="G27" s="119"/>
      <c r="H27" s="119"/>
      <c r="I27" s="119"/>
      <c r="J27" s="119"/>
      <c r="K27" s="117"/>
    </row>
    <row r="28" spans="2:13" s="30" customFormat="1" x14ac:dyDescent="0.35">
      <c r="B28" s="139"/>
      <c r="C28" s="119"/>
      <c r="D28" s="119"/>
      <c r="E28" s="119"/>
      <c r="F28" s="119"/>
      <c r="G28" s="119"/>
      <c r="H28" s="119"/>
      <c r="I28" s="119"/>
      <c r="J28" s="119"/>
      <c r="K28" s="117"/>
    </row>
    <row r="29" spans="2:13" ht="34.5" customHeight="1" x14ac:dyDescent="0.35">
      <c r="B29" s="139"/>
      <c r="C29" s="119"/>
      <c r="D29" s="119"/>
      <c r="E29" s="119"/>
      <c r="F29" s="119"/>
      <c r="G29" s="119"/>
      <c r="H29" s="119"/>
      <c r="I29" s="119"/>
      <c r="J29" s="119"/>
      <c r="K29" s="117"/>
      <c r="M29" s="116"/>
    </row>
    <row r="30" spans="2:13" s="30" customFormat="1" x14ac:dyDescent="0.35">
      <c r="B30" s="137" t="s">
        <v>129</v>
      </c>
      <c r="C30" s="119"/>
      <c r="D30" s="119"/>
      <c r="E30" s="119"/>
      <c r="F30" s="119"/>
      <c r="G30" s="119"/>
      <c r="H30" s="119"/>
      <c r="I30" s="119"/>
      <c r="J30" s="119"/>
      <c r="K30" s="117"/>
      <c r="M30" s="116"/>
    </row>
    <row r="31" spans="2:13" s="30" customFormat="1" ht="15" customHeight="1" x14ac:dyDescent="0.35">
      <c r="B31" s="139" t="s">
        <v>131</v>
      </c>
    </row>
    <row r="32" spans="2:13" x14ac:dyDescent="0.35">
      <c r="B32" s="139"/>
    </row>
    <row r="33" spans="2:2" x14ac:dyDescent="0.35">
      <c r="B33" s="139"/>
    </row>
    <row r="34" spans="2:2" x14ac:dyDescent="0.35">
      <c r="B34" s="139"/>
    </row>
    <row r="35" spans="2:2" x14ac:dyDescent="0.35">
      <c r="B35" s="139"/>
    </row>
    <row r="36" spans="2:2" x14ac:dyDescent="0.35">
      <c r="B36" s="139"/>
    </row>
    <row r="37" spans="2:2" x14ac:dyDescent="0.35">
      <c r="B37" s="139"/>
    </row>
    <row r="38" spans="2:2" x14ac:dyDescent="0.35">
      <c r="B38" s="139"/>
    </row>
    <row r="39" spans="2:2" x14ac:dyDescent="0.35">
      <c r="B39" s="139"/>
    </row>
    <row r="40" spans="2:2" x14ac:dyDescent="0.35">
      <c r="B40" s="139"/>
    </row>
    <row r="41" spans="2:2" x14ac:dyDescent="0.35">
      <c r="B41" s="139"/>
    </row>
    <row r="42" spans="2:2" x14ac:dyDescent="0.35">
      <c r="B42" s="139"/>
    </row>
    <row r="43" spans="2:2" x14ac:dyDescent="0.35">
      <c r="B43" s="139"/>
    </row>
    <row r="44" spans="2:2" x14ac:dyDescent="0.35">
      <c r="B44" s="139"/>
    </row>
    <row r="45" spans="2:2" x14ac:dyDescent="0.35">
      <c r="B45" s="139"/>
    </row>
    <row r="46" spans="2:2" x14ac:dyDescent="0.35">
      <c r="B46" s="139"/>
    </row>
    <row r="47" spans="2:2" x14ac:dyDescent="0.35">
      <c r="B47" s="139"/>
    </row>
    <row r="48" spans="2:2" x14ac:dyDescent="0.35">
      <c r="B48" s="139"/>
    </row>
    <row r="49" spans="2:2" x14ac:dyDescent="0.35">
      <c r="B49" s="139"/>
    </row>
    <row r="50" spans="2:2" ht="15" thickBot="1" x14ac:dyDescent="0.4">
      <c r="B50" s="140"/>
    </row>
    <row r="51" spans="2:2" x14ac:dyDescent="0.35">
      <c r="B51" s="119"/>
    </row>
    <row r="52" spans="2:2" x14ac:dyDescent="0.35">
      <c r="B52" s="119"/>
    </row>
    <row r="53" spans="2:2" x14ac:dyDescent="0.35">
      <c r="B53" s="119"/>
    </row>
    <row r="54" spans="2:2" x14ac:dyDescent="0.35">
      <c r="B54" s="119"/>
    </row>
    <row r="55" spans="2:2" x14ac:dyDescent="0.35">
      <c r="B55" s="119"/>
    </row>
  </sheetData>
  <mergeCells count="2">
    <mergeCell ref="B4:B29"/>
    <mergeCell ref="B31:B50"/>
  </mergeCells>
  <pageMargins left="0.7" right="0.7" top="0.75" bottom="0.75" header="0.3" footer="0.3"/>
  <pageSetup orientation="portrait" r:id="rId1"/>
  <rowBreaks count="1" manualBreakCount="1">
    <brk id="29" min="1"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0"/>
  <sheetViews>
    <sheetView showGridLines="0" showRowColHeaders="0" tabSelected="1" showRuler="0" zoomScaleNormal="100" workbookViewId="0">
      <selection activeCell="F10" sqref="F10"/>
    </sheetView>
  </sheetViews>
  <sheetFormatPr defaultRowHeight="14.5" x14ac:dyDescent="0.35"/>
  <cols>
    <col min="1" max="2" width="9.1796875" style="30"/>
    <col min="3" max="3" width="11.26953125" style="30" customWidth="1"/>
    <col min="4" max="4" width="12.1796875" style="30" customWidth="1"/>
    <col min="5" max="5" width="13.81640625" style="30" customWidth="1"/>
    <col min="6" max="6" width="13.453125" style="30" customWidth="1"/>
    <col min="7" max="7" width="18.1796875" style="30" customWidth="1"/>
    <col min="8" max="8" width="13.6328125" style="30" customWidth="1"/>
    <col min="9" max="9" width="11.1796875" style="30" customWidth="1"/>
    <col min="10" max="10" width="19.54296875" style="30" customWidth="1"/>
    <col min="11" max="56" width="9.1796875" style="30"/>
    <col min="57" max="57" width="10.81640625" style="30" customWidth="1"/>
    <col min="58" max="58" width="12.26953125" style="30" customWidth="1"/>
    <col min="59" max="312" width="9.1796875" style="30"/>
    <col min="313" max="313" width="10.81640625" style="30" customWidth="1"/>
    <col min="314" max="314" width="12.26953125" style="30" customWidth="1"/>
    <col min="315" max="568" width="9.1796875" style="30"/>
    <col min="569" max="569" width="10.81640625" style="30" customWidth="1"/>
    <col min="570" max="570" width="12.26953125" style="30" customWidth="1"/>
    <col min="571" max="824" width="9.1796875" style="30"/>
    <col min="825" max="825" width="10.81640625" style="30" customWidth="1"/>
    <col min="826" max="826" width="12.26953125" style="30" customWidth="1"/>
    <col min="827" max="1080" width="9.1796875" style="30"/>
    <col min="1081" max="1081" width="10.81640625" style="30" customWidth="1"/>
    <col min="1082" max="1082" width="12.26953125" style="30" customWidth="1"/>
    <col min="1083" max="1336" width="9.1796875" style="30"/>
    <col min="1337" max="1337" width="10.81640625" style="30" customWidth="1"/>
    <col min="1338" max="1338" width="12.26953125" style="30" customWidth="1"/>
    <col min="1339" max="1592" width="9.1796875" style="30"/>
    <col min="1593" max="1593" width="10.81640625" style="30" customWidth="1"/>
    <col min="1594" max="1594" width="12.26953125" style="30" customWidth="1"/>
    <col min="1595" max="1848" width="9.1796875" style="30"/>
    <col min="1849" max="1849" width="10.81640625" style="30" customWidth="1"/>
    <col min="1850" max="1850" width="12.26953125" style="30" customWidth="1"/>
    <col min="1851" max="2104" width="9.1796875" style="30"/>
    <col min="2105" max="2105" width="10.81640625" style="30" customWidth="1"/>
    <col min="2106" max="2106" width="12.26953125" style="30" customWidth="1"/>
    <col min="2107" max="2360" width="9.1796875" style="30"/>
    <col min="2361" max="2361" width="10.81640625" style="30" customWidth="1"/>
    <col min="2362" max="2362" width="12.26953125" style="30" customWidth="1"/>
    <col min="2363" max="2616" width="9.1796875" style="30"/>
    <col min="2617" max="2617" width="10.81640625" style="30" customWidth="1"/>
    <col min="2618" max="2618" width="12.26953125" style="30" customWidth="1"/>
    <col min="2619" max="2872" width="9.1796875" style="30"/>
    <col min="2873" max="2873" width="10.81640625" style="30" customWidth="1"/>
    <col min="2874" max="2874" width="12.26953125" style="30" customWidth="1"/>
    <col min="2875" max="3128" width="9.1796875" style="30"/>
    <col min="3129" max="3129" width="10.81640625" style="30" customWidth="1"/>
    <col min="3130" max="3130" width="12.26953125" style="30" customWidth="1"/>
    <col min="3131" max="3384" width="9.1796875" style="30"/>
    <col min="3385" max="3385" width="10.81640625" style="30" customWidth="1"/>
    <col min="3386" max="3386" width="12.26953125" style="30" customWidth="1"/>
    <col min="3387" max="3640" width="9.1796875" style="30"/>
    <col min="3641" max="3641" width="10.81640625" style="30" customWidth="1"/>
    <col min="3642" max="3642" width="12.26953125" style="30" customWidth="1"/>
    <col min="3643" max="3896" width="9.1796875" style="30"/>
    <col min="3897" max="3897" width="10.81640625" style="30" customWidth="1"/>
    <col min="3898" max="3898" width="12.26953125" style="30" customWidth="1"/>
    <col min="3899" max="4152" width="9.1796875" style="30"/>
    <col min="4153" max="4153" width="10.81640625" style="30" customWidth="1"/>
    <col min="4154" max="4154" width="12.26953125" style="30" customWidth="1"/>
    <col min="4155" max="4408" width="9.1796875" style="30"/>
    <col min="4409" max="4409" width="10.81640625" style="30" customWidth="1"/>
    <col min="4410" max="4410" width="12.26953125" style="30" customWidth="1"/>
    <col min="4411" max="4664" width="9.1796875" style="30"/>
    <col min="4665" max="4665" width="10.81640625" style="30" customWidth="1"/>
    <col min="4666" max="4666" width="12.26953125" style="30" customWidth="1"/>
    <col min="4667" max="4920" width="9.1796875" style="30"/>
    <col min="4921" max="4921" width="10.81640625" style="30" customWidth="1"/>
    <col min="4922" max="4922" width="12.26953125" style="30" customWidth="1"/>
    <col min="4923" max="5176" width="9.1796875" style="30"/>
    <col min="5177" max="5177" width="10.81640625" style="30" customWidth="1"/>
    <col min="5178" max="5178" width="12.26953125" style="30" customWidth="1"/>
    <col min="5179" max="5432" width="9.1796875" style="30"/>
    <col min="5433" max="5433" width="10.81640625" style="30" customWidth="1"/>
    <col min="5434" max="5434" width="12.26953125" style="30" customWidth="1"/>
    <col min="5435" max="5688" width="9.1796875" style="30"/>
    <col min="5689" max="5689" width="10.81640625" style="30" customWidth="1"/>
    <col min="5690" max="5690" width="12.26953125" style="30" customWidth="1"/>
    <col min="5691" max="5944" width="9.1796875" style="30"/>
    <col min="5945" max="5945" width="10.81640625" style="30" customWidth="1"/>
    <col min="5946" max="5946" width="12.26953125" style="30" customWidth="1"/>
    <col min="5947" max="6200" width="9.1796875" style="30"/>
    <col min="6201" max="6201" width="10.81640625" style="30" customWidth="1"/>
    <col min="6202" max="6202" width="12.26953125" style="30" customWidth="1"/>
    <col min="6203" max="6456" width="9.1796875" style="30"/>
    <col min="6457" max="6457" width="10.81640625" style="30" customWidth="1"/>
    <col min="6458" max="6458" width="12.26953125" style="30" customWidth="1"/>
    <col min="6459" max="6712" width="9.1796875" style="30"/>
    <col min="6713" max="6713" width="10.81640625" style="30" customWidth="1"/>
    <col min="6714" max="6714" width="12.26953125" style="30" customWidth="1"/>
    <col min="6715" max="6968" width="9.1796875" style="30"/>
    <col min="6969" max="6969" width="10.81640625" style="30" customWidth="1"/>
    <col min="6970" max="6970" width="12.26953125" style="30" customWidth="1"/>
    <col min="6971" max="7224" width="9.1796875" style="30"/>
    <col min="7225" max="7225" width="10.81640625" style="30" customWidth="1"/>
    <col min="7226" max="7226" width="12.26953125" style="30" customWidth="1"/>
    <col min="7227" max="7480" width="9.1796875" style="30"/>
    <col min="7481" max="7481" width="10.81640625" style="30" customWidth="1"/>
    <col min="7482" max="7482" width="12.26953125" style="30" customWidth="1"/>
    <col min="7483" max="7736" width="9.1796875" style="30"/>
    <col min="7737" max="7737" width="10.81640625" style="30" customWidth="1"/>
    <col min="7738" max="7738" width="12.26953125" style="30" customWidth="1"/>
    <col min="7739" max="7992" width="9.1796875" style="30"/>
    <col min="7993" max="7993" width="10.81640625" style="30" customWidth="1"/>
    <col min="7994" max="7994" width="12.26953125" style="30" customWidth="1"/>
    <col min="7995" max="8248" width="9.1796875" style="30"/>
    <col min="8249" max="8249" width="10.81640625" style="30" customWidth="1"/>
    <col min="8250" max="8250" width="12.26953125" style="30" customWidth="1"/>
    <col min="8251" max="8504" width="9.1796875" style="30"/>
    <col min="8505" max="8505" width="10.81640625" style="30" customWidth="1"/>
    <col min="8506" max="8506" width="12.26953125" style="30" customWidth="1"/>
    <col min="8507" max="8760" width="9.1796875" style="30"/>
    <col min="8761" max="8761" width="10.81640625" style="30" customWidth="1"/>
    <col min="8762" max="8762" width="12.26953125" style="30" customWidth="1"/>
    <col min="8763" max="9016" width="9.1796875" style="30"/>
    <col min="9017" max="9017" width="10.81640625" style="30" customWidth="1"/>
    <col min="9018" max="9018" width="12.26953125" style="30" customWidth="1"/>
    <col min="9019" max="9272" width="9.1796875" style="30"/>
    <col min="9273" max="9273" width="10.81640625" style="30" customWidth="1"/>
    <col min="9274" max="9274" width="12.26953125" style="30" customWidth="1"/>
    <col min="9275" max="9528" width="9.1796875" style="30"/>
    <col min="9529" max="9529" width="10.81640625" style="30" customWidth="1"/>
    <col min="9530" max="9530" width="12.26953125" style="30" customWidth="1"/>
    <col min="9531" max="9784" width="9.1796875" style="30"/>
    <col min="9785" max="9785" width="10.81640625" style="30" customWidth="1"/>
    <col min="9786" max="9786" width="12.26953125" style="30" customWidth="1"/>
    <col min="9787" max="10040" width="9.1796875" style="30"/>
    <col min="10041" max="10041" width="10.81640625" style="30" customWidth="1"/>
    <col min="10042" max="10042" width="12.26953125" style="30" customWidth="1"/>
    <col min="10043" max="10296" width="9.1796875" style="30"/>
    <col min="10297" max="10297" width="10.81640625" style="30" customWidth="1"/>
    <col min="10298" max="10298" width="12.26953125" style="30" customWidth="1"/>
    <col min="10299" max="10552" width="9.1796875" style="30"/>
    <col min="10553" max="10553" width="10.81640625" style="30" customWidth="1"/>
    <col min="10554" max="10554" width="12.26953125" style="30" customWidth="1"/>
    <col min="10555" max="10808" width="9.1796875" style="30"/>
    <col min="10809" max="10809" width="10.81640625" style="30" customWidth="1"/>
    <col min="10810" max="10810" width="12.26953125" style="30" customWidth="1"/>
    <col min="10811" max="11064" width="9.1796875" style="30"/>
    <col min="11065" max="11065" width="10.81640625" style="30" customWidth="1"/>
    <col min="11066" max="11066" width="12.26953125" style="30" customWidth="1"/>
    <col min="11067" max="11320" width="9.1796875" style="30"/>
    <col min="11321" max="11321" width="10.81640625" style="30" customWidth="1"/>
    <col min="11322" max="11322" width="12.26953125" style="30" customWidth="1"/>
    <col min="11323" max="11576" width="9.1796875" style="30"/>
    <col min="11577" max="11577" width="10.81640625" style="30" customWidth="1"/>
    <col min="11578" max="11578" width="12.26953125" style="30" customWidth="1"/>
    <col min="11579" max="11832" width="9.1796875" style="30"/>
    <col min="11833" max="11833" width="10.81640625" style="30" customWidth="1"/>
    <col min="11834" max="11834" width="12.26953125" style="30" customWidth="1"/>
    <col min="11835" max="12088" width="9.1796875" style="30"/>
    <col min="12089" max="12089" width="10.81640625" style="30" customWidth="1"/>
    <col min="12090" max="12090" width="12.26953125" style="30" customWidth="1"/>
    <col min="12091" max="12344" width="9.1796875" style="30"/>
    <col min="12345" max="12345" width="10.81640625" style="30" customWidth="1"/>
    <col min="12346" max="12346" width="12.26953125" style="30" customWidth="1"/>
    <col min="12347" max="12600" width="9.1796875" style="30"/>
    <col min="12601" max="12601" width="10.81640625" style="30" customWidth="1"/>
    <col min="12602" max="12602" width="12.26953125" style="30" customWidth="1"/>
    <col min="12603" max="12856" width="9.1796875" style="30"/>
    <col min="12857" max="12857" width="10.81640625" style="30" customWidth="1"/>
    <col min="12858" max="12858" width="12.26953125" style="30" customWidth="1"/>
    <col min="12859" max="13112" width="9.1796875" style="30"/>
    <col min="13113" max="13113" width="10.81640625" style="30" customWidth="1"/>
    <col min="13114" max="13114" width="12.26953125" style="30" customWidth="1"/>
    <col min="13115" max="13368" width="9.1796875" style="30"/>
    <col min="13369" max="13369" width="10.81640625" style="30" customWidth="1"/>
    <col min="13370" max="13370" width="12.26953125" style="30" customWidth="1"/>
    <col min="13371" max="13624" width="9.1796875" style="30"/>
    <col min="13625" max="13625" width="10.81640625" style="30" customWidth="1"/>
    <col min="13626" max="13626" width="12.26953125" style="30" customWidth="1"/>
    <col min="13627" max="13880" width="9.1796875" style="30"/>
    <col min="13881" max="13881" width="10.81640625" style="30" customWidth="1"/>
    <col min="13882" max="13882" width="12.26953125" style="30" customWidth="1"/>
    <col min="13883" max="14136" width="9.1796875" style="30"/>
    <col min="14137" max="14137" width="10.81640625" style="30" customWidth="1"/>
    <col min="14138" max="14138" width="12.26953125" style="30" customWidth="1"/>
    <col min="14139" max="14392" width="9.1796875" style="30"/>
    <col min="14393" max="14393" width="10.81640625" style="30" customWidth="1"/>
    <col min="14394" max="14394" width="12.26953125" style="30" customWidth="1"/>
    <col min="14395" max="14648" width="9.1796875" style="30"/>
    <col min="14649" max="14649" width="10.81640625" style="30" customWidth="1"/>
    <col min="14650" max="14650" width="12.26953125" style="30" customWidth="1"/>
    <col min="14651" max="14904" width="9.1796875" style="30"/>
    <col min="14905" max="14905" width="10.81640625" style="30" customWidth="1"/>
    <col min="14906" max="14906" width="12.26953125" style="30" customWidth="1"/>
    <col min="14907" max="15160" width="9.1796875" style="30"/>
    <col min="15161" max="15161" width="10.81640625" style="30" customWidth="1"/>
    <col min="15162" max="15162" width="12.26953125" style="30" customWidth="1"/>
    <col min="15163" max="15416" width="9.1796875" style="30"/>
    <col min="15417" max="15417" width="10.81640625" style="30" customWidth="1"/>
    <col min="15418" max="15418" width="12.26953125" style="30" customWidth="1"/>
    <col min="15419" max="15672" width="9.1796875" style="30"/>
    <col min="15673" max="15673" width="10.81640625" style="30" customWidth="1"/>
    <col min="15674" max="15674" width="12.26953125" style="30" customWidth="1"/>
    <col min="15675" max="15928" width="9.1796875" style="30"/>
    <col min="15929" max="15929" width="10.81640625" style="30" customWidth="1"/>
    <col min="15930" max="15930" width="12.26953125" style="30" customWidth="1"/>
    <col min="15931" max="16384" width="9.1796875" style="30"/>
  </cols>
  <sheetData>
    <row r="1" spans="1:10" ht="24" customHeight="1" x14ac:dyDescent="0.35">
      <c r="A1" s="162" t="s">
        <v>120</v>
      </c>
      <c r="B1" s="162"/>
      <c r="C1" s="162"/>
      <c r="D1" s="162"/>
      <c r="E1" s="162"/>
      <c r="F1" s="162"/>
      <c r="G1" s="162"/>
      <c r="H1" s="162"/>
      <c r="I1" s="162"/>
      <c r="J1" s="162"/>
    </row>
    <row r="2" spans="1:10" ht="16" thickBot="1" x14ac:dyDescent="0.4">
      <c r="A2" s="42"/>
      <c r="B2" s="42"/>
      <c r="C2" s="42"/>
      <c r="D2" s="42"/>
      <c r="E2" s="42"/>
      <c r="F2" s="42"/>
      <c r="G2" s="42"/>
      <c r="H2" s="42"/>
      <c r="I2" s="42"/>
      <c r="J2" s="42"/>
    </row>
    <row r="3" spans="1:10" ht="19.5" customHeight="1" x14ac:dyDescent="0.35">
      <c r="A3" s="166" t="s">
        <v>85</v>
      </c>
      <c r="B3" s="167"/>
      <c r="C3" s="167"/>
      <c r="D3" s="109"/>
      <c r="E3" s="110"/>
      <c r="F3" s="110"/>
      <c r="G3" s="60"/>
      <c r="H3" s="100" t="s">
        <v>87</v>
      </c>
      <c r="I3" s="111"/>
      <c r="J3" s="58"/>
    </row>
    <row r="4" spans="1:10" x14ac:dyDescent="0.35">
      <c r="A4" s="163" t="s">
        <v>68</v>
      </c>
      <c r="B4" s="164"/>
      <c r="C4" s="164"/>
      <c r="D4" s="106"/>
      <c r="E4" s="107"/>
      <c r="F4" s="107"/>
      <c r="G4" s="165"/>
      <c r="H4" s="165"/>
      <c r="I4" s="51"/>
      <c r="J4" s="53"/>
    </row>
    <row r="5" spans="1:10" x14ac:dyDescent="0.35">
      <c r="A5" s="163" t="s">
        <v>88</v>
      </c>
      <c r="B5" s="164"/>
      <c r="C5" s="164"/>
      <c r="D5" s="106"/>
      <c r="E5" s="107"/>
      <c r="F5" s="108"/>
      <c r="G5" s="165"/>
      <c r="H5" s="165"/>
      <c r="I5" s="51"/>
      <c r="J5" s="53"/>
    </row>
    <row r="6" spans="1:10" ht="15" thickBot="1" x14ac:dyDescent="0.4">
      <c r="A6" s="160"/>
      <c r="B6" s="161"/>
      <c r="C6" s="161"/>
      <c r="D6" s="112"/>
      <c r="E6" s="56"/>
      <c r="F6" s="57"/>
      <c r="G6" s="54"/>
      <c r="H6" s="54"/>
      <c r="I6" s="54"/>
      <c r="J6" s="55" t="str">
        <f>'[1]HUD 40094-Pg. 1'!Y34</f>
        <v xml:space="preserve"> </v>
      </c>
    </row>
    <row r="7" spans="1:10" x14ac:dyDescent="0.35">
      <c r="A7" s="115" t="s">
        <v>121</v>
      </c>
      <c r="B7" s="69"/>
      <c r="C7" s="43"/>
      <c r="D7" s="43"/>
      <c r="E7" s="43"/>
      <c r="F7" s="59"/>
      <c r="G7" s="52"/>
      <c r="H7" s="52"/>
      <c r="I7" s="52"/>
      <c r="J7" s="52"/>
    </row>
    <row r="8" spans="1:10" x14ac:dyDescent="0.35">
      <c r="A8" s="101"/>
      <c r="B8" s="101"/>
      <c r="C8" s="43"/>
      <c r="D8" s="43"/>
      <c r="E8" s="43"/>
      <c r="F8" s="59"/>
      <c r="G8" s="52"/>
      <c r="H8" s="52"/>
      <c r="I8" s="52"/>
      <c r="J8" s="52"/>
    </row>
    <row r="9" spans="1:10" x14ac:dyDescent="0.35">
      <c r="A9" s="47" t="s">
        <v>123</v>
      </c>
      <c r="B9" s="101"/>
      <c r="C9" s="43"/>
      <c r="D9" s="43"/>
      <c r="E9" s="43"/>
      <c r="F9" s="59"/>
      <c r="G9" s="52"/>
      <c r="H9" s="52"/>
      <c r="I9" s="52"/>
      <c r="J9" s="52"/>
    </row>
    <row r="10" spans="1:10" ht="44.25" customHeight="1" x14ac:dyDescent="0.35">
      <c r="A10" s="157" t="s">
        <v>80</v>
      </c>
      <c r="B10" s="158"/>
      <c r="C10" s="159"/>
      <c r="D10" s="157" t="s">
        <v>117</v>
      </c>
      <c r="E10" s="159"/>
      <c r="F10" s="70" t="s">
        <v>115</v>
      </c>
      <c r="G10" s="120" t="s">
        <v>126</v>
      </c>
      <c r="H10" s="157" t="s">
        <v>110</v>
      </c>
      <c r="I10" s="159"/>
      <c r="J10" s="70" t="s">
        <v>116</v>
      </c>
    </row>
    <row r="11" spans="1:10" ht="15.75" customHeight="1" x14ac:dyDescent="0.35">
      <c r="A11" s="146"/>
      <c r="B11" s="146"/>
      <c r="C11" s="146"/>
      <c r="D11" s="149"/>
      <c r="E11" s="150"/>
      <c r="F11" s="105"/>
      <c r="G11" s="121"/>
      <c r="H11" s="151">
        <f>F11*G11</f>
        <v>0</v>
      </c>
      <c r="I11" s="152"/>
      <c r="J11" s="102"/>
    </row>
    <row r="12" spans="1:10" ht="15.75" customHeight="1" x14ac:dyDescent="0.35">
      <c r="A12" s="146"/>
      <c r="B12" s="146"/>
      <c r="C12" s="146"/>
      <c r="D12" s="149"/>
      <c r="E12" s="150"/>
      <c r="F12" s="105"/>
      <c r="G12" s="121"/>
      <c r="H12" s="151">
        <f t="shared" ref="H12:H19" si="0">F12*G12</f>
        <v>0</v>
      </c>
      <c r="I12" s="152"/>
      <c r="J12" s="102"/>
    </row>
    <row r="13" spans="1:10" ht="15.75" customHeight="1" x14ac:dyDescent="0.35">
      <c r="A13" s="146"/>
      <c r="B13" s="146"/>
      <c r="C13" s="146"/>
      <c r="D13" s="149"/>
      <c r="E13" s="150"/>
      <c r="F13" s="105"/>
      <c r="G13" s="121"/>
      <c r="H13" s="151">
        <f t="shared" si="0"/>
        <v>0</v>
      </c>
      <c r="I13" s="152"/>
      <c r="J13" s="102"/>
    </row>
    <row r="14" spans="1:10" ht="15.75" customHeight="1" x14ac:dyDescent="0.35">
      <c r="A14" s="146"/>
      <c r="B14" s="146"/>
      <c r="C14" s="146"/>
      <c r="D14" s="149"/>
      <c r="E14" s="150"/>
      <c r="F14" s="105"/>
      <c r="G14" s="121"/>
      <c r="H14" s="151">
        <f t="shared" si="0"/>
        <v>0</v>
      </c>
      <c r="I14" s="152"/>
      <c r="J14" s="102"/>
    </row>
    <row r="15" spans="1:10" ht="15.75" customHeight="1" x14ac:dyDescent="0.35">
      <c r="A15" s="146"/>
      <c r="B15" s="146"/>
      <c r="C15" s="146"/>
      <c r="D15" s="149"/>
      <c r="E15" s="150"/>
      <c r="F15" s="105"/>
      <c r="G15" s="121"/>
      <c r="H15" s="151">
        <f t="shared" si="0"/>
        <v>0</v>
      </c>
      <c r="I15" s="152"/>
      <c r="J15" s="102"/>
    </row>
    <row r="16" spans="1:10" ht="15.75" customHeight="1" x14ac:dyDescent="0.35">
      <c r="A16" s="146"/>
      <c r="B16" s="146"/>
      <c r="C16" s="146"/>
      <c r="D16" s="149"/>
      <c r="E16" s="150"/>
      <c r="F16" s="105"/>
      <c r="G16" s="121"/>
      <c r="H16" s="151">
        <f t="shared" si="0"/>
        <v>0</v>
      </c>
      <c r="I16" s="152"/>
      <c r="J16" s="102"/>
    </row>
    <row r="17" spans="1:10" ht="15.75" customHeight="1" x14ac:dyDescent="0.35">
      <c r="A17" s="146"/>
      <c r="B17" s="146"/>
      <c r="C17" s="146"/>
      <c r="D17" s="149"/>
      <c r="E17" s="150"/>
      <c r="F17" s="105"/>
      <c r="G17" s="121"/>
      <c r="H17" s="151">
        <f t="shared" si="0"/>
        <v>0</v>
      </c>
      <c r="I17" s="152"/>
      <c r="J17" s="102"/>
    </row>
    <row r="18" spans="1:10" ht="15.75" customHeight="1" x14ac:dyDescent="0.35">
      <c r="A18" s="146"/>
      <c r="B18" s="146"/>
      <c r="C18" s="146"/>
      <c r="D18" s="149"/>
      <c r="E18" s="150"/>
      <c r="F18" s="105"/>
      <c r="G18" s="121"/>
      <c r="H18" s="151">
        <f t="shared" si="0"/>
        <v>0</v>
      </c>
      <c r="I18" s="152"/>
      <c r="J18" s="102"/>
    </row>
    <row r="19" spans="1:10" ht="15.75" customHeight="1" thickBot="1" x14ac:dyDescent="0.4">
      <c r="A19" s="143"/>
      <c r="B19" s="144"/>
      <c r="C19" s="145"/>
      <c r="D19" s="153"/>
      <c r="E19" s="154"/>
      <c r="F19" s="85"/>
      <c r="G19" s="122"/>
      <c r="H19" s="155">
        <f t="shared" si="0"/>
        <v>0</v>
      </c>
      <c r="I19" s="156"/>
      <c r="J19" s="114"/>
    </row>
    <row r="20" spans="1:10" ht="17.25" customHeight="1" thickBot="1" x14ac:dyDescent="0.4">
      <c r="A20" s="76"/>
      <c r="B20" s="76"/>
      <c r="C20" s="76"/>
      <c r="D20" s="103"/>
      <c r="E20" s="103"/>
      <c r="F20" s="147" t="s">
        <v>119</v>
      </c>
      <c r="G20" s="148"/>
      <c r="H20" s="141">
        <f>SUM(H11:I19)</f>
        <v>0</v>
      </c>
      <c r="I20" s="142"/>
      <c r="J20" s="113"/>
    </row>
    <row r="21" spans="1:10" ht="18" customHeight="1" x14ac:dyDescent="0.35">
      <c r="A21" s="72"/>
      <c r="B21" s="72"/>
      <c r="C21" s="72"/>
      <c r="D21" s="72"/>
      <c r="E21" s="72"/>
      <c r="F21" s="72"/>
      <c r="G21" s="72"/>
      <c r="H21" s="72"/>
      <c r="I21" s="72"/>
      <c r="J21" s="48"/>
    </row>
    <row r="22" spans="1:10" ht="18" customHeight="1" x14ac:dyDescent="0.35">
      <c r="A22" s="47" t="s">
        <v>122</v>
      </c>
      <c r="B22" s="72"/>
      <c r="C22" s="72"/>
      <c r="D22" s="72"/>
      <c r="E22" s="72"/>
      <c r="F22" s="72"/>
      <c r="G22" s="72"/>
      <c r="H22" s="72"/>
      <c r="I22" s="72"/>
      <c r="J22" s="48"/>
    </row>
    <row r="23" spans="1:10" ht="16.5" customHeight="1" x14ac:dyDescent="0.35">
      <c r="A23" s="191" t="s">
        <v>118</v>
      </c>
      <c r="B23" s="191"/>
      <c r="C23" s="191"/>
      <c r="D23" s="191"/>
      <c r="E23" s="191"/>
      <c r="F23" s="191"/>
      <c r="G23" s="191"/>
      <c r="H23" s="191"/>
      <c r="I23" s="191"/>
      <c r="J23" s="191"/>
    </row>
    <row r="24" spans="1:10" ht="28.5" customHeight="1" x14ac:dyDescent="0.35">
      <c r="A24" s="192" t="s">
        <v>80</v>
      </c>
      <c r="B24" s="192"/>
      <c r="C24" s="192"/>
      <c r="D24" s="192" t="s">
        <v>81</v>
      </c>
      <c r="E24" s="192"/>
      <c r="F24" s="192"/>
      <c r="G24" s="192" t="s">
        <v>82</v>
      </c>
      <c r="H24" s="192"/>
      <c r="I24" s="70" t="s">
        <v>83</v>
      </c>
      <c r="J24" s="70" t="s">
        <v>84</v>
      </c>
    </row>
    <row r="25" spans="1:10" ht="19.5" customHeight="1" x14ac:dyDescent="0.35">
      <c r="A25" s="188"/>
      <c r="B25" s="189"/>
      <c r="C25" s="190"/>
      <c r="D25" s="174"/>
      <c r="E25" s="174"/>
      <c r="F25" s="174"/>
      <c r="G25" s="175"/>
      <c r="H25" s="175"/>
      <c r="I25" s="87"/>
      <c r="J25" s="84"/>
    </row>
    <row r="26" spans="1:10" x14ac:dyDescent="0.35">
      <c r="A26" s="188"/>
      <c r="B26" s="189"/>
      <c r="C26" s="190"/>
      <c r="D26" s="174"/>
      <c r="E26" s="174"/>
      <c r="F26" s="174"/>
      <c r="G26" s="175"/>
      <c r="H26" s="175"/>
      <c r="I26" s="87"/>
      <c r="J26" s="84"/>
    </row>
    <row r="27" spans="1:10" x14ac:dyDescent="0.35">
      <c r="A27" s="188"/>
      <c r="B27" s="189"/>
      <c r="C27" s="190"/>
      <c r="D27" s="174"/>
      <c r="E27" s="174"/>
      <c r="F27" s="174"/>
      <c r="G27" s="175"/>
      <c r="H27" s="175"/>
      <c r="I27" s="87"/>
      <c r="J27" s="84"/>
    </row>
    <row r="28" spans="1:10" x14ac:dyDescent="0.35">
      <c r="A28" s="188"/>
      <c r="B28" s="189"/>
      <c r="C28" s="190"/>
      <c r="D28" s="174"/>
      <c r="E28" s="174"/>
      <c r="F28" s="174"/>
      <c r="G28" s="175"/>
      <c r="H28" s="175"/>
      <c r="I28" s="87"/>
      <c r="J28" s="84"/>
    </row>
    <row r="29" spans="1:10" x14ac:dyDescent="0.35">
      <c r="A29" s="188"/>
      <c r="B29" s="189"/>
      <c r="C29" s="190"/>
      <c r="D29" s="174"/>
      <c r="E29" s="174"/>
      <c r="F29" s="174"/>
      <c r="G29" s="175"/>
      <c r="H29" s="175"/>
      <c r="I29" s="87"/>
      <c r="J29" s="84"/>
    </row>
    <row r="30" spans="1:10" x14ac:dyDescent="0.35">
      <c r="A30" s="188"/>
      <c r="B30" s="189"/>
      <c r="C30" s="190"/>
      <c r="D30" s="176"/>
      <c r="E30" s="176"/>
      <c r="F30" s="176"/>
      <c r="G30" s="175"/>
      <c r="H30" s="175"/>
      <c r="I30" s="87"/>
      <c r="J30" s="84"/>
    </row>
    <row r="31" spans="1:10" x14ac:dyDescent="0.35">
      <c r="A31" s="188"/>
      <c r="B31" s="189"/>
      <c r="C31" s="190"/>
      <c r="D31" s="182"/>
      <c r="E31" s="183"/>
      <c r="F31" s="184"/>
      <c r="G31" s="179"/>
      <c r="H31" s="180"/>
      <c r="I31" s="87"/>
      <c r="J31" s="85"/>
    </row>
    <row r="32" spans="1:10" x14ac:dyDescent="0.35">
      <c r="A32" s="188"/>
      <c r="B32" s="189"/>
      <c r="C32" s="190"/>
      <c r="D32" s="185"/>
      <c r="E32" s="186"/>
      <c r="F32" s="187"/>
      <c r="G32" s="179"/>
      <c r="H32" s="180"/>
      <c r="I32" s="87"/>
      <c r="J32" s="85"/>
    </row>
    <row r="33" spans="1:10" ht="15" thickBot="1" x14ac:dyDescent="0.4">
      <c r="A33" s="188"/>
      <c r="B33" s="189"/>
      <c r="C33" s="190"/>
      <c r="D33" s="177"/>
      <c r="E33" s="177"/>
      <c r="F33" s="177"/>
      <c r="G33" s="178"/>
      <c r="H33" s="178"/>
      <c r="I33" s="87"/>
      <c r="J33" s="86"/>
    </row>
    <row r="34" spans="1:10" x14ac:dyDescent="0.35">
      <c r="A34" s="171" t="s">
        <v>111</v>
      </c>
      <c r="B34" s="171"/>
      <c r="C34" s="171"/>
      <c r="D34" s="171"/>
      <c r="E34" s="171"/>
      <c r="F34" s="171"/>
      <c r="G34" s="172">
        <f>SUM(G25:G33)</f>
        <v>0</v>
      </c>
      <c r="H34" s="172"/>
      <c r="I34" s="44"/>
      <c r="J34" s="44"/>
    </row>
    <row r="35" spans="1:10" x14ac:dyDescent="0.35">
      <c r="A35" s="173" t="s">
        <v>112</v>
      </c>
      <c r="B35" s="173"/>
      <c r="C35" s="173"/>
      <c r="D35" s="173"/>
      <c r="E35" s="173"/>
      <c r="F35" s="173"/>
      <c r="G35" s="173"/>
      <c r="H35" s="173"/>
      <c r="I35" s="45"/>
      <c r="J35" s="74">
        <f>SUM(J25:J33)</f>
        <v>0</v>
      </c>
    </row>
    <row r="36" spans="1:10" x14ac:dyDescent="0.35">
      <c r="A36" s="46" t="s">
        <v>113</v>
      </c>
      <c r="B36" s="46"/>
      <c r="C36" s="46"/>
      <c r="D36" s="46"/>
      <c r="E36" s="46"/>
      <c r="F36" s="46"/>
      <c r="G36" s="46"/>
      <c r="H36" s="46"/>
      <c r="I36" s="46"/>
      <c r="J36" s="74">
        <f>IF(G34&lt;5001,0,IF(G34&gt;5000,(G34*0.02)))</f>
        <v>0</v>
      </c>
    </row>
    <row r="37" spans="1:10" x14ac:dyDescent="0.35">
      <c r="A37" s="181" t="s">
        <v>114</v>
      </c>
      <c r="B37" s="181"/>
      <c r="C37" s="181"/>
      <c r="D37" s="181"/>
      <c r="E37" s="181"/>
      <c r="F37" s="181"/>
      <c r="G37" s="181"/>
      <c r="H37" s="181"/>
      <c r="I37" s="181"/>
      <c r="J37" s="50">
        <f>MAX($J$35,$J$36,0)</f>
        <v>0</v>
      </c>
    </row>
    <row r="38" spans="1:10" ht="15" thickBot="1" x14ac:dyDescent="0.4">
      <c r="A38" s="73"/>
      <c r="B38" s="73"/>
      <c r="C38" s="73"/>
      <c r="D38" s="73"/>
      <c r="E38" s="73"/>
      <c r="F38" s="73"/>
      <c r="G38" s="73"/>
      <c r="H38" s="73"/>
      <c r="I38" s="73"/>
      <c r="J38" s="48"/>
    </row>
    <row r="39" spans="1:10" ht="15" thickBot="1" x14ac:dyDescent="0.4">
      <c r="A39" s="43"/>
      <c r="B39" s="43"/>
      <c r="C39" s="43"/>
      <c r="D39" s="43"/>
      <c r="E39" s="43"/>
      <c r="F39" s="168" t="s">
        <v>125</v>
      </c>
      <c r="G39" s="169"/>
      <c r="H39" s="169"/>
      <c r="I39" s="170"/>
      <c r="J39" s="75">
        <f>H20+J37</f>
        <v>0</v>
      </c>
    </row>
    <row r="40" spans="1:10" x14ac:dyDescent="0.35">
      <c r="A40" s="43"/>
      <c r="B40" s="43"/>
      <c r="C40" s="43"/>
      <c r="D40" s="43"/>
      <c r="E40" s="43"/>
      <c r="F40" s="43"/>
      <c r="G40" s="43"/>
      <c r="H40" s="43"/>
      <c r="I40" s="48"/>
      <c r="J40" s="49"/>
    </row>
  </sheetData>
  <sheetProtection algorithmName="SHA-512" hashValue="SxB1vKP77wIVh8dDJxZj3l1gZjZYVnOMWYQkRuDUoGTweVscPuPDd1adfaO7J3cS2m+0wute+ZVjipJ6FVUncA==" saltValue="Fv1KN+fEYAz1VT+K7lEJ8g==" spinCount="100000" sheet="1" objects="1" scenarios="1"/>
  <mergeCells count="75">
    <mergeCell ref="A33:C33"/>
    <mergeCell ref="A25:C25"/>
    <mergeCell ref="A26:C26"/>
    <mergeCell ref="A27:C27"/>
    <mergeCell ref="A24:C24"/>
    <mergeCell ref="A32:C32"/>
    <mergeCell ref="A28:C28"/>
    <mergeCell ref="A29:C29"/>
    <mergeCell ref="A30:C30"/>
    <mergeCell ref="A23:J23"/>
    <mergeCell ref="D24:F24"/>
    <mergeCell ref="G24:H24"/>
    <mergeCell ref="D25:F25"/>
    <mergeCell ref="G25:H25"/>
    <mergeCell ref="D26:F26"/>
    <mergeCell ref="G26:H26"/>
    <mergeCell ref="D27:F27"/>
    <mergeCell ref="G27:H27"/>
    <mergeCell ref="D28:F28"/>
    <mergeCell ref="G28:H28"/>
    <mergeCell ref="F39:I39"/>
    <mergeCell ref="A34:F34"/>
    <mergeCell ref="G34:H34"/>
    <mergeCell ref="A35:H35"/>
    <mergeCell ref="D29:F29"/>
    <mergeCell ref="G29:H29"/>
    <mergeCell ref="D30:F30"/>
    <mergeCell ref="G30:H30"/>
    <mergeCell ref="D33:F33"/>
    <mergeCell ref="G33:H33"/>
    <mergeCell ref="G31:H31"/>
    <mergeCell ref="G32:H32"/>
    <mergeCell ref="A37:I37"/>
    <mergeCell ref="D31:F31"/>
    <mergeCell ref="D32:F32"/>
    <mergeCell ref="A31:C31"/>
    <mergeCell ref="A6:C6"/>
    <mergeCell ref="A1:J1"/>
    <mergeCell ref="A4:C4"/>
    <mergeCell ref="G4:H4"/>
    <mergeCell ref="G5:H5"/>
    <mergeCell ref="A3:C3"/>
    <mergeCell ref="A5:C5"/>
    <mergeCell ref="D12:E12"/>
    <mergeCell ref="H12:I12"/>
    <mergeCell ref="D13:E13"/>
    <mergeCell ref="H13:I13"/>
    <mergeCell ref="A10:C10"/>
    <mergeCell ref="D10:E10"/>
    <mergeCell ref="H10:I10"/>
    <mergeCell ref="D11:E11"/>
    <mergeCell ref="H11:I11"/>
    <mergeCell ref="H16:I16"/>
    <mergeCell ref="D17:E17"/>
    <mergeCell ref="H17:I17"/>
    <mergeCell ref="D14:E14"/>
    <mergeCell ref="H14:I14"/>
    <mergeCell ref="D15:E15"/>
    <mergeCell ref="H15:I15"/>
    <mergeCell ref="H20:I20"/>
    <mergeCell ref="A19:C19"/>
    <mergeCell ref="A11:C11"/>
    <mergeCell ref="A12:C12"/>
    <mergeCell ref="A13:C13"/>
    <mergeCell ref="A14:C14"/>
    <mergeCell ref="A15:C15"/>
    <mergeCell ref="A16:C16"/>
    <mergeCell ref="A17:C17"/>
    <mergeCell ref="A18:C18"/>
    <mergeCell ref="F20:G20"/>
    <mergeCell ref="D18:E18"/>
    <mergeCell ref="H18:I18"/>
    <mergeCell ref="D19:E19"/>
    <mergeCell ref="H19:I19"/>
    <mergeCell ref="D16:E16"/>
  </mergeCells>
  <dataValidations disablePrompts="1" count="2">
    <dataValidation type="list" allowBlank="1" showInputMessage="1" showErrorMessage="1" sqref="I65530:I65536 WNQ983023:WNQ983029 WDU983023:WDU983029 VTY983023:VTY983029 VKC983023:VKC983029 VAG983023:VAG983029 UQK983023:UQK983029 UGO983023:UGO983029 TWS983023:TWS983029 TMW983023:TMW983029 TDA983023:TDA983029 STE983023:STE983029 SJI983023:SJI983029 RZM983023:RZM983029 RPQ983023:RPQ983029 RFU983023:RFU983029 QVY983023:QVY983029 QMC983023:QMC983029 QCG983023:QCG983029 PSK983023:PSK983029 PIO983023:PIO983029 OYS983023:OYS983029 OOW983023:OOW983029 OFA983023:OFA983029 NVE983023:NVE983029 NLI983023:NLI983029 NBM983023:NBM983029 MRQ983023:MRQ983029 MHU983023:MHU983029 LXY983023:LXY983029 LOC983023:LOC983029 LEG983023:LEG983029 KUK983023:KUK983029 KKO983023:KKO983029 KAS983023:KAS983029 JQW983023:JQW983029 JHA983023:JHA983029 IXE983023:IXE983029 INI983023:INI983029 IDM983023:IDM983029 HTQ983023:HTQ983029 HJU983023:HJU983029 GZY983023:GZY983029 GQC983023:GQC983029 GGG983023:GGG983029 FWK983023:FWK983029 FMO983023:FMO983029 FCS983023:FCS983029 ESW983023:ESW983029 EJA983023:EJA983029 DZE983023:DZE983029 DPI983023:DPI983029 DFM983023:DFM983029 CVQ983023:CVQ983029 CLU983023:CLU983029 CBY983023:CBY983029 BSC983023:BSC983029 BIG983023:BIG983029 AYK983023:AYK983029 AOO983023:AOO983029 AES983023:AES983029 UW983023:UW983029 LA983023:LA983029 BE983023:BE983029 I983034:I983040 WNQ917487:WNQ917493 WDU917487:WDU917493 VTY917487:VTY917493 VKC917487:VKC917493 VAG917487:VAG917493 UQK917487:UQK917493 UGO917487:UGO917493 TWS917487:TWS917493 TMW917487:TMW917493 TDA917487:TDA917493 STE917487:STE917493 SJI917487:SJI917493 RZM917487:RZM917493 RPQ917487:RPQ917493 RFU917487:RFU917493 QVY917487:QVY917493 QMC917487:QMC917493 QCG917487:QCG917493 PSK917487:PSK917493 PIO917487:PIO917493 OYS917487:OYS917493 OOW917487:OOW917493 OFA917487:OFA917493 NVE917487:NVE917493 NLI917487:NLI917493 NBM917487:NBM917493 MRQ917487:MRQ917493 MHU917487:MHU917493 LXY917487:LXY917493 LOC917487:LOC917493 LEG917487:LEG917493 KUK917487:KUK917493 KKO917487:KKO917493 KAS917487:KAS917493 JQW917487:JQW917493 JHA917487:JHA917493 IXE917487:IXE917493 INI917487:INI917493 IDM917487:IDM917493 HTQ917487:HTQ917493 HJU917487:HJU917493 GZY917487:GZY917493 GQC917487:GQC917493 GGG917487:GGG917493 FWK917487:FWK917493 FMO917487:FMO917493 FCS917487:FCS917493 ESW917487:ESW917493 EJA917487:EJA917493 DZE917487:DZE917493 DPI917487:DPI917493 DFM917487:DFM917493 CVQ917487:CVQ917493 CLU917487:CLU917493 CBY917487:CBY917493 BSC917487:BSC917493 BIG917487:BIG917493 AYK917487:AYK917493 AOO917487:AOO917493 AES917487:AES917493 UW917487:UW917493 LA917487:LA917493 BE917487:BE917493 I917498:I917504 WNQ851951:WNQ851957 WDU851951:WDU851957 VTY851951:VTY851957 VKC851951:VKC851957 VAG851951:VAG851957 UQK851951:UQK851957 UGO851951:UGO851957 TWS851951:TWS851957 TMW851951:TMW851957 TDA851951:TDA851957 STE851951:STE851957 SJI851951:SJI851957 RZM851951:RZM851957 RPQ851951:RPQ851957 RFU851951:RFU851957 QVY851951:QVY851957 QMC851951:QMC851957 QCG851951:QCG851957 PSK851951:PSK851957 PIO851951:PIO851957 OYS851951:OYS851957 OOW851951:OOW851957 OFA851951:OFA851957 NVE851951:NVE851957 NLI851951:NLI851957 NBM851951:NBM851957 MRQ851951:MRQ851957 MHU851951:MHU851957 LXY851951:LXY851957 LOC851951:LOC851957 LEG851951:LEG851957 KUK851951:KUK851957 KKO851951:KKO851957 KAS851951:KAS851957 JQW851951:JQW851957 JHA851951:JHA851957 IXE851951:IXE851957 INI851951:INI851957 IDM851951:IDM851957 HTQ851951:HTQ851957 HJU851951:HJU851957 GZY851951:GZY851957 GQC851951:GQC851957 GGG851951:GGG851957 FWK851951:FWK851957 FMO851951:FMO851957 FCS851951:FCS851957 ESW851951:ESW851957 EJA851951:EJA851957 DZE851951:DZE851957 DPI851951:DPI851957 DFM851951:DFM851957 CVQ851951:CVQ851957 CLU851951:CLU851957 CBY851951:CBY851957 BSC851951:BSC851957 BIG851951:BIG851957 AYK851951:AYK851957 AOO851951:AOO851957 AES851951:AES851957 UW851951:UW851957 LA851951:LA851957 BE851951:BE851957 I851962:I851968 WNQ786415:WNQ786421 WDU786415:WDU786421 VTY786415:VTY786421 VKC786415:VKC786421 VAG786415:VAG786421 UQK786415:UQK786421 UGO786415:UGO786421 TWS786415:TWS786421 TMW786415:TMW786421 TDA786415:TDA786421 STE786415:STE786421 SJI786415:SJI786421 RZM786415:RZM786421 RPQ786415:RPQ786421 RFU786415:RFU786421 QVY786415:QVY786421 QMC786415:QMC786421 QCG786415:QCG786421 PSK786415:PSK786421 PIO786415:PIO786421 OYS786415:OYS786421 OOW786415:OOW786421 OFA786415:OFA786421 NVE786415:NVE786421 NLI786415:NLI786421 NBM786415:NBM786421 MRQ786415:MRQ786421 MHU786415:MHU786421 LXY786415:LXY786421 LOC786415:LOC786421 LEG786415:LEG786421 KUK786415:KUK786421 KKO786415:KKO786421 KAS786415:KAS786421 JQW786415:JQW786421 JHA786415:JHA786421 IXE786415:IXE786421 INI786415:INI786421 IDM786415:IDM786421 HTQ786415:HTQ786421 HJU786415:HJU786421 GZY786415:GZY786421 GQC786415:GQC786421 GGG786415:GGG786421 FWK786415:FWK786421 FMO786415:FMO786421 FCS786415:FCS786421 ESW786415:ESW786421 EJA786415:EJA786421 DZE786415:DZE786421 DPI786415:DPI786421 DFM786415:DFM786421 CVQ786415:CVQ786421 CLU786415:CLU786421 CBY786415:CBY786421 BSC786415:BSC786421 BIG786415:BIG786421 AYK786415:AYK786421 AOO786415:AOO786421 AES786415:AES786421 UW786415:UW786421 LA786415:LA786421 BE786415:BE786421 I786426:I786432 WNQ720879:WNQ720885 WDU720879:WDU720885 VTY720879:VTY720885 VKC720879:VKC720885 VAG720879:VAG720885 UQK720879:UQK720885 UGO720879:UGO720885 TWS720879:TWS720885 TMW720879:TMW720885 TDA720879:TDA720885 STE720879:STE720885 SJI720879:SJI720885 RZM720879:RZM720885 RPQ720879:RPQ720885 RFU720879:RFU720885 QVY720879:QVY720885 QMC720879:QMC720885 QCG720879:QCG720885 PSK720879:PSK720885 PIO720879:PIO720885 OYS720879:OYS720885 OOW720879:OOW720885 OFA720879:OFA720885 NVE720879:NVE720885 NLI720879:NLI720885 NBM720879:NBM720885 MRQ720879:MRQ720885 MHU720879:MHU720885 LXY720879:LXY720885 LOC720879:LOC720885 LEG720879:LEG720885 KUK720879:KUK720885 KKO720879:KKO720885 KAS720879:KAS720885 JQW720879:JQW720885 JHA720879:JHA720885 IXE720879:IXE720885 INI720879:INI720885 IDM720879:IDM720885 HTQ720879:HTQ720885 HJU720879:HJU720885 GZY720879:GZY720885 GQC720879:GQC720885 GGG720879:GGG720885 FWK720879:FWK720885 FMO720879:FMO720885 FCS720879:FCS720885 ESW720879:ESW720885 EJA720879:EJA720885 DZE720879:DZE720885 DPI720879:DPI720885 DFM720879:DFM720885 CVQ720879:CVQ720885 CLU720879:CLU720885 CBY720879:CBY720885 BSC720879:BSC720885 BIG720879:BIG720885 AYK720879:AYK720885 AOO720879:AOO720885 AES720879:AES720885 UW720879:UW720885 LA720879:LA720885 BE720879:BE720885 I720890:I720896 WNQ655343:WNQ655349 WDU655343:WDU655349 VTY655343:VTY655349 VKC655343:VKC655349 VAG655343:VAG655349 UQK655343:UQK655349 UGO655343:UGO655349 TWS655343:TWS655349 TMW655343:TMW655349 TDA655343:TDA655349 STE655343:STE655349 SJI655343:SJI655349 RZM655343:RZM655349 RPQ655343:RPQ655349 RFU655343:RFU655349 QVY655343:QVY655349 QMC655343:QMC655349 QCG655343:QCG655349 PSK655343:PSK655349 PIO655343:PIO655349 OYS655343:OYS655349 OOW655343:OOW655349 OFA655343:OFA655349 NVE655343:NVE655349 NLI655343:NLI655349 NBM655343:NBM655349 MRQ655343:MRQ655349 MHU655343:MHU655349 LXY655343:LXY655349 LOC655343:LOC655349 LEG655343:LEG655349 KUK655343:KUK655349 KKO655343:KKO655349 KAS655343:KAS655349 JQW655343:JQW655349 JHA655343:JHA655349 IXE655343:IXE655349 INI655343:INI655349 IDM655343:IDM655349 HTQ655343:HTQ655349 HJU655343:HJU655349 GZY655343:GZY655349 GQC655343:GQC655349 GGG655343:GGG655349 FWK655343:FWK655349 FMO655343:FMO655349 FCS655343:FCS655349 ESW655343:ESW655349 EJA655343:EJA655349 DZE655343:DZE655349 DPI655343:DPI655349 DFM655343:DFM655349 CVQ655343:CVQ655349 CLU655343:CLU655349 CBY655343:CBY655349 BSC655343:BSC655349 BIG655343:BIG655349 AYK655343:AYK655349 AOO655343:AOO655349 AES655343:AES655349 UW655343:UW655349 LA655343:LA655349 BE655343:BE655349 I655354:I655360 WNQ589807:WNQ589813 WDU589807:WDU589813 VTY589807:VTY589813 VKC589807:VKC589813 VAG589807:VAG589813 UQK589807:UQK589813 UGO589807:UGO589813 TWS589807:TWS589813 TMW589807:TMW589813 TDA589807:TDA589813 STE589807:STE589813 SJI589807:SJI589813 RZM589807:RZM589813 RPQ589807:RPQ589813 RFU589807:RFU589813 QVY589807:QVY589813 QMC589807:QMC589813 QCG589807:QCG589813 PSK589807:PSK589813 PIO589807:PIO589813 OYS589807:OYS589813 OOW589807:OOW589813 OFA589807:OFA589813 NVE589807:NVE589813 NLI589807:NLI589813 NBM589807:NBM589813 MRQ589807:MRQ589813 MHU589807:MHU589813 LXY589807:LXY589813 LOC589807:LOC589813 LEG589807:LEG589813 KUK589807:KUK589813 KKO589807:KKO589813 KAS589807:KAS589813 JQW589807:JQW589813 JHA589807:JHA589813 IXE589807:IXE589813 INI589807:INI589813 IDM589807:IDM589813 HTQ589807:HTQ589813 HJU589807:HJU589813 GZY589807:GZY589813 GQC589807:GQC589813 GGG589807:GGG589813 FWK589807:FWK589813 FMO589807:FMO589813 FCS589807:FCS589813 ESW589807:ESW589813 EJA589807:EJA589813 DZE589807:DZE589813 DPI589807:DPI589813 DFM589807:DFM589813 CVQ589807:CVQ589813 CLU589807:CLU589813 CBY589807:CBY589813 BSC589807:BSC589813 BIG589807:BIG589813 AYK589807:AYK589813 AOO589807:AOO589813 AES589807:AES589813 UW589807:UW589813 LA589807:LA589813 BE589807:BE589813 I589818:I589824 WNQ524271:WNQ524277 WDU524271:WDU524277 VTY524271:VTY524277 VKC524271:VKC524277 VAG524271:VAG524277 UQK524271:UQK524277 UGO524271:UGO524277 TWS524271:TWS524277 TMW524271:TMW524277 TDA524271:TDA524277 STE524271:STE524277 SJI524271:SJI524277 RZM524271:RZM524277 RPQ524271:RPQ524277 RFU524271:RFU524277 QVY524271:QVY524277 QMC524271:QMC524277 QCG524271:QCG524277 PSK524271:PSK524277 PIO524271:PIO524277 OYS524271:OYS524277 OOW524271:OOW524277 OFA524271:OFA524277 NVE524271:NVE524277 NLI524271:NLI524277 NBM524271:NBM524277 MRQ524271:MRQ524277 MHU524271:MHU524277 LXY524271:LXY524277 LOC524271:LOC524277 LEG524271:LEG524277 KUK524271:KUK524277 KKO524271:KKO524277 KAS524271:KAS524277 JQW524271:JQW524277 JHA524271:JHA524277 IXE524271:IXE524277 INI524271:INI524277 IDM524271:IDM524277 HTQ524271:HTQ524277 HJU524271:HJU524277 GZY524271:GZY524277 GQC524271:GQC524277 GGG524271:GGG524277 FWK524271:FWK524277 FMO524271:FMO524277 FCS524271:FCS524277 ESW524271:ESW524277 EJA524271:EJA524277 DZE524271:DZE524277 DPI524271:DPI524277 DFM524271:DFM524277 CVQ524271:CVQ524277 CLU524271:CLU524277 CBY524271:CBY524277 BSC524271:BSC524277 BIG524271:BIG524277 AYK524271:AYK524277 AOO524271:AOO524277 AES524271:AES524277 UW524271:UW524277 LA524271:LA524277 BE524271:BE524277 I524282:I524288 WNQ458735:WNQ458741 WDU458735:WDU458741 VTY458735:VTY458741 VKC458735:VKC458741 VAG458735:VAG458741 UQK458735:UQK458741 UGO458735:UGO458741 TWS458735:TWS458741 TMW458735:TMW458741 TDA458735:TDA458741 STE458735:STE458741 SJI458735:SJI458741 RZM458735:RZM458741 RPQ458735:RPQ458741 RFU458735:RFU458741 QVY458735:QVY458741 QMC458735:QMC458741 QCG458735:QCG458741 PSK458735:PSK458741 PIO458735:PIO458741 OYS458735:OYS458741 OOW458735:OOW458741 OFA458735:OFA458741 NVE458735:NVE458741 NLI458735:NLI458741 NBM458735:NBM458741 MRQ458735:MRQ458741 MHU458735:MHU458741 LXY458735:LXY458741 LOC458735:LOC458741 LEG458735:LEG458741 KUK458735:KUK458741 KKO458735:KKO458741 KAS458735:KAS458741 JQW458735:JQW458741 JHA458735:JHA458741 IXE458735:IXE458741 INI458735:INI458741 IDM458735:IDM458741 HTQ458735:HTQ458741 HJU458735:HJU458741 GZY458735:GZY458741 GQC458735:GQC458741 GGG458735:GGG458741 FWK458735:FWK458741 FMO458735:FMO458741 FCS458735:FCS458741 ESW458735:ESW458741 EJA458735:EJA458741 DZE458735:DZE458741 DPI458735:DPI458741 DFM458735:DFM458741 CVQ458735:CVQ458741 CLU458735:CLU458741 CBY458735:CBY458741 BSC458735:BSC458741 BIG458735:BIG458741 AYK458735:AYK458741 AOO458735:AOO458741 AES458735:AES458741 UW458735:UW458741 LA458735:LA458741 BE458735:BE458741 I458746:I458752 WNQ393199:WNQ393205 WDU393199:WDU393205 VTY393199:VTY393205 VKC393199:VKC393205 VAG393199:VAG393205 UQK393199:UQK393205 UGO393199:UGO393205 TWS393199:TWS393205 TMW393199:TMW393205 TDA393199:TDA393205 STE393199:STE393205 SJI393199:SJI393205 RZM393199:RZM393205 RPQ393199:RPQ393205 RFU393199:RFU393205 QVY393199:QVY393205 QMC393199:QMC393205 QCG393199:QCG393205 PSK393199:PSK393205 PIO393199:PIO393205 OYS393199:OYS393205 OOW393199:OOW393205 OFA393199:OFA393205 NVE393199:NVE393205 NLI393199:NLI393205 NBM393199:NBM393205 MRQ393199:MRQ393205 MHU393199:MHU393205 LXY393199:LXY393205 LOC393199:LOC393205 LEG393199:LEG393205 KUK393199:KUK393205 KKO393199:KKO393205 KAS393199:KAS393205 JQW393199:JQW393205 JHA393199:JHA393205 IXE393199:IXE393205 INI393199:INI393205 IDM393199:IDM393205 HTQ393199:HTQ393205 HJU393199:HJU393205 GZY393199:GZY393205 GQC393199:GQC393205 GGG393199:GGG393205 FWK393199:FWK393205 FMO393199:FMO393205 FCS393199:FCS393205 ESW393199:ESW393205 EJA393199:EJA393205 DZE393199:DZE393205 DPI393199:DPI393205 DFM393199:DFM393205 CVQ393199:CVQ393205 CLU393199:CLU393205 CBY393199:CBY393205 BSC393199:BSC393205 BIG393199:BIG393205 AYK393199:AYK393205 AOO393199:AOO393205 AES393199:AES393205 UW393199:UW393205 LA393199:LA393205 BE393199:BE393205 I393210:I393216 WNQ327663:WNQ327669 WDU327663:WDU327669 VTY327663:VTY327669 VKC327663:VKC327669 VAG327663:VAG327669 UQK327663:UQK327669 UGO327663:UGO327669 TWS327663:TWS327669 TMW327663:TMW327669 TDA327663:TDA327669 STE327663:STE327669 SJI327663:SJI327669 RZM327663:RZM327669 RPQ327663:RPQ327669 RFU327663:RFU327669 QVY327663:QVY327669 QMC327663:QMC327669 QCG327663:QCG327669 PSK327663:PSK327669 PIO327663:PIO327669 OYS327663:OYS327669 OOW327663:OOW327669 OFA327663:OFA327669 NVE327663:NVE327669 NLI327663:NLI327669 NBM327663:NBM327669 MRQ327663:MRQ327669 MHU327663:MHU327669 LXY327663:LXY327669 LOC327663:LOC327669 LEG327663:LEG327669 KUK327663:KUK327669 KKO327663:KKO327669 KAS327663:KAS327669 JQW327663:JQW327669 JHA327663:JHA327669 IXE327663:IXE327669 INI327663:INI327669 IDM327663:IDM327669 HTQ327663:HTQ327669 HJU327663:HJU327669 GZY327663:GZY327669 GQC327663:GQC327669 GGG327663:GGG327669 FWK327663:FWK327669 FMO327663:FMO327669 FCS327663:FCS327669 ESW327663:ESW327669 EJA327663:EJA327669 DZE327663:DZE327669 DPI327663:DPI327669 DFM327663:DFM327669 CVQ327663:CVQ327669 CLU327663:CLU327669 CBY327663:CBY327669 BSC327663:BSC327669 BIG327663:BIG327669 AYK327663:AYK327669 AOO327663:AOO327669 AES327663:AES327669 UW327663:UW327669 LA327663:LA327669 BE327663:BE327669 I327674:I327680 WNQ262127:WNQ262133 WDU262127:WDU262133 VTY262127:VTY262133 VKC262127:VKC262133 VAG262127:VAG262133 UQK262127:UQK262133 UGO262127:UGO262133 TWS262127:TWS262133 TMW262127:TMW262133 TDA262127:TDA262133 STE262127:STE262133 SJI262127:SJI262133 RZM262127:RZM262133 RPQ262127:RPQ262133 RFU262127:RFU262133 QVY262127:QVY262133 QMC262127:QMC262133 QCG262127:QCG262133 PSK262127:PSK262133 PIO262127:PIO262133 OYS262127:OYS262133 OOW262127:OOW262133 OFA262127:OFA262133 NVE262127:NVE262133 NLI262127:NLI262133 NBM262127:NBM262133 MRQ262127:MRQ262133 MHU262127:MHU262133 LXY262127:LXY262133 LOC262127:LOC262133 LEG262127:LEG262133 KUK262127:KUK262133 KKO262127:KKO262133 KAS262127:KAS262133 JQW262127:JQW262133 JHA262127:JHA262133 IXE262127:IXE262133 INI262127:INI262133 IDM262127:IDM262133 HTQ262127:HTQ262133 HJU262127:HJU262133 GZY262127:GZY262133 GQC262127:GQC262133 GGG262127:GGG262133 FWK262127:FWK262133 FMO262127:FMO262133 FCS262127:FCS262133 ESW262127:ESW262133 EJA262127:EJA262133 DZE262127:DZE262133 DPI262127:DPI262133 DFM262127:DFM262133 CVQ262127:CVQ262133 CLU262127:CLU262133 CBY262127:CBY262133 BSC262127:BSC262133 BIG262127:BIG262133 AYK262127:AYK262133 AOO262127:AOO262133 AES262127:AES262133 UW262127:UW262133 LA262127:LA262133 BE262127:BE262133 I262138:I262144 WNQ196591:WNQ196597 WDU196591:WDU196597 VTY196591:VTY196597 VKC196591:VKC196597 VAG196591:VAG196597 UQK196591:UQK196597 UGO196591:UGO196597 TWS196591:TWS196597 TMW196591:TMW196597 TDA196591:TDA196597 STE196591:STE196597 SJI196591:SJI196597 RZM196591:RZM196597 RPQ196591:RPQ196597 RFU196591:RFU196597 QVY196591:QVY196597 QMC196591:QMC196597 QCG196591:QCG196597 PSK196591:PSK196597 PIO196591:PIO196597 OYS196591:OYS196597 OOW196591:OOW196597 OFA196591:OFA196597 NVE196591:NVE196597 NLI196591:NLI196597 NBM196591:NBM196597 MRQ196591:MRQ196597 MHU196591:MHU196597 LXY196591:LXY196597 LOC196591:LOC196597 LEG196591:LEG196597 KUK196591:KUK196597 KKO196591:KKO196597 KAS196591:KAS196597 JQW196591:JQW196597 JHA196591:JHA196597 IXE196591:IXE196597 INI196591:INI196597 IDM196591:IDM196597 HTQ196591:HTQ196597 HJU196591:HJU196597 GZY196591:GZY196597 GQC196591:GQC196597 GGG196591:GGG196597 FWK196591:FWK196597 FMO196591:FMO196597 FCS196591:FCS196597 ESW196591:ESW196597 EJA196591:EJA196597 DZE196591:DZE196597 DPI196591:DPI196597 DFM196591:DFM196597 CVQ196591:CVQ196597 CLU196591:CLU196597 CBY196591:CBY196597 BSC196591:BSC196597 BIG196591:BIG196597 AYK196591:AYK196597 AOO196591:AOO196597 AES196591:AES196597 UW196591:UW196597 LA196591:LA196597 BE196591:BE196597 I196602:I196608 WNQ131055:WNQ131061 WDU131055:WDU131061 VTY131055:VTY131061 VKC131055:VKC131061 VAG131055:VAG131061 UQK131055:UQK131061 UGO131055:UGO131061 TWS131055:TWS131061 TMW131055:TMW131061 TDA131055:TDA131061 STE131055:STE131061 SJI131055:SJI131061 RZM131055:RZM131061 RPQ131055:RPQ131061 RFU131055:RFU131061 QVY131055:QVY131061 QMC131055:QMC131061 QCG131055:QCG131061 PSK131055:PSK131061 PIO131055:PIO131061 OYS131055:OYS131061 OOW131055:OOW131061 OFA131055:OFA131061 NVE131055:NVE131061 NLI131055:NLI131061 NBM131055:NBM131061 MRQ131055:MRQ131061 MHU131055:MHU131061 LXY131055:LXY131061 LOC131055:LOC131061 LEG131055:LEG131061 KUK131055:KUK131061 KKO131055:KKO131061 KAS131055:KAS131061 JQW131055:JQW131061 JHA131055:JHA131061 IXE131055:IXE131061 INI131055:INI131061 IDM131055:IDM131061 HTQ131055:HTQ131061 HJU131055:HJU131061 GZY131055:GZY131061 GQC131055:GQC131061 GGG131055:GGG131061 FWK131055:FWK131061 FMO131055:FMO131061 FCS131055:FCS131061 ESW131055:ESW131061 EJA131055:EJA131061 DZE131055:DZE131061 DPI131055:DPI131061 DFM131055:DFM131061 CVQ131055:CVQ131061 CLU131055:CLU131061 CBY131055:CBY131061 BSC131055:BSC131061 BIG131055:BIG131061 AYK131055:AYK131061 AOO131055:AOO131061 AES131055:AES131061 UW131055:UW131061 LA131055:LA131061 BE131055:BE131061 I131066:I131072 WNQ65519:WNQ65525 WDU65519:WDU65525 VTY65519:VTY65525 VKC65519:VKC65525 VAG65519:VAG65525 UQK65519:UQK65525 UGO65519:UGO65525 TWS65519:TWS65525 TMW65519:TMW65525 TDA65519:TDA65525 STE65519:STE65525 SJI65519:SJI65525 RZM65519:RZM65525 RPQ65519:RPQ65525 RFU65519:RFU65525 QVY65519:QVY65525 QMC65519:QMC65525 QCG65519:QCG65525 PSK65519:PSK65525 PIO65519:PIO65525 OYS65519:OYS65525 OOW65519:OOW65525 OFA65519:OFA65525 NVE65519:NVE65525 NLI65519:NLI65525 NBM65519:NBM65525 MRQ65519:MRQ65525 MHU65519:MHU65525 LXY65519:LXY65525 LOC65519:LOC65525 LEG65519:LEG65525 KUK65519:KUK65525 KKO65519:KKO65525 KAS65519:KAS65525 JQW65519:JQW65525 JHA65519:JHA65525 IXE65519:IXE65525 INI65519:INI65525 IDM65519:IDM65525 HTQ65519:HTQ65525 HJU65519:HJU65525 GZY65519:GZY65525 GQC65519:GQC65525 GGG65519:GGG65525 FWK65519:FWK65525 FMO65519:FMO65525 FCS65519:FCS65525 ESW65519:ESW65525 EJA65519:EJA65525 DZE65519:DZE65525 DPI65519:DPI65525 DFM65519:DFM65525 CVQ65519:CVQ65525 CLU65519:CLU65525 CBY65519:CBY65525 BSC65519:BSC65525 BIG65519:BIG65525 AYK65519:AYK65525 AOO65519:AOO65525 AES65519:AES65525 UW65519:UW65525 LA65519:LA65525 BE65519:BE65525 WNQ20:WNQ22 WDU20:WDU22 VTY20:VTY22 VKC20:VKC22 VAG20:VAG22 UQK20:UQK22 UGO20:UGO22 TWS20:TWS22 TMW20:TMW22 TDA20:TDA22 STE20:STE22 SJI20:SJI22 RZM20:RZM22 RPQ20:RPQ22 RFU20:RFU22 QVY20:QVY22 QMC20:QMC22 QCG20:QCG22 PSK20:PSK22 PIO20:PIO22 OYS20:OYS22 OOW20:OOW22 OFA20:OFA22 NVE20:NVE22 NLI20:NLI22 NBM20:NBM22 MRQ20:MRQ22 MHU20:MHU22 LXY20:LXY22 LOC20:LOC22 LEG20:LEG22 KUK20:KUK22 KKO20:KKO22 KAS20:KAS22 JQW20:JQW22 JHA20:JHA22 IXE20:IXE22 INI20:INI22 IDM20:IDM22 HTQ20:HTQ22 HJU20:HJU22 GZY20:GZY22 GQC20:GQC22 GGG20:GGG22 FWK20:FWK22 FMO20:FMO22 FCS20:FCS22 ESW20:ESW22 EJA20:EJA22 DZE20:DZE22 DPI20:DPI22 DFM20:DFM22 CVQ20:CVQ22 CLU20:CLU22 CBY20:CBY22 BSC20:BSC22 BIG20:BIG22 AYK20:AYK22 AOO20:AOO22 AES20:AES22 UW20:UW22 LA20:LA22 BE20:BE22" xr:uid="{00000000-0002-0000-0100-000000000000}">
      <formula1>#REF!</formula1>
    </dataValidation>
    <dataValidation type="list" allowBlank="1" showInputMessage="1" showErrorMessage="1" sqref="I25:I33" xr:uid="{00000000-0002-0000-0100-000001000000}">
      <formula1>"Actual, Disposed"</formula1>
    </dataValidation>
  </dataValidations>
  <printOptions horizontalCentered="1"/>
  <pageMargins left="0.25" right="0.25" top="0.75" bottom="0.75" header="0.3" footer="0.3"/>
  <pageSetup scale="77" orientation="portrait" r:id="rId1"/>
  <headerFooter scaleWithDoc="0">
    <oddHeader>&amp;RLast Updated: 8/10/2023</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46"/>
  <sheetViews>
    <sheetView showGridLines="0" showRowColHeaders="0" zoomScaleNormal="100" workbookViewId="0">
      <selection activeCell="C11" sqref="C11"/>
    </sheetView>
  </sheetViews>
  <sheetFormatPr defaultColWidth="9.1796875" defaultRowHeight="18.5" x14ac:dyDescent="0.45"/>
  <cols>
    <col min="1" max="1" width="6.1796875" style="34" customWidth="1"/>
    <col min="2" max="2" width="86.6328125" style="1" customWidth="1"/>
    <col min="3" max="3" width="26.6328125" style="38" customWidth="1"/>
    <col min="4" max="4" width="19" style="1" customWidth="1"/>
    <col min="5" max="5" width="3.26953125" style="1" bestFit="1" customWidth="1"/>
    <col min="6" max="6" width="55.6328125" style="1" hidden="1" customWidth="1"/>
    <col min="7" max="7" width="22.81640625" style="1" hidden="1" customWidth="1"/>
    <col min="8" max="8" width="0" style="1" hidden="1" customWidth="1"/>
    <col min="9" max="16384" width="9.1796875" style="1"/>
  </cols>
  <sheetData>
    <row r="1" spans="1:4" ht="37.5" customHeight="1" x14ac:dyDescent="0.45">
      <c r="B1" s="197" t="s">
        <v>0</v>
      </c>
      <c r="C1" s="198"/>
    </row>
    <row r="2" spans="1:4" x14ac:dyDescent="0.45">
      <c r="B2" s="93" t="s">
        <v>86</v>
      </c>
    </row>
    <row r="3" spans="1:4" x14ac:dyDescent="0.45">
      <c r="B3" s="96"/>
      <c r="C3" s="97"/>
    </row>
    <row r="4" spans="1:4" s="33" customFormat="1" x14ac:dyDescent="0.45">
      <c r="A4" s="34"/>
      <c r="B4" s="94" t="s">
        <v>68</v>
      </c>
      <c r="C4" s="39"/>
    </row>
    <row r="5" spans="1:4" s="33" customFormat="1" x14ac:dyDescent="0.45">
      <c r="A5" s="34"/>
      <c r="B5" s="98"/>
      <c r="C5" s="99"/>
    </row>
    <row r="6" spans="1:4" x14ac:dyDescent="0.45">
      <c r="B6" s="94" t="s">
        <v>88</v>
      </c>
      <c r="C6" s="40"/>
    </row>
    <row r="7" spans="1:4" x14ac:dyDescent="0.45">
      <c r="B7" s="77">
        <f>'Step 1- Annual Income Worksheet'!D5</f>
        <v>0</v>
      </c>
      <c r="C7" s="95"/>
    </row>
    <row r="8" spans="1:4" x14ac:dyDescent="0.45">
      <c r="A8" s="34">
        <v>1</v>
      </c>
      <c r="B8" s="3" t="s">
        <v>67</v>
      </c>
      <c r="C8" s="81"/>
    </row>
    <row r="9" spans="1:4" x14ac:dyDescent="0.45">
      <c r="A9" s="34">
        <v>2</v>
      </c>
      <c r="B9" s="3" t="s">
        <v>64</v>
      </c>
      <c r="C9" s="88">
        <f>'Step 1- Annual Income Worksheet'!I3</f>
        <v>0</v>
      </c>
    </row>
    <row r="10" spans="1:4" s="3" customFormat="1" ht="15.5" x14ac:dyDescent="0.35">
      <c r="A10" s="34">
        <v>3</v>
      </c>
      <c r="B10" s="3" t="s">
        <v>124</v>
      </c>
      <c r="C10" s="128">
        <f>'Step 1- Annual Income Worksheet'!J39</f>
        <v>0</v>
      </c>
      <c r="D10" s="4"/>
    </row>
    <row r="11" spans="1:4" s="3" customFormat="1" ht="39.75" customHeight="1" x14ac:dyDescent="0.35">
      <c r="A11" s="34">
        <v>4</v>
      </c>
      <c r="B11" s="35" t="s">
        <v>69</v>
      </c>
      <c r="C11" s="82"/>
    </row>
    <row r="12" spans="1:4" s="3" customFormat="1" ht="15.5" x14ac:dyDescent="0.35">
      <c r="A12" s="34">
        <v>5</v>
      </c>
      <c r="B12" s="3" t="s">
        <v>98</v>
      </c>
      <c r="C12" s="132">
        <f>C11*480</f>
        <v>0</v>
      </c>
      <c r="D12" s="4"/>
    </row>
    <row r="13" spans="1:4" s="8" customFormat="1" ht="31.75" customHeight="1" x14ac:dyDescent="0.35">
      <c r="A13" s="34">
        <v>6</v>
      </c>
      <c r="B13" s="6" t="s">
        <v>70</v>
      </c>
      <c r="C13" s="133"/>
      <c r="D13" s="7"/>
    </row>
    <row r="14" spans="1:4" s="3" customFormat="1" ht="7.9" customHeight="1" x14ac:dyDescent="0.35">
      <c r="A14" s="34"/>
      <c r="B14" s="5"/>
      <c r="C14" s="41"/>
      <c r="D14" s="4"/>
    </row>
    <row r="15" spans="1:4" s="3" customFormat="1" ht="56.5" customHeight="1" x14ac:dyDescent="0.35">
      <c r="A15" s="34"/>
      <c r="B15" s="198" t="s">
        <v>95</v>
      </c>
      <c r="C15" s="198"/>
      <c r="D15" s="4"/>
    </row>
    <row r="16" spans="1:4" s="10" customFormat="1" ht="17.25" customHeight="1" x14ac:dyDescent="0.35">
      <c r="A16" s="34"/>
      <c r="B16" s="194" t="s">
        <v>77</v>
      </c>
      <c r="C16" s="194"/>
      <c r="D16" s="9"/>
    </row>
    <row r="17" spans="1:10" s="3" customFormat="1" ht="15.5" x14ac:dyDescent="0.35">
      <c r="A17" s="34">
        <v>7</v>
      </c>
      <c r="B17" s="12" t="s">
        <v>65</v>
      </c>
      <c r="C17" s="129"/>
      <c r="D17" s="4"/>
    </row>
    <row r="18" spans="1:10" s="3" customFormat="1" ht="30.75" customHeight="1" x14ac:dyDescent="0.35">
      <c r="A18" s="34">
        <v>8</v>
      </c>
      <c r="B18" s="12" t="s">
        <v>76</v>
      </c>
      <c r="C18" s="129"/>
      <c r="D18" s="4"/>
    </row>
    <row r="19" spans="1:10" s="3" customFormat="1" ht="32.25" customHeight="1" x14ac:dyDescent="0.35">
      <c r="A19" s="34">
        <v>9</v>
      </c>
      <c r="B19" s="12" t="s">
        <v>99</v>
      </c>
      <c r="C19" s="124">
        <f>ROUND(C18+C17,0)</f>
        <v>0</v>
      </c>
      <c r="D19" s="4"/>
      <c r="J19" s="36"/>
    </row>
    <row r="20" spans="1:10" s="3" customFormat="1" ht="15.5" x14ac:dyDescent="0.35">
      <c r="A20" s="34">
        <v>10</v>
      </c>
      <c r="B20" s="12" t="s">
        <v>97</v>
      </c>
      <c r="C20" s="124">
        <f>SUM(C10*0.03)</f>
        <v>0</v>
      </c>
      <c r="D20" s="4"/>
    </row>
    <row r="21" spans="1:10" s="3" customFormat="1" ht="18.75" customHeight="1" x14ac:dyDescent="0.35">
      <c r="A21" s="34">
        <v>11</v>
      </c>
      <c r="B21" s="37" t="s">
        <v>96</v>
      </c>
      <c r="C21" s="130">
        <f>MAX(C19-C20,0)</f>
        <v>0</v>
      </c>
      <c r="D21" s="4"/>
      <c r="F21" s="14" t="s">
        <v>2</v>
      </c>
    </row>
    <row r="22" spans="1:10" s="3" customFormat="1" ht="15.5" x14ac:dyDescent="0.35">
      <c r="A22" s="34"/>
      <c r="B22" s="195" t="s">
        <v>78</v>
      </c>
      <c r="C22" s="195"/>
      <c r="D22" s="4"/>
      <c r="F22" s="14"/>
    </row>
    <row r="23" spans="1:10" s="3" customFormat="1" ht="15.5" x14ac:dyDescent="0.35">
      <c r="A23" s="34">
        <v>12</v>
      </c>
      <c r="B23" s="3" t="s">
        <v>71</v>
      </c>
      <c r="C23" s="131">
        <v>0</v>
      </c>
      <c r="E23" s="2"/>
      <c r="F23" s="3" t="s">
        <v>4</v>
      </c>
      <c r="G23" s="11">
        <f>C26/12*0.3</f>
        <v>0</v>
      </c>
    </row>
    <row r="24" spans="1:10" s="3" customFormat="1" ht="15.5" x14ac:dyDescent="0.35">
      <c r="A24" s="34"/>
      <c r="B24" s="196" t="s">
        <v>79</v>
      </c>
      <c r="C24" s="196"/>
      <c r="E24" s="2"/>
      <c r="G24" s="11"/>
    </row>
    <row r="25" spans="1:10" s="3" customFormat="1" ht="15.5" x14ac:dyDescent="0.35">
      <c r="A25" s="34">
        <v>13</v>
      </c>
      <c r="B25" s="35" t="s">
        <v>100</v>
      </c>
      <c r="C25" s="132">
        <f>ROUND(C12+C13+C21+C23,0)</f>
        <v>0</v>
      </c>
      <c r="E25" s="2"/>
      <c r="G25" s="11"/>
    </row>
    <row r="26" spans="1:10" s="3" customFormat="1" ht="15.5" x14ac:dyDescent="0.35">
      <c r="A26" s="34">
        <v>14</v>
      </c>
      <c r="B26" s="13" t="s">
        <v>101</v>
      </c>
      <c r="C26" s="127">
        <f>SUM(C10-C25)</f>
        <v>0</v>
      </c>
      <c r="D26" s="11"/>
      <c r="E26" s="2"/>
      <c r="F26" s="3" t="s">
        <v>5</v>
      </c>
      <c r="G26" s="11">
        <f>C10/12*0.3</f>
        <v>0</v>
      </c>
    </row>
    <row r="27" spans="1:10" s="3" customFormat="1" ht="15.5" x14ac:dyDescent="0.35">
      <c r="A27" s="34"/>
      <c r="B27" s="193" t="s">
        <v>1</v>
      </c>
      <c r="C27" s="193"/>
      <c r="D27" s="11"/>
      <c r="E27" s="2"/>
      <c r="F27" s="3" t="s">
        <v>6</v>
      </c>
      <c r="G27" s="4">
        <v>0</v>
      </c>
    </row>
    <row r="28" spans="1:10" s="3" customFormat="1" ht="31" x14ac:dyDescent="0.35">
      <c r="A28" s="34">
        <v>15</v>
      </c>
      <c r="B28" s="12" t="s">
        <v>72</v>
      </c>
      <c r="C28" s="83"/>
      <c r="E28" s="2"/>
      <c r="F28" s="3" t="s">
        <v>7</v>
      </c>
      <c r="G28" s="11">
        <f>MAX(G23,G26,G27)</f>
        <v>0</v>
      </c>
    </row>
    <row r="29" spans="1:10" s="3" customFormat="1" ht="15.5" x14ac:dyDescent="0.35">
      <c r="A29" s="34">
        <v>16</v>
      </c>
      <c r="B29" s="3" t="s">
        <v>3</v>
      </c>
      <c r="C29" s="131"/>
      <c r="E29" s="2"/>
      <c r="F29" s="3" t="s">
        <v>9</v>
      </c>
      <c r="G29" s="4">
        <v>550</v>
      </c>
    </row>
    <row r="30" spans="1:10" s="3" customFormat="1" ht="15.5" x14ac:dyDescent="0.35">
      <c r="A30" s="34">
        <v>17</v>
      </c>
      <c r="B30" s="3" t="s">
        <v>102</v>
      </c>
      <c r="C30" s="123">
        <f>IF((C26/12)&lt;1,0,C26/12*0.3)</f>
        <v>0</v>
      </c>
      <c r="D30" s="11"/>
      <c r="E30" s="2"/>
      <c r="F30" s="3" t="s">
        <v>10</v>
      </c>
      <c r="G30" s="11" t="e">
        <f>G29+#REF!</f>
        <v>#REF!</v>
      </c>
    </row>
    <row r="31" spans="1:10" s="3" customFormat="1" ht="16" customHeight="1" x14ac:dyDescent="0.35">
      <c r="A31" s="34">
        <v>18</v>
      </c>
      <c r="B31" s="3" t="s">
        <v>103</v>
      </c>
      <c r="C31" s="123">
        <f>C29-C30</f>
        <v>0</v>
      </c>
      <c r="D31" s="16"/>
      <c r="E31" s="2"/>
      <c r="F31" s="12" t="s">
        <v>11</v>
      </c>
      <c r="G31" s="11" t="e">
        <f>G28-#REF!</f>
        <v>#REF!</v>
      </c>
    </row>
    <row r="32" spans="1:10" s="3" customFormat="1" ht="15.5" x14ac:dyDescent="0.35">
      <c r="A32" s="34">
        <v>19</v>
      </c>
      <c r="B32" s="3" t="s">
        <v>73</v>
      </c>
      <c r="C32" s="83"/>
      <c r="E32" s="2"/>
      <c r="F32" s="3" t="s">
        <v>8</v>
      </c>
      <c r="G32" s="4">
        <v>122</v>
      </c>
    </row>
    <row r="33" spans="1:7" s="3" customFormat="1" ht="16" customHeight="1" x14ac:dyDescent="0.35">
      <c r="A33" s="34">
        <v>20</v>
      </c>
      <c r="B33" s="3" t="s">
        <v>74</v>
      </c>
      <c r="C33" s="131"/>
      <c r="D33" s="16"/>
      <c r="E33" s="2"/>
      <c r="F33" s="12"/>
      <c r="G33" s="11"/>
    </row>
    <row r="34" spans="1:7" s="15" customFormat="1" ht="31.5" customHeight="1" x14ac:dyDescent="0.35">
      <c r="A34" s="34">
        <v>21</v>
      </c>
      <c r="B34" s="12" t="s">
        <v>75</v>
      </c>
      <c r="C34" s="131"/>
      <c r="D34" s="16"/>
      <c r="E34" s="2"/>
      <c r="F34" s="5" t="s">
        <v>12</v>
      </c>
      <c r="G34" s="18">
        <v>0</v>
      </c>
    </row>
    <row r="35" spans="1:7" s="3" customFormat="1" ht="15.5" x14ac:dyDescent="0.35">
      <c r="A35" s="34">
        <v>22</v>
      </c>
      <c r="B35" s="3" t="s">
        <v>104</v>
      </c>
      <c r="C35" s="132">
        <f>C33+C34</f>
        <v>0</v>
      </c>
      <c r="D35" s="11"/>
      <c r="E35" s="2"/>
      <c r="F35" s="3" t="s">
        <v>13</v>
      </c>
      <c r="G35" s="11" t="e">
        <f>G29-G31</f>
        <v>#REF!</v>
      </c>
    </row>
    <row r="36" spans="1:7" s="3" customFormat="1" ht="15.5" x14ac:dyDescent="0.35">
      <c r="A36" s="34">
        <v>23</v>
      </c>
      <c r="B36" s="3" t="s">
        <v>105</v>
      </c>
      <c r="C36" s="123">
        <f>MAX(C35-C31,0)</f>
        <v>0</v>
      </c>
      <c r="D36" s="11"/>
      <c r="E36" s="2"/>
    </row>
    <row r="37" spans="1:7" s="3" customFormat="1" ht="15.5" x14ac:dyDescent="0.35">
      <c r="A37" s="34">
        <v>24</v>
      </c>
      <c r="B37" s="15" t="s">
        <v>106</v>
      </c>
      <c r="C37" s="125">
        <f>SUM(C10/12*0.1)</f>
        <v>0</v>
      </c>
      <c r="D37" s="11"/>
      <c r="E37" s="2"/>
    </row>
    <row r="38" spans="1:7" s="3" customFormat="1" ht="15.5" x14ac:dyDescent="0.35">
      <c r="A38" s="34">
        <v>25</v>
      </c>
      <c r="B38" s="17" t="s">
        <v>66</v>
      </c>
      <c r="C38" s="129"/>
      <c r="D38" s="11"/>
      <c r="E38" s="2"/>
    </row>
    <row r="39" spans="1:7" s="3" customFormat="1" ht="15.5" x14ac:dyDescent="0.35">
      <c r="A39" s="34">
        <v>26</v>
      </c>
      <c r="B39" s="15" t="s">
        <v>107</v>
      </c>
      <c r="C39" s="125">
        <f>MAX(C36,C37,C38)</f>
        <v>0</v>
      </c>
      <c r="D39" s="11"/>
      <c r="E39" s="2"/>
    </row>
    <row r="40" spans="1:7" x14ac:dyDescent="0.45">
      <c r="A40" s="34">
        <v>27</v>
      </c>
      <c r="B40" s="3" t="s">
        <v>108</v>
      </c>
      <c r="C40" s="123">
        <f>C35-C39</f>
        <v>0</v>
      </c>
    </row>
    <row r="41" spans="1:7" x14ac:dyDescent="0.45">
      <c r="A41" s="34">
        <v>28</v>
      </c>
      <c r="B41" s="3" t="s">
        <v>109</v>
      </c>
      <c r="C41" s="123">
        <f>MIN(C31,C40)</f>
        <v>0</v>
      </c>
    </row>
    <row r="42" spans="1:7" x14ac:dyDescent="0.45">
      <c r="B42" s="3"/>
      <c r="C42" s="78"/>
    </row>
    <row r="43" spans="1:7" x14ac:dyDescent="0.45">
      <c r="A43" s="34">
        <v>29</v>
      </c>
      <c r="B43" s="68" t="s">
        <v>92</v>
      </c>
      <c r="C43" s="126">
        <f>MIN(C33,C41)</f>
        <v>0</v>
      </c>
    </row>
    <row r="44" spans="1:7" x14ac:dyDescent="0.45">
      <c r="A44" s="34">
        <v>30</v>
      </c>
      <c r="B44" s="68" t="s">
        <v>93</v>
      </c>
      <c r="C44" s="126">
        <f>C33-C43</f>
        <v>0</v>
      </c>
    </row>
    <row r="45" spans="1:7" x14ac:dyDescent="0.45">
      <c r="A45" s="34">
        <v>31</v>
      </c>
      <c r="B45" s="68" t="s">
        <v>94</v>
      </c>
      <c r="C45" s="126">
        <f>C41-C43</f>
        <v>0</v>
      </c>
    </row>
    <row r="46" spans="1:7" x14ac:dyDescent="0.45">
      <c r="A46" s="1"/>
      <c r="C46" s="1"/>
    </row>
  </sheetData>
  <sheetProtection algorithmName="SHA-512" hashValue="pWXGoHWffc4cPDTLbFNlLZVjCFXauq5aK/GWaDJRfELua1dLy79OAh7Wp45XXLWAjvYs5LiIxiTeMfn1+bGOgg==" saltValue="8xYmDHHtXVomcO0HqDAGZw==" spinCount="100000" sheet="1" selectLockedCells="1"/>
  <mergeCells count="6">
    <mergeCell ref="B27:C27"/>
    <mergeCell ref="B16:C16"/>
    <mergeCell ref="B22:C22"/>
    <mergeCell ref="B24:C24"/>
    <mergeCell ref="B1:C1"/>
    <mergeCell ref="B15:C15"/>
  </mergeCells>
  <dataValidations count="2">
    <dataValidation type="list" allowBlank="1" showInputMessage="1" showErrorMessage="1" sqref="C8" xr:uid="{00000000-0002-0000-0200-000000000000}">
      <formula1>"Initial, Interim, Annual Recert"</formula1>
    </dataValidation>
    <dataValidation type="list" allowBlank="1" showInputMessage="1" showErrorMessage="1" sqref="C23" xr:uid="{00000000-0002-0000-0200-000001000000}">
      <formula1>"0, 400"</formula1>
    </dataValidation>
  </dataValidations>
  <printOptions horizontalCentered="1"/>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5"/>
  <sheetViews>
    <sheetView showGridLines="0" zoomScaleNormal="100" workbookViewId="0">
      <selection activeCell="D3" sqref="D3:E3"/>
    </sheetView>
  </sheetViews>
  <sheetFormatPr defaultRowHeight="14.5" x14ac:dyDescent="0.35"/>
  <cols>
    <col min="1" max="1" width="13.6328125" customWidth="1"/>
    <col min="2" max="2" width="12.6328125" customWidth="1"/>
    <col min="3" max="3" width="14" customWidth="1"/>
    <col min="4" max="4" width="11.453125" customWidth="1"/>
    <col min="5" max="5" width="9.81640625" customWidth="1"/>
    <col min="6" max="6" width="14.1796875" customWidth="1"/>
    <col min="7" max="7" width="11.54296875" customWidth="1"/>
    <col min="8" max="8" width="19" customWidth="1"/>
    <col min="9" max="9" width="12.26953125" customWidth="1"/>
  </cols>
  <sheetData>
    <row r="1" spans="1:9" ht="19" thickBot="1" x14ac:dyDescent="0.5">
      <c r="A1" s="227" t="s">
        <v>14</v>
      </c>
      <c r="B1" s="228"/>
      <c r="C1" s="228"/>
      <c r="D1" s="228"/>
      <c r="E1" s="228"/>
      <c r="F1" s="228"/>
      <c r="G1" s="228"/>
      <c r="H1" s="228"/>
      <c r="I1" s="229"/>
    </row>
    <row r="2" spans="1:9" ht="15.5" x14ac:dyDescent="0.35">
      <c r="A2" s="20"/>
      <c r="B2" s="20"/>
      <c r="C2" s="20"/>
      <c r="D2" s="20"/>
      <c r="E2" s="20"/>
      <c r="F2" s="20"/>
      <c r="G2" s="20"/>
      <c r="H2" s="31"/>
      <c r="I2" s="32"/>
    </row>
    <row r="3" spans="1:9" ht="47.5" customHeight="1" x14ac:dyDescent="0.35">
      <c r="A3" s="65" t="s">
        <v>91</v>
      </c>
      <c r="B3" s="222" t="s">
        <v>49</v>
      </c>
      <c r="C3" s="223"/>
      <c r="D3" s="222" t="s">
        <v>50</v>
      </c>
      <c r="E3" s="223"/>
      <c r="F3" s="221" t="s">
        <v>51</v>
      </c>
      <c r="G3" s="221"/>
      <c r="H3" s="208" t="s">
        <v>52</v>
      </c>
      <c r="I3" s="209"/>
    </row>
    <row r="4" spans="1:9" ht="15.5" x14ac:dyDescent="0.35">
      <c r="A4" s="61">
        <f>'Step 2 -TBRA Subsidy Worksheet'!C28</f>
        <v>0</v>
      </c>
      <c r="B4" s="224">
        <f>'Step 2 -TBRA Subsidy Worksheet'!C29</f>
        <v>0</v>
      </c>
      <c r="C4" s="225"/>
      <c r="D4" s="226"/>
      <c r="E4" s="226"/>
      <c r="F4" s="210">
        <f>ROUND('Step 2 -TBRA Subsidy Worksheet'!C39,0)</f>
        <v>0</v>
      </c>
      <c r="G4" s="210"/>
      <c r="H4" s="210">
        <f>ROUND('Step 2 -TBRA Subsidy Worksheet'!C41,0)</f>
        <v>0</v>
      </c>
      <c r="I4" s="210"/>
    </row>
    <row r="5" spans="1:9" ht="15.5" x14ac:dyDescent="0.35">
      <c r="A5" s="244" t="s">
        <v>15</v>
      </c>
      <c r="B5" s="244"/>
      <c r="C5" s="244"/>
      <c r="D5" s="244"/>
      <c r="E5" s="244"/>
      <c r="F5" s="244"/>
      <c r="G5" s="244"/>
      <c r="H5" s="64" t="s">
        <v>90</v>
      </c>
      <c r="I5" s="79">
        <f>'Step 1- Annual Income Worksheet'!I3</f>
        <v>0</v>
      </c>
    </row>
    <row r="6" spans="1:9" ht="15.5" x14ac:dyDescent="0.35">
      <c r="A6" s="243" t="s">
        <v>16</v>
      </c>
      <c r="B6" s="243"/>
      <c r="C6" s="243"/>
      <c r="D6" s="243"/>
      <c r="E6" s="243"/>
      <c r="F6" s="67" t="s">
        <v>17</v>
      </c>
      <c r="G6" s="89">
        <f>DAYS360(I5,I6)</f>
        <v>0</v>
      </c>
      <c r="H6" s="64" t="s">
        <v>53</v>
      </c>
      <c r="I6" s="91"/>
    </row>
    <row r="7" spans="1:9" ht="22.5" customHeight="1" thickBot="1" x14ac:dyDescent="0.4">
      <c r="A7" s="245" t="s">
        <v>18</v>
      </c>
      <c r="B7" s="246"/>
      <c r="C7" s="246"/>
      <c r="D7" s="246"/>
      <c r="E7" s="246"/>
      <c r="F7" s="66" t="s">
        <v>19</v>
      </c>
      <c r="G7" s="90">
        <f>DAYS360(I6,I7,)</f>
        <v>0</v>
      </c>
      <c r="H7" s="63" t="s">
        <v>54</v>
      </c>
      <c r="I7" s="91"/>
    </row>
    <row r="8" spans="1:9" ht="31" x14ac:dyDescent="0.35">
      <c r="A8" s="247" t="s">
        <v>55</v>
      </c>
      <c r="B8" s="247"/>
      <c r="C8" s="247"/>
      <c r="D8" s="218" t="s">
        <v>56</v>
      </c>
      <c r="E8" s="219"/>
      <c r="F8" s="219"/>
      <c r="G8" s="219"/>
      <c r="H8" s="220"/>
      <c r="I8" s="71" t="s">
        <v>57</v>
      </c>
    </row>
    <row r="9" spans="1:9" ht="25" customHeight="1" thickBot="1" x14ac:dyDescent="0.4">
      <c r="A9" s="217"/>
      <c r="B9" s="217"/>
      <c r="C9" s="217"/>
      <c r="D9" s="236"/>
      <c r="E9" s="236"/>
      <c r="F9" s="236"/>
      <c r="G9" s="236"/>
      <c r="H9" s="236"/>
      <c r="I9" s="80"/>
    </row>
    <row r="10" spans="1:9" ht="21.25" customHeight="1" x14ac:dyDescent="0.35">
      <c r="A10" s="231" t="s">
        <v>58</v>
      </c>
      <c r="B10" s="232"/>
      <c r="C10" s="233">
        <f>'Step 1- Annual Income Worksheet'!D4</f>
        <v>0</v>
      </c>
      <c r="D10" s="234"/>
      <c r="E10" s="234"/>
      <c r="F10" s="234"/>
      <c r="G10" s="234"/>
      <c r="H10" s="234"/>
      <c r="I10" s="235"/>
    </row>
    <row r="11" spans="1:9" ht="31" x14ac:dyDescent="0.35">
      <c r="A11" s="237" t="s">
        <v>89</v>
      </c>
      <c r="B11" s="238"/>
      <c r="C11" s="239"/>
      <c r="D11" s="240" t="s">
        <v>59</v>
      </c>
      <c r="E11" s="241"/>
      <c r="F11" s="241"/>
      <c r="G11" s="241"/>
      <c r="H11" s="242"/>
      <c r="I11" s="62" t="s">
        <v>60</v>
      </c>
    </row>
    <row r="12" spans="1:9" ht="15.75" customHeight="1" x14ac:dyDescent="0.35">
      <c r="A12" s="211">
        <f>'Step 1- Annual Income Worksheet'!D5</f>
        <v>0</v>
      </c>
      <c r="B12" s="212"/>
      <c r="C12" s="213"/>
      <c r="D12" s="206"/>
      <c r="E12" s="206"/>
      <c r="F12" s="206"/>
      <c r="G12" s="206"/>
      <c r="H12" s="206"/>
      <c r="I12" s="206"/>
    </row>
    <row r="13" spans="1:9" ht="15" thickBot="1" x14ac:dyDescent="0.4">
      <c r="A13" s="214"/>
      <c r="B13" s="215"/>
      <c r="C13" s="216"/>
      <c r="D13" s="207"/>
      <c r="E13" s="207"/>
      <c r="F13" s="207"/>
      <c r="G13" s="207"/>
      <c r="H13" s="207"/>
      <c r="I13" s="207"/>
    </row>
    <row r="14" spans="1:9" ht="12.25" customHeight="1" thickTop="1" x14ac:dyDescent="0.35"/>
    <row r="15" spans="1:9" ht="12.25" customHeight="1" x14ac:dyDescent="0.35">
      <c r="A15" s="21" t="s">
        <v>20</v>
      </c>
      <c r="F15" s="202" t="s">
        <v>21</v>
      </c>
      <c r="G15" s="202"/>
      <c r="H15" s="202"/>
      <c r="I15" s="202"/>
    </row>
    <row r="16" spans="1:9" ht="15" customHeight="1" x14ac:dyDescent="0.35">
      <c r="A16" s="200" t="s">
        <v>61</v>
      </c>
      <c r="B16" s="200"/>
      <c r="C16" s="200"/>
      <c r="D16" s="200"/>
      <c r="F16" s="203" t="s">
        <v>22</v>
      </c>
      <c r="G16" s="203"/>
      <c r="H16" s="203"/>
      <c r="I16" s="203"/>
    </row>
    <row r="17" spans="1:9" x14ac:dyDescent="0.35">
      <c r="A17" s="200"/>
      <c r="B17" s="200"/>
      <c r="C17" s="200"/>
      <c r="D17" s="200"/>
      <c r="F17" s="203"/>
      <c r="G17" s="203"/>
      <c r="H17" s="203"/>
      <c r="I17" s="203"/>
    </row>
    <row r="18" spans="1:9" x14ac:dyDescent="0.35">
      <c r="A18" s="200"/>
      <c r="B18" s="200"/>
      <c r="C18" s="200"/>
      <c r="D18" s="200"/>
      <c r="F18" s="203"/>
      <c r="G18" s="203"/>
      <c r="H18" s="203"/>
      <c r="I18" s="203"/>
    </row>
    <row r="19" spans="1:9" x14ac:dyDescent="0.35">
      <c r="A19" s="200"/>
      <c r="B19" s="200"/>
      <c r="C19" s="200"/>
      <c r="D19" s="200"/>
      <c r="F19" s="203"/>
      <c r="G19" s="203"/>
      <c r="H19" s="203"/>
      <c r="I19" s="203"/>
    </row>
    <row r="20" spans="1:9" x14ac:dyDescent="0.35">
      <c r="A20" s="200"/>
      <c r="B20" s="200"/>
      <c r="C20" s="200"/>
      <c r="D20" s="200"/>
      <c r="F20" s="203"/>
      <c r="G20" s="203"/>
      <c r="H20" s="203"/>
      <c r="I20" s="203"/>
    </row>
    <row r="21" spans="1:9" ht="21.25" customHeight="1" x14ac:dyDescent="0.35">
      <c r="A21" s="200"/>
      <c r="B21" s="200"/>
      <c r="C21" s="200"/>
      <c r="D21" s="200"/>
      <c r="F21" s="203"/>
      <c r="G21" s="203"/>
      <c r="H21" s="203"/>
      <c r="I21" s="203"/>
    </row>
    <row r="22" spans="1:9" x14ac:dyDescent="0.35">
      <c r="A22" s="200"/>
      <c r="B22" s="200"/>
      <c r="C22" s="200"/>
      <c r="D22" s="200"/>
      <c r="F22" s="29"/>
      <c r="G22" s="29"/>
      <c r="H22" s="29"/>
      <c r="I22" s="29"/>
    </row>
    <row r="23" spans="1:9" x14ac:dyDescent="0.35">
      <c r="A23" s="200"/>
      <c r="B23" s="200"/>
      <c r="C23" s="200"/>
      <c r="D23" s="200"/>
      <c r="F23" s="200" t="s">
        <v>23</v>
      </c>
      <c r="G23" s="200"/>
      <c r="H23" s="200"/>
      <c r="I23" s="200"/>
    </row>
    <row r="24" spans="1:9" s="30" customFormat="1" x14ac:dyDescent="0.35">
      <c r="A24" s="200"/>
      <c r="B24" s="200"/>
      <c r="C24" s="200"/>
      <c r="D24" s="200"/>
      <c r="F24" s="200"/>
      <c r="G24" s="200"/>
      <c r="H24" s="200"/>
      <c r="I24" s="200"/>
    </row>
    <row r="25" spans="1:9" s="30" customFormat="1" x14ac:dyDescent="0.35">
      <c r="A25" s="200"/>
      <c r="B25" s="200"/>
      <c r="C25" s="200"/>
      <c r="D25" s="200"/>
      <c r="F25" s="200"/>
      <c r="G25" s="200"/>
      <c r="H25" s="200"/>
      <c r="I25" s="200"/>
    </row>
    <row r="26" spans="1:9" x14ac:dyDescent="0.35">
      <c r="A26" s="19"/>
      <c r="B26" s="19"/>
      <c r="C26" s="19"/>
      <c r="D26" s="19"/>
      <c r="F26" s="200"/>
      <c r="G26" s="200"/>
      <c r="H26" s="200"/>
      <c r="I26" s="200"/>
    </row>
    <row r="27" spans="1:9" x14ac:dyDescent="0.35">
      <c r="A27" s="22" t="s">
        <v>24</v>
      </c>
    </row>
    <row r="28" spans="1:9" ht="15" customHeight="1" x14ac:dyDescent="0.35">
      <c r="A28" s="200" t="s">
        <v>37</v>
      </c>
      <c r="B28" s="200"/>
      <c r="C28" s="200"/>
      <c r="D28" s="200"/>
      <c r="F28" s="204" t="s">
        <v>25</v>
      </c>
      <c r="G28" s="204"/>
      <c r="H28" s="204"/>
      <c r="I28" s="204"/>
    </row>
    <row r="29" spans="1:9" s="23" customFormat="1" ht="15" customHeight="1" x14ac:dyDescent="0.35">
      <c r="A29" s="200"/>
      <c r="B29" s="200"/>
      <c r="C29" s="200"/>
      <c r="D29" s="200"/>
      <c r="F29" s="205" t="s">
        <v>26</v>
      </c>
      <c r="G29" s="205"/>
      <c r="H29" s="205"/>
      <c r="I29" s="205"/>
    </row>
    <row r="30" spans="1:9" s="23" customFormat="1" ht="15" customHeight="1" x14ac:dyDescent="0.35">
      <c r="A30" s="230">
        <f>D4</f>
        <v>0</v>
      </c>
      <c r="B30" s="230"/>
      <c r="C30" s="24"/>
      <c r="D30" s="24"/>
      <c r="F30" s="200" t="s">
        <v>27</v>
      </c>
      <c r="G30" s="200"/>
      <c r="H30" s="200"/>
      <c r="I30" s="200"/>
    </row>
    <row r="31" spans="1:9" ht="15" customHeight="1" x14ac:dyDescent="0.35">
      <c r="A31" s="200" t="s">
        <v>62</v>
      </c>
      <c r="B31" s="200"/>
      <c r="C31" s="200"/>
      <c r="D31" s="200"/>
      <c r="F31" s="200"/>
      <c r="G31" s="200"/>
      <c r="H31" s="200"/>
      <c r="I31" s="200"/>
    </row>
    <row r="32" spans="1:9" x14ac:dyDescent="0.35">
      <c r="A32" s="200"/>
      <c r="B32" s="200"/>
      <c r="C32" s="200"/>
      <c r="D32" s="200"/>
      <c r="F32" s="200"/>
      <c r="G32" s="200"/>
      <c r="H32" s="200"/>
      <c r="I32" s="200"/>
    </row>
    <row r="33" spans="1:9" x14ac:dyDescent="0.35">
      <c r="A33" s="200"/>
      <c r="B33" s="200"/>
      <c r="C33" s="200"/>
      <c r="D33" s="200"/>
      <c r="F33" s="200"/>
      <c r="G33" s="200"/>
      <c r="H33" s="200"/>
      <c r="I33" s="200"/>
    </row>
    <row r="34" spans="1:9" x14ac:dyDescent="0.35">
      <c r="A34" s="200"/>
      <c r="B34" s="200"/>
      <c r="C34" s="200"/>
      <c r="D34" s="200"/>
      <c r="F34" s="200" t="s">
        <v>29</v>
      </c>
      <c r="G34" s="200"/>
      <c r="H34" s="200"/>
      <c r="I34" s="200"/>
    </row>
    <row r="35" spans="1:9" ht="5.25" customHeight="1" x14ac:dyDescent="0.35">
      <c r="A35" s="200"/>
      <c r="B35" s="200"/>
      <c r="C35" s="200"/>
      <c r="D35" s="200"/>
      <c r="F35" s="200"/>
      <c r="G35" s="200"/>
      <c r="H35" s="200"/>
      <c r="I35" s="200"/>
    </row>
    <row r="36" spans="1:9" x14ac:dyDescent="0.35">
      <c r="A36" s="25"/>
      <c r="B36" s="25"/>
      <c r="C36" s="25"/>
      <c r="D36" s="25"/>
      <c r="F36" s="200"/>
      <c r="G36" s="200"/>
      <c r="H36" s="200"/>
      <c r="I36" s="200"/>
    </row>
    <row r="37" spans="1:9" x14ac:dyDescent="0.35">
      <c r="A37" s="205" t="s">
        <v>28</v>
      </c>
      <c r="B37" s="205"/>
      <c r="C37" s="92">
        <f>G6</f>
        <v>0</v>
      </c>
      <c r="D37" s="27" t="s">
        <v>39</v>
      </c>
      <c r="F37" s="200" t="s">
        <v>30</v>
      </c>
      <c r="G37" s="200"/>
      <c r="H37" s="200"/>
      <c r="I37" s="200"/>
    </row>
    <row r="38" spans="1:9" x14ac:dyDescent="0.35">
      <c r="A38" s="199" t="s">
        <v>63</v>
      </c>
      <c r="B38" s="199"/>
      <c r="C38" s="199"/>
      <c r="D38" s="199"/>
      <c r="F38" s="200"/>
      <c r="G38" s="200"/>
      <c r="H38" s="200"/>
      <c r="I38" s="200"/>
    </row>
    <row r="39" spans="1:9" x14ac:dyDescent="0.35">
      <c r="A39" s="199"/>
      <c r="B39" s="199"/>
      <c r="C39" s="199"/>
      <c r="D39" s="199"/>
      <c r="F39" s="200" t="s">
        <v>44</v>
      </c>
      <c r="G39" s="200"/>
      <c r="H39" s="200"/>
      <c r="I39" s="200"/>
    </row>
    <row r="40" spans="1:9" ht="9" customHeight="1" x14ac:dyDescent="0.35">
      <c r="A40" s="199"/>
      <c r="B40" s="199"/>
      <c r="C40" s="199"/>
      <c r="D40" s="199"/>
      <c r="F40" s="200"/>
      <c r="G40" s="200"/>
      <c r="H40" s="200"/>
      <c r="I40" s="200"/>
    </row>
    <row r="41" spans="1:9" x14ac:dyDescent="0.35">
      <c r="F41" s="200"/>
      <c r="G41" s="200"/>
      <c r="H41" s="200"/>
      <c r="I41" s="200"/>
    </row>
    <row r="42" spans="1:9" ht="15" customHeight="1" x14ac:dyDescent="0.35">
      <c r="A42" s="199" t="s">
        <v>38</v>
      </c>
      <c r="B42" s="199"/>
      <c r="C42" s="199"/>
      <c r="D42" s="199"/>
    </row>
    <row r="43" spans="1:9" x14ac:dyDescent="0.35">
      <c r="A43" s="199"/>
      <c r="B43" s="199"/>
      <c r="C43" s="199"/>
      <c r="D43" s="199"/>
      <c r="F43" s="21" t="s">
        <v>45</v>
      </c>
    </row>
    <row r="44" spans="1:9" x14ac:dyDescent="0.35">
      <c r="A44" s="199"/>
      <c r="B44" s="199"/>
      <c r="C44" s="199"/>
      <c r="D44" s="199"/>
      <c r="F44" s="199" t="s">
        <v>46</v>
      </c>
      <c r="G44" s="199"/>
      <c r="H44" s="199"/>
      <c r="I44" s="199"/>
    </row>
    <row r="45" spans="1:9" ht="21.75" customHeight="1" x14ac:dyDescent="0.35">
      <c r="A45" s="199"/>
      <c r="B45" s="199"/>
      <c r="C45" s="199"/>
      <c r="D45" s="199"/>
      <c r="F45" s="199"/>
      <c r="G45" s="199"/>
      <c r="H45" s="199"/>
      <c r="I45" s="199"/>
    </row>
    <row r="46" spans="1:9" x14ac:dyDescent="0.35">
      <c r="A46" s="26"/>
      <c r="B46" s="26"/>
      <c r="C46" s="26"/>
      <c r="D46" s="26"/>
      <c r="F46" s="200" t="s">
        <v>31</v>
      </c>
      <c r="G46" s="200"/>
      <c r="H46" s="200"/>
      <c r="I46" s="200"/>
    </row>
    <row r="47" spans="1:9" ht="15" customHeight="1" x14ac:dyDescent="0.35">
      <c r="A47" s="201" t="s">
        <v>40</v>
      </c>
      <c r="B47" s="201"/>
      <c r="C47" s="201"/>
      <c r="D47" s="201"/>
      <c r="F47" s="200"/>
      <c r="G47" s="200"/>
      <c r="H47" s="200"/>
      <c r="I47" s="200"/>
    </row>
    <row r="48" spans="1:9" ht="15" customHeight="1" x14ac:dyDescent="0.35">
      <c r="A48" s="201"/>
      <c r="B48" s="201"/>
      <c r="C48" s="201"/>
      <c r="D48" s="201"/>
      <c r="F48" s="200" t="s">
        <v>32</v>
      </c>
      <c r="G48" s="200"/>
      <c r="H48" s="200"/>
      <c r="I48" s="200"/>
    </row>
    <row r="49" spans="1:9" ht="9.75" customHeight="1" x14ac:dyDescent="0.35">
      <c r="A49" s="201"/>
      <c r="B49" s="201"/>
      <c r="C49" s="201"/>
      <c r="D49" s="201"/>
      <c r="F49" s="200"/>
      <c r="G49" s="200"/>
      <c r="H49" s="200"/>
      <c r="I49" s="200"/>
    </row>
    <row r="50" spans="1:9" ht="15" customHeight="1" x14ac:dyDescent="0.35">
      <c r="A50" s="28"/>
      <c r="B50" s="28"/>
      <c r="C50" s="28"/>
      <c r="D50" s="28"/>
      <c r="F50" s="200" t="s">
        <v>34</v>
      </c>
      <c r="G50" s="200"/>
      <c r="H50" s="200"/>
      <c r="I50" s="200"/>
    </row>
    <row r="51" spans="1:9" x14ac:dyDescent="0.35">
      <c r="A51" s="199" t="s">
        <v>33</v>
      </c>
      <c r="B51" s="199"/>
      <c r="C51" s="199"/>
      <c r="D51" s="199"/>
      <c r="F51" s="200"/>
      <c r="G51" s="200"/>
      <c r="H51" s="200"/>
      <c r="I51" s="200"/>
    </row>
    <row r="52" spans="1:9" x14ac:dyDescent="0.35">
      <c r="A52" s="199"/>
      <c r="B52" s="199"/>
      <c r="C52" s="199"/>
      <c r="D52" s="199"/>
      <c r="F52" s="200"/>
      <c r="G52" s="200"/>
      <c r="H52" s="200"/>
      <c r="I52" s="200"/>
    </row>
    <row r="53" spans="1:9" x14ac:dyDescent="0.35">
      <c r="A53" s="199" t="s">
        <v>41</v>
      </c>
      <c r="B53" s="199"/>
      <c r="C53" s="199"/>
      <c r="D53" s="199"/>
      <c r="F53" s="248" t="s">
        <v>35</v>
      </c>
      <c r="G53" s="248"/>
      <c r="H53" s="248"/>
      <c r="I53" s="248"/>
    </row>
    <row r="54" spans="1:9" x14ac:dyDescent="0.35">
      <c r="A54" s="199"/>
      <c r="B54" s="199"/>
      <c r="C54" s="199"/>
      <c r="D54" s="199"/>
    </row>
    <row r="55" spans="1:9" ht="15" customHeight="1" x14ac:dyDescent="0.35">
      <c r="A55" s="199" t="s">
        <v>42</v>
      </c>
      <c r="B55" s="199"/>
      <c r="C55" s="199"/>
      <c r="D55" s="199"/>
      <c r="F55" s="200" t="s">
        <v>36</v>
      </c>
      <c r="G55" s="200"/>
      <c r="H55" s="200"/>
      <c r="I55" s="200"/>
    </row>
    <row r="56" spans="1:9" x14ac:dyDescent="0.35">
      <c r="A56" s="199"/>
      <c r="B56" s="199"/>
      <c r="C56" s="199"/>
      <c r="D56" s="199"/>
      <c r="F56" s="200"/>
      <c r="G56" s="200"/>
      <c r="H56" s="200"/>
      <c r="I56" s="200"/>
    </row>
    <row r="57" spans="1:9" x14ac:dyDescent="0.35">
      <c r="A57" s="199" t="s">
        <v>43</v>
      </c>
      <c r="B57" s="199"/>
      <c r="C57" s="199"/>
      <c r="D57" s="199"/>
    </row>
    <row r="58" spans="1:9" x14ac:dyDescent="0.35">
      <c r="A58" s="199"/>
      <c r="B58" s="199"/>
      <c r="C58" s="199"/>
      <c r="D58" s="199"/>
      <c r="F58" s="21" t="s">
        <v>47</v>
      </c>
    </row>
    <row r="59" spans="1:9" ht="15" customHeight="1" x14ac:dyDescent="0.35">
      <c r="F59" s="199" t="s">
        <v>48</v>
      </c>
      <c r="G59" s="199"/>
      <c r="H59" s="199"/>
      <c r="I59" s="199"/>
    </row>
    <row r="60" spans="1:9" x14ac:dyDescent="0.35">
      <c r="F60" s="199"/>
      <c r="G60" s="199"/>
      <c r="H60" s="199"/>
      <c r="I60" s="199"/>
    </row>
    <row r="61" spans="1:9" x14ac:dyDescent="0.35">
      <c r="F61" s="199"/>
      <c r="G61" s="199"/>
      <c r="H61" s="199"/>
      <c r="I61" s="199"/>
    </row>
    <row r="62" spans="1:9" ht="22.5" customHeight="1" x14ac:dyDescent="0.35">
      <c r="F62" s="199"/>
      <c r="G62" s="199"/>
      <c r="H62" s="199"/>
      <c r="I62" s="199"/>
    </row>
    <row r="63" spans="1:9" x14ac:dyDescent="0.35">
      <c r="F63" s="26"/>
      <c r="G63" s="26"/>
      <c r="H63" s="26"/>
      <c r="I63" s="26"/>
    </row>
    <row r="64" spans="1:9" x14ac:dyDescent="0.35">
      <c r="F64" s="26"/>
      <c r="G64" s="26"/>
      <c r="H64" s="26"/>
      <c r="I64" s="26"/>
    </row>
    <row r="65" spans="6:9" x14ac:dyDescent="0.35">
      <c r="F65" s="26"/>
      <c r="G65" s="26"/>
      <c r="H65" s="26"/>
      <c r="I65" s="26"/>
    </row>
  </sheetData>
  <sheetProtection algorithmName="SHA-512" hashValue="PCK0YQhXnRYjQ2v6U1rzsh0Cydm2BQsZ5ZpM4SNwGN1/k7grGPdNH0xgO+hJ5gw3r75aWvZpdmLD71k7ddT/dg==" saltValue="5tAcfwRKGzvd+whvaZKD2g==" spinCount="100000" sheet="1" objects="1" scenarios="1"/>
  <mergeCells count="51">
    <mergeCell ref="F59:I62"/>
    <mergeCell ref="F48:I49"/>
    <mergeCell ref="F50:I52"/>
    <mergeCell ref="F53:I53"/>
    <mergeCell ref="F55:I56"/>
    <mergeCell ref="A51:D52"/>
    <mergeCell ref="A53:D54"/>
    <mergeCell ref="A55:D56"/>
    <mergeCell ref="A57:D58"/>
    <mergeCell ref="A37:B37"/>
    <mergeCell ref="A38:D40"/>
    <mergeCell ref="A42:D45"/>
    <mergeCell ref="A1:I1"/>
    <mergeCell ref="A31:D35"/>
    <mergeCell ref="A28:D29"/>
    <mergeCell ref="A30:B30"/>
    <mergeCell ref="A16:D25"/>
    <mergeCell ref="F4:G4"/>
    <mergeCell ref="A10:B10"/>
    <mergeCell ref="C10:I10"/>
    <mergeCell ref="D9:H9"/>
    <mergeCell ref="A11:C11"/>
    <mergeCell ref="D11:H11"/>
    <mergeCell ref="A6:E6"/>
    <mergeCell ref="A5:G5"/>
    <mergeCell ref="A7:E7"/>
    <mergeCell ref="I12:I13"/>
    <mergeCell ref="A8:C8"/>
    <mergeCell ref="D12:H13"/>
    <mergeCell ref="H3:I3"/>
    <mergeCell ref="H4:I4"/>
    <mergeCell ref="A12:C13"/>
    <mergeCell ref="F39:I41"/>
    <mergeCell ref="A9:C9"/>
    <mergeCell ref="D8:H8"/>
    <mergeCell ref="F3:G3"/>
    <mergeCell ref="B3:C3"/>
    <mergeCell ref="B4:C4"/>
    <mergeCell ref="D3:E3"/>
    <mergeCell ref="D4:E4"/>
    <mergeCell ref="F44:I45"/>
    <mergeCell ref="F46:I47"/>
    <mergeCell ref="A47:D49"/>
    <mergeCell ref="F15:I15"/>
    <mergeCell ref="F16:I21"/>
    <mergeCell ref="F23:I26"/>
    <mergeCell ref="F28:I28"/>
    <mergeCell ref="F29:I29"/>
    <mergeCell ref="F30:I33"/>
    <mergeCell ref="F34:I36"/>
    <mergeCell ref="F37:I38"/>
  </mergeCells>
  <printOptions horizontalCentered="1" verticalCentered="1"/>
  <pageMargins left="0.2" right="0.2" top="0.25" bottom="0.2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f2b636ba7d4191de2e713c8775f85b32">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473B297-CE5E-4BF9-8C2F-C34BE833A839}">
  <ds:schemaRefs>
    <ds:schemaRef ds:uri="http://schemas.microsoft.com/sharepoint/v3/contenttype/forms"/>
  </ds:schemaRefs>
</ds:datastoreItem>
</file>

<file path=customXml/itemProps2.xml><?xml version="1.0" encoding="utf-8"?>
<ds:datastoreItem xmlns:ds="http://schemas.openxmlformats.org/officeDocument/2006/customXml" ds:itemID="{CE32DF22-5B1E-4105-B1E8-4AAB8335F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0D841-96F6-424F-B363-05C7A70CC412}">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schemas.microsoft.com/sharepoint/v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Step 1- Annual Income Worksheet</vt:lpstr>
      <vt:lpstr>Step 2 -TBRA Subsidy Worksheet</vt:lpstr>
      <vt:lpstr>Step 3 - Voucher</vt:lpstr>
      <vt:lpstr>Instructions!Print_Area</vt:lpstr>
      <vt:lpstr>'Step 1- Annual Income Worksheet'!Print_Area</vt:lpstr>
      <vt:lpstr>'Step 2 -TBRA Subsidy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Helton</dc:creator>
  <cp:lastModifiedBy>Laticia Callis</cp:lastModifiedBy>
  <cp:lastPrinted>2024-03-26T19:18:46Z</cp:lastPrinted>
  <dcterms:created xsi:type="dcterms:W3CDTF">2015-10-07T15:02:57Z</dcterms:created>
  <dcterms:modified xsi:type="dcterms:W3CDTF">2024-03-26T19:54:32Z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